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JEC RESERVAS JUNIO 30 2019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<sst xmlns="http://schemas.openxmlformats.org/spreadsheetml/2006/main" count="81" uniqueCount="80">
  <si>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CODIGO</t>
  </si>
  <si>
    <t>DESCRIPCION</t>
  </si>
  <si>
    <t>Gastos de Computador</t>
  </si>
  <si>
    <t>Combustibles, Lubricantes y Llantas</t>
  </si>
  <si>
    <t>Gastos de Transporte y Comunicación</t>
  </si>
  <si>
    <t>Impresos y  Publicaciones</t>
  </si>
  <si>
    <t>Mantenimiento Entidad</t>
  </si>
  <si>
    <t>Seguros Entidad</t>
  </si>
  <si>
    <t>Bienestar e Incentivos</t>
  </si>
  <si>
    <t>Salud Ocupacional</t>
  </si>
  <si>
    <t>3-3-1-15-02-17-1064-138</t>
  </si>
  <si>
    <t>3-3-1-15-02-17-1065-138</t>
  </si>
  <si>
    <t>3-3-1-15-07-42-1066-185</t>
  </si>
  <si>
    <t>3-3-1-15-07-44-1122-192</t>
  </si>
  <si>
    <t>% EJEC GIRO</t>
  </si>
  <si>
    <t>SALDO RESERVAS</t>
  </si>
  <si>
    <t>AUTORIZACION DE GIRO ACUMULADA</t>
  </si>
  <si>
    <t>RESERVA CONSTITUIDA</t>
  </si>
  <si>
    <t>ANULACIONES MES</t>
  </si>
  <si>
    <t>ANULACIONES ACUMULADA</t>
  </si>
  <si>
    <t>AUTORIZACION DE GIRO MES</t>
  </si>
  <si>
    <t>TOTAL</t>
  </si>
  <si>
    <t>GASTOS DE FUNCIONAMIENTO</t>
  </si>
  <si>
    <t>GASTOS DE INVERSION</t>
  </si>
  <si>
    <t>GASTOS</t>
  </si>
  <si>
    <t>RESERVA DEFINITIVA</t>
  </si>
  <si>
    <t>DEPARTAMENTO ADMINISTRATIVO DE LA DEFENSORIA DEL ESPACIO PUBLICO - DADEP</t>
  </si>
  <si>
    <t>GASTOS GENERALES</t>
  </si>
  <si>
    <t>Adquisición de Bienes</t>
  </si>
  <si>
    <t>Adquisición de Servicios</t>
  </si>
  <si>
    <t>3-1</t>
  </si>
  <si>
    <t>3-1-2</t>
  </si>
  <si>
    <t>3-1-2-01</t>
  </si>
  <si>
    <t>3-1-2-01-02</t>
  </si>
  <si>
    <t>3-1-2-01-03</t>
  </si>
  <si>
    <t>3-1-2-02-03</t>
  </si>
  <si>
    <t>3-1-2-02</t>
  </si>
  <si>
    <t>3-1-2-02-04</t>
  </si>
  <si>
    <t>3-1-2-02-10</t>
  </si>
  <si>
    <t>3-1-2-02-12</t>
  </si>
  <si>
    <t>3-3</t>
  </si>
  <si>
    <t>3-3-1</t>
  </si>
  <si>
    <t>3-3-1-15</t>
  </si>
  <si>
    <t>3-3-1-15-02</t>
  </si>
  <si>
    <t>3-3-1-15-02-17</t>
  </si>
  <si>
    <t>3-3-1-15-02-17-1064</t>
  </si>
  <si>
    <t>3-3-1-15-02-17-1065</t>
  </si>
  <si>
    <t>3-3-1-15-07-42</t>
  </si>
  <si>
    <t>3-3-1-15-07</t>
  </si>
  <si>
    <t>3-3-1-15-07-42-1066</t>
  </si>
  <si>
    <t>3-3-1-15-07-44</t>
  </si>
  <si>
    <t>3-3-1-15-07-44-1122</t>
  </si>
  <si>
    <t>DIRECTA</t>
  </si>
  <si>
    <t>BogotáMejor Para Todos</t>
  </si>
  <si>
    <t>Pilar Democracia urbana</t>
  </si>
  <si>
    <t>Espacio público, derecho de todos</t>
  </si>
  <si>
    <t>Estructurando a Bogotá desde el espacio público</t>
  </si>
  <si>
    <t>Desarrollo integral y sostenible del espacio público</t>
  </si>
  <si>
    <t>Cuido y defiendo el espacio público de Bogotá</t>
  </si>
  <si>
    <t>Eje transversal Gobierno legítimo, fortalecimiento local y eficiencia</t>
  </si>
  <si>
    <t>Transparencia, gestión pública y servicio a la ciudadanía</t>
  </si>
  <si>
    <t>Fortalecimiento institucional DADEP</t>
  </si>
  <si>
    <t>Fortalecimiento a la gestión pública efectiva y eficiente</t>
  </si>
  <si>
    <t>Gobierno y ciudadanía digital</t>
  </si>
  <si>
    <t>Fortalecimiento de la plataforma tecnológica de información y comunicación del DADEP</t>
  </si>
  <si>
    <t>Fortalecimiento institucional a través del uso de TIC</t>
  </si>
  <si>
    <t xml:space="preserve">EJECUCION DE RESERVAS PRESUPUESTALES 2019 </t>
  </si>
  <si>
    <t>Sueldos Personal de Nómina</t>
  </si>
  <si>
    <t>3-1-1-01-01</t>
  </si>
  <si>
    <t>3-1-1-01</t>
  </si>
  <si>
    <t>3-1-1</t>
  </si>
  <si>
    <t>SERVICIOS PERSONALES</t>
  </si>
  <si>
    <t>SERVICIOS PERSONALES ASOCIADOS A LA NÓMINA</t>
  </si>
  <si>
    <t>3-1-2-01-04</t>
  </si>
  <si>
    <t>Materiales y Suministros</t>
  </si>
  <si>
    <t>3-1-2-02-09-01</t>
  </si>
  <si>
    <t>Capacitación Interna</t>
  </si>
  <si>
    <t>3-1-2-02-06-01</t>
  </si>
  <si>
    <t>3-1-2-02-05-01</t>
  </si>
  <si>
    <t>JUNIO 30 DE 2019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</si>
</sst>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4" fillId="0" borderId="11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0" xfId="0" applyBorder="1" applyAlignment="1">
      <alignment wrapText="1"/>
    </xf>
    <xf numFmtId="0" fontId="35" fillId="0" borderId="0" xfId="0" applyFont="1" applyAlignment="1">
      <alignment/>
    </xf>
    <xf numFmtId="0" fontId="34" fillId="33" borderId="10" xfId="0" applyFont="1" applyFill="1" applyBorder="1" applyAlignment="1">
      <alignment horizontal="center" wrapText="1"/>
    </xf>
    <xf numFmtId="0" fontId="34" fillId="0" borderId="11" xfId="0" applyFont="1" applyBorder="1" applyAlignment="1">
      <alignment wrapText="1"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horizontal="left" wrapText="1"/>
    </xf>
    <xf numFmtId="0" fontId="34" fillId="0" borderId="11" xfId="0" applyFont="1" applyBorder="1" applyAlignment="1" quotePrefix="1">
      <alignment horizontal="left" wrapText="1"/>
    </xf>
    <xf numFmtId="0" fontId="34" fillId="0" borderId="10" xfId="0" applyFont="1" applyBorder="1" applyAlignment="1" quotePrefix="1">
      <alignment/>
    </xf>
    <xf numFmtId="0" fontId="34" fillId="0" borderId="11" xfId="0" applyFont="1" applyBorder="1" applyAlignment="1" quotePrefix="1">
      <alignment/>
    </xf>
    <xf numFmtId="0" fontId="0" fillId="0" borderId="11" xfId="0" applyFont="1" applyBorder="1" applyAlignment="1" quotePrefix="1">
      <alignment/>
    </xf>
    <xf numFmtId="0" fontId="3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0" fontId="34" fillId="0" borderId="10" xfId="0" applyNumberFormat="1" applyFont="1" applyBorder="1" applyAlignment="1">
      <alignment horizontal="right" wrapText="1"/>
    </xf>
    <xf numFmtId="10" fontId="0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 quotePrefix="1">
      <alignment/>
    </xf>
    <xf numFmtId="10" fontId="0" fillId="0" borderId="10" xfId="0" applyNumberFormat="1" applyBorder="1" applyAlignment="1">
      <alignment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3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6">
      <selection activeCell="C24" sqref="C24"/>
    </sheetView>
  </sheetViews>
  <sheetFormatPr defaultColWidth="11.421875" defaultRowHeight="15"/>
  <cols>
    <col min="1" max="1" width="22.28125" style="0" bestFit="1" customWidth="1"/>
    <col min="2" max="2" width="59.8515625" style="0" customWidth="1"/>
    <col min="3" max="3" width="19.57421875" style="0" customWidth="1"/>
    <col min="4" max="4" width="14.7109375" style="0" customWidth="1"/>
    <col min="5" max="5" width="20.00390625" style="0" customWidth="1"/>
    <col min="6" max="6" width="17.8515625" style="0" customWidth="1"/>
    <col min="7" max="7" width="19.28125" style="0" customWidth="1"/>
    <col min="8" max="8" width="22.8515625" style="0" customWidth="1"/>
    <col min="10" max="10" width="15.00390625" style="0" customWidth="1"/>
  </cols>
  <sheetData>
    <row r="1" spans="1:14" ht="18.75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7"/>
      <c r="L1" s="7"/>
      <c r="M1" s="7"/>
      <c r="N1" s="7"/>
    </row>
    <row r="2" spans="1:14" ht="18.75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7"/>
      <c r="L2" s="7"/>
      <c r="M2" s="7"/>
      <c r="N2" s="7"/>
    </row>
    <row r="3" spans="1:13" ht="18.75">
      <c r="A3" s="5"/>
      <c r="H3" s="29" t="s">
        <v>79</v>
      </c>
      <c r="I3" s="29"/>
      <c r="J3" s="29"/>
      <c r="K3" s="6"/>
      <c r="M3" s="5"/>
    </row>
    <row r="4" spans="1:10" ht="30.75" customHeight="1">
      <c r="A4" s="8" t="s">
        <v>0</v>
      </c>
      <c r="B4" s="8" t="s">
        <v>1</v>
      </c>
      <c r="C4" s="8" t="s">
        <v>17</v>
      </c>
      <c r="D4" s="8" t="s">
        <v>18</v>
      </c>
      <c r="E4" s="8" t="s">
        <v>19</v>
      </c>
      <c r="F4" s="8" t="s">
        <v>25</v>
      </c>
      <c r="G4" s="8" t="s">
        <v>20</v>
      </c>
      <c r="H4" s="8" t="s">
        <v>16</v>
      </c>
      <c r="I4" s="8" t="s">
        <v>14</v>
      </c>
      <c r="J4" s="8" t="s">
        <v>15</v>
      </c>
    </row>
    <row r="5" spans="1:10" ht="9.75" customHeight="1">
      <c r="A5" s="3"/>
      <c r="B5" s="4"/>
      <c r="C5" s="1"/>
      <c r="D5" s="1"/>
      <c r="E5" s="1"/>
      <c r="F5" s="1"/>
      <c r="G5" s="1"/>
      <c r="H5" s="1"/>
      <c r="I5" s="1"/>
      <c r="J5" s="1"/>
    </row>
    <row r="6" spans="1:10" ht="15">
      <c r="A6" s="11">
        <v>3</v>
      </c>
      <c r="B6" s="9" t="s">
        <v>24</v>
      </c>
      <c r="C6" s="20">
        <f>+C7+C24</f>
        <v>6107972799</v>
      </c>
      <c r="D6" s="20">
        <f>+D7+D24</f>
        <v>442</v>
      </c>
      <c r="E6" s="20">
        <f>+E7+E24</f>
        <v>4729707</v>
      </c>
      <c r="F6" s="20">
        <f>+C6-E6</f>
        <v>6103243092</v>
      </c>
      <c r="G6" s="20">
        <f>+G7+G24</f>
        <v>198158356</v>
      </c>
      <c r="H6" s="20">
        <f>+H7+H24</f>
        <v>3432709436</v>
      </c>
      <c r="I6" s="18">
        <f>+H6/F6</f>
        <v>0.5624402279665908</v>
      </c>
      <c r="J6" s="20">
        <f>+F6-H6</f>
        <v>2670533656</v>
      </c>
    </row>
    <row r="7" spans="1:10" ht="15" customHeight="1">
      <c r="A7" s="12" t="s">
        <v>30</v>
      </c>
      <c r="B7" s="9" t="s">
        <v>22</v>
      </c>
      <c r="C7" s="20">
        <f>+C8+C11</f>
        <v>342985541</v>
      </c>
      <c r="D7" s="20">
        <f>+D8+D11</f>
        <v>442</v>
      </c>
      <c r="E7" s="20">
        <f>+E8+E11</f>
        <v>705706</v>
      </c>
      <c r="F7" s="20">
        <f>+F8+F11</f>
        <v>342279835</v>
      </c>
      <c r="G7" s="20">
        <f>+G11</f>
        <v>13510058</v>
      </c>
      <c r="H7" s="20">
        <f>+H11</f>
        <v>248790963</v>
      </c>
      <c r="I7" s="18">
        <f>+H7/F7</f>
        <v>0.7268642133124786</v>
      </c>
      <c r="J7" s="20">
        <f>+J11</f>
        <v>93488872</v>
      </c>
    </row>
    <row r="8" spans="1:10" ht="15" customHeight="1">
      <c r="A8" s="24" t="s">
        <v>70</v>
      </c>
      <c r="B8" s="9" t="s">
        <v>71</v>
      </c>
      <c r="C8" s="20">
        <f>+C9</f>
        <v>1</v>
      </c>
      <c r="D8" s="20">
        <f aca="true" t="shared" si="0" ref="D8:H9">+D9</f>
        <v>0</v>
      </c>
      <c r="E8" s="20">
        <f t="shared" si="0"/>
        <v>1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18">
        <v>0</v>
      </c>
      <c r="J8" s="20">
        <f>+J9</f>
        <v>0</v>
      </c>
    </row>
    <row r="9" spans="1:10" ht="15" customHeight="1">
      <c r="A9" s="2" t="s">
        <v>69</v>
      </c>
      <c r="B9" s="9" t="s">
        <v>72</v>
      </c>
      <c r="C9" s="20">
        <f>+C10</f>
        <v>1</v>
      </c>
      <c r="D9" s="20">
        <f t="shared" si="0"/>
        <v>0</v>
      </c>
      <c r="E9" s="20">
        <f t="shared" si="0"/>
        <v>1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18">
        <v>0</v>
      </c>
      <c r="J9" s="20">
        <f>+J10</f>
        <v>0</v>
      </c>
    </row>
    <row r="10" spans="1:10" ht="15" customHeight="1">
      <c r="A10" s="2" t="s">
        <v>68</v>
      </c>
      <c r="B10" s="2" t="s">
        <v>67</v>
      </c>
      <c r="C10" s="17">
        <v>1</v>
      </c>
      <c r="D10" s="17">
        <v>0</v>
      </c>
      <c r="E10" s="17">
        <v>1</v>
      </c>
      <c r="F10" s="17">
        <f>+C10-E10</f>
        <v>0</v>
      </c>
      <c r="G10" s="17">
        <v>0</v>
      </c>
      <c r="H10" s="17">
        <v>0</v>
      </c>
      <c r="I10" s="25">
        <v>0</v>
      </c>
      <c r="J10" s="17">
        <f>+F10-H10</f>
        <v>0</v>
      </c>
    </row>
    <row r="11" spans="1:10" ht="15" customHeight="1">
      <c r="A11" s="12" t="s">
        <v>31</v>
      </c>
      <c r="B11" s="9" t="s">
        <v>27</v>
      </c>
      <c r="C11" s="20">
        <f>+C12+C16</f>
        <v>342985540</v>
      </c>
      <c r="D11" s="20">
        <f aca="true" t="shared" si="1" ref="D11:J11">+D12+D16</f>
        <v>442</v>
      </c>
      <c r="E11" s="20">
        <f t="shared" si="1"/>
        <v>705705</v>
      </c>
      <c r="F11" s="20">
        <f t="shared" si="1"/>
        <v>342279835</v>
      </c>
      <c r="G11" s="20">
        <f t="shared" si="1"/>
        <v>13510058</v>
      </c>
      <c r="H11" s="20">
        <f t="shared" si="1"/>
        <v>248790963</v>
      </c>
      <c r="I11" s="18">
        <f aca="true" t="shared" si="2" ref="I11:I40">+H11/F11</f>
        <v>0.7268642133124786</v>
      </c>
      <c r="J11" s="20">
        <f t="shared" si="1"/>
        <v>93488872</v>
      </c>
    </row>
    <row r="12" spans="1:10" ht="15" customHeight="1">
      <c r="A12" s="12" t="s">
        <v>32</v>
      </c>
      <c r="B12" s="9" t="s">
        <v>28</v>
      </c>
      <c r="C12" s="20">
        <f>+C13+C14+C15</f>
        <v>117802836</v>
      </c>
      <c r="D12" s="20">
        <f>+D13+D14+D15</f>
        <v>442</v>
      </c>
      <c r="E12" s="20">
        <f>+E13+E14+E15</f>
        <v>705705</v>
      </c>
      <c r="F12" s="20">
        <f>+F13+F14+F15</f>
        <v>117097131</v>
      </c>
      <c r="G12" s="20">
        <f>+G13+G14+G15</f>
        <v>3257787</v>
      </c>
      <c r="H12" s="20">
        <f>+H13+H14+H15</f>
        <v>64497539</v>
      </c>
      <c r="I12" s="18">
        <f t="shared" si="2"/>
        <v>0.5508037511183771</v>
      </c>
      <c r="J12" s="20">
        <f>+J13+J14+J15</f>
        <v>52599592</v>
      </c>
    </row>
    <row r="13" spans="1:10" ht="15">
      <c r="A13" s="2" t="s">
        <v>33</v>
      </c>
      <c r="B13" s="2" t="s">
        <v>2</v>
      </c>
      <c r="C13" s="17">
        <v>96927374</v>
      </c>
      <c r="D13" s="17">
        <v>0</v>
      </c>
      <c r="E13" s="17">
        <v>0</v>
      </c>
      <c r="F13" s="17">
        <v>96927374</v>
      </c>
      <c r="G13" s="17">
        <v>2796500</v>
      </c>
      <c r="H13" s="17">
        <v>57603345</v>
      </c>
      <c r="I13" s="25">
        <f t="shared" si="2"/>
        <v>0.5942938782185515</v>
      </c>
      <c r="J13" s="17">
        <f>+F13-H13</f>
        <v>39324029</v>
      </c>
    </row>
    <row r="14" spans="1:10" ht="15">
      <c r="A14" s="2" t="s">
        <v>34</v>
      </c>
      <c r="B14" s="2" t="s">
        <v>3</v>
      </c>
      <c r="C14" s="17">
        <v>19115548</v>
      </c>
      <c r="D14" s="17">
        <v>0</v>
      </c>
      <c r="E14" s="17">
        <v>705263</v>
      </c>
      <c r="F14" s="17">
        <v>18410285</v>
      </c>
      <c r="G14" s="17">
        <v>461287</v>
      </c>
      <c r="H14" s="17">
        <v>5134722</v>
      </c>
      <c r="I14" s="25">
        <f t="shared" si="2"/>
        <v>0.27890507941620674</v>
      </c>
      <c r="J14" s="17">
        <f>+F14-H14</f>
        <v>13275563</v>
      </c>
    </row>
    <row r="15" spans="1:10" ht="15">
      <c r="A15" s="2" t="s">
        <v>73</v>
      </c>
      <c r="B15" s="23" t="s">
        <v>74</v>
      </c>
      <c r="C15" s="17">
        <v>1759914</v>
      </c>
      <c r="D15" s="17">
        <v>442</v>
      </c>
      <c r="E15" s="17">
        <v>442</v>
      </c>
      <c r="F15" s="17">
        <v>1759472</v>
      </c>
      <c r="G15" s="17">
        <v>0</v>
      </c>
      <c r="H15" s="17">
        <v>1759472</v>
      </c>
      <c r="I15" s="25">
        <f t="shared" si="2"/>
        <v>1</v>
      </c>
      <c r="J15" s="17">
        <f>+F15-H15</f>
        <v>0</v>
      </c>
    </row>
    <row r="16" spans="1:10" ht="15">
      <c r="A16" s="13" t="s">
        <v>36</v>
      </c>
      <c r="B16" s="9" t="s">
        <v>29</v>
      </c>
      <c r="C16" s="21">
        <f>SUM(C17:C23)</f>
        <v>225182704</v>
      </c>
      <c r="D16" s="21">
        <f aca="true" t="shared" si="3" ref="D16:J16">SUM(D17:D23)</f>
        <v>0</v>
      </c>
      <c r="E16" s="21">
        <f t="shared" si="3"/>
        <v>0</v>
      </c>
      <c r="F16" s="21">
        <f t="shared" si="3"/>
        <v>225182704</v>
      </c>
      <c r="G16" s="21">
        <f t="shared" si="3"/>
        <v>10252271</v>
      </c>
      <c r="H16" s="21">
        <f t="shared" si="3"/>
        <v>184293424</v>
      </c>
      <c r="I16" s="18">
        <f>+H16/F16</f>
        <v>0.8184173150349948</v>
      </c>
      <c r="J16" s="21">
        <f t="shared" si="3"/>
        <v>40889280</v>
      </c>
    </row>
    <row r="17" spans="1:10" ht="15">
      <c r="A17" s="2" t="s">
        <v>35</v>
      </c>
      <c r="B17" s="2" t="s">
        <v>4</v>
      </c>
      <c r="C17" s="17">
        <v>29213985</v>
      </c>
      <c r="D17" s="17">
        <v>0</v>
      </c>
      <c r="E17" s="17">
        <v>0</v>
      </c>
      <c r="F17" s="17">
        <v>29213985</v>
      </c>
      <c r="G17" s="17">
        <v>925120</v>
      </c>
      <c r="H17" s="17">
        <v>29211999</v>
      </c>
      <c r="I17" s="25">
        <f aca="true" t="shared" si="4" ref="I17:I23">+H17/F17</f>
        <v>0.9999320188601453</v>
      </c>
      <c r="J17" s="17">
        <f aca="true" t="shared" si="5" ref="J17:J23">+F17-H17</f>
        <v>1986</v>
      </c>
    </row>
    <row r="18" spans="1:10" ht="15">
      <c r="A18" s="2" t="s">
        <v>37</v>
      </c>
      <c r="B18" s="2" t="s">
        <v>5</v>
      </c>
      <c r="C18" s="17">
        <v>5630614</v>
      </c>
      <c r="D18" s="17">
        <v>0</v>
      </c>
      <c r="E18" s="17">
        <v>0</v>
      </c>
      <c r="F18" s="17">
        <v>5630614</v>
      </c>
      <c r="G18" s="17">
        <v>0</v>
      </c>
      <c r="H18" s="17">
        <v>3638572</v>
      </c>
      <c r="I18" s="25">
        <f t="shared" si="4"/>
        <v>0.6462122958526371</v>
      </c>
      <c r="J18" s="17">
        <f t="shared" si="5"/>
        <v>1992042</v>
      </c>
    </row>
    <row r="19" spans="1:10" ht="15">
      <c r="A19" s="2" t="s">
        <v>78</v>
      </c>
      <c r="B19" s="2" t="s">
        <v>6</v>
      </c>
      <c r="C19" s="17">
        <v>124244630</v>
      </c>
      <c r="D19" s="17">
        <v>0</v>
      </c>
      <c r="E19" s="17">
        <v>0</v>
      </c>
      <c r="F19" s="17">
        <v>124244630</v>
      </c>
      <c r="G19" s="17">
        <v>9327151</v>
      </c>
      <c r="H19" s="17">
        <v>97147210</v>
      </c>
      <c r="I19" s="25">
        <f t="shared" si="4"/>
        <v>0.7819026866593751</v>
      </c>
      <c r="J19" s="17">
        <f t="shared" si="5"/>
        <v>27097420</v>
      </c>
    </row>
    <row r="20" spans="1:10" ht="15">
      <c r="A20" s="2" t="s">
        <v>77</v>
      </c>
      <c r="B20" s="2" t="s">
        <v>7</v>
      </c>
      <c r="C20" s="17">
        <v>2936147</v>
      </c>
      <c r="D20" s="17">
        <v>0</v>
      </c>
      <c r="E20" s="17">
        <v>0</v>
      </c>
      <c r="F20" s="17">
        <v>2936147</v>
      </c>
      <c r="G20" s="17">
        <v>0</v>
      </c>
      <c r="H20" s="17">
        <v>0</v>
      </c>
      <c r="I20" s="25">
        <f t="shared" si="4"/>
        <v>0</v>
      </c>
      <c r="J20" s="17">
        <f t="shared" si="5"/>
        <v>2936147</v>
      </c>
    </row>
    <row r="21" spans="1:10" ht="15">
      <c r="A21" s="2" t="s">
        <v>75</v>
      </c>
      <c r="B21" s="2" t="s">
        <v>76</v>
      </c>
      <c r="C21" s="17">
        <v>783747</v>
      </c>
      <c r="D21" s="17">
        <v>0</v>
      </c>
      <c r="E21" s="17">
        <v>0</v>
      </c>
      <c r="F21" s="17">
        <v>783747</v>
      </c>
      <c r="G21" s="17">
        <v>0</v>
      </c>
      <c r="H21" s="17">
        <v>783747</v>
      </c>
      <c r="I21" s="25">
        <f t="shared" si="4"/>
        <v>1</v>
      </c>
      <c r="J21" s="17">
        <f t="shared" si="5"/>
        <v>0</v>
      </c>
    </row>
    <row r="22" spans="1:10" ht="15">
      <c r="A22" s="2" t="s">
        <v>38</v>
      </c>
      <c r="B22" s="2" t="s">
        <v>8</v>
      </c>
      <c r="C22" s="17">
        <v>39733208</v>
      </c>
      <c r="D22" s="17">
        <v>0</v>
      </c>
      <c r="E22" s="17">
        <v>0</v>
      </c>
      <c r="F22" s="17">
        <v>39733208</v>
      </c>
      <c r="G22" s="17">
        <v>0</v>
      </c>
      <c r="H22" s="17">
        <v>39733208</v>
      </c>
      <c r="I22" s="25">
        <f t="shared" si="4"/>
        <v>1</v>
      </c>
      <c r="J22" s="17">
        <f t="shared" si="5"/>
        <v>0</v>
      </c>
    </row>
    <row r="23" spans="1:10" ht="15">
      <c r="A23" s="2" t="s">
        <v>39</v>
      </c>
      <c r="B23" s="2" t="s">
        <v>9</v>
      </c>
      <c r="C23" s="17">
        <v>22640373</v>
      </c>
      <c r="D23" s="17">
        <v>0</v>
      </c>
      <c r="E23" s="17">
        <v>0</v>
      </c>
      <c r="F23" s="17">
        <v>22640373</v>
      </c>
      <c r="G23" s="17">
        <v>0</v>
      </c>
      <c r="H23" s="17">
        <v>13778688</v>
      </c>
      <c r="I23" s="25">
        <f t="shared" si="4"/>
        <v>0.6085892666167647</v>
      </c>
      <c r="J23" s="17">
        <f t="shared" si="5"/>
        <v>8861685</v>
      </c>
    </row>
    <row r="24" spans="1:10" ht="15">
      <c r="A24" s="14" t="s">
        <v>40</v>
      </c>
      <c r="B24" s="10" t="s">
        <v>23</v>
      </c>
      <c r="C24" s="21">
        <f>+C25</f>
        <v>5764987258</v>
      </c>
      <c r="D24" s="21">
        <f aca="true" t="shared" si="6" ref="D24:J24">+D25</f>
        <v>0</v>
      </c>
      <c r="E24" s="21">
        <f t="shared" si="6"/>
        <v>4024001</v>
      </c>
      <c r="F24" s="21">
        <f t="shared" si="6"/>
        <v>5760963257</v>
      </c>
      <c r="G24" s="21">
        <f t="shared" si="6"/>
        <v>184648298</v>
      </c>
      <c r="H24" s="21">
        <f t="shared" si="6"/>
        <v>3183918473</v>
      </c>
      <c r="I24" s="18">
        <f t="shared" si="2"/>
        <v>0.5526711994094566</v>
      </c>
      <c r="J24" s="21">
        <f t="shared" si="6"/>
        <v>2577044784</v>
      </c>
    </row>
    <row r="25" spans="1:10" ht="15">
      <c r="A25" s="14" t="s">
        <v>41</v>
      </c>
      <c r="B25" s="16" t="s">
        <v>52</v>
      </c>
      <c r="C25" s="21">
        <f>+C26</f>
        <v>5764987258</v>
      </c>
      <c r="D25" s="21">
        <f aca="true" t="shared" si="7" ref="D25:J25">+D26</f>
        <v>0</v>
      </c>
      <c r="E25" s="21">
        <f t="shared" si="7"/>
        <v>4024001</v>
      </c>
      <c r="F25" s="21">
        <f t="shared" si="7"/>
        <v>5760963257</v>
      </c>
      <c r="G25" s="21">
        <f t="shared" si="7"/>
        <v>184648298</v>
      </c>
      <c r="H25" s="21">
        <f t="shared" si="7"/>
        <v>3183918473</v>
      </c>
      <c r="I25" s="18">
        <f t="shared" si="2"/>
        <v>0.5526711994094566</v>
      </c>
      <c r="J25" s="21">
        <f t="shared" si="7"/>
        <v>2577044784</v>
      </c>
    </row>
    <row r="26" spans="1:10" ht="15">
      <c r="A26" s="14" t="s">
        <v>42</v>
      </c>
      <c r="B26" s="16" t="s">
        <v>53</v>
      </c>
      <c r="C26" s="21">
        <f>+C27+C33</f>
        <v>5764987258</v>
      </c>
      <c r="D26" s="21">
        <f aca="true" t="shared" si="8" ref="D26:J26">+D27+D33</f>
        <v>0</v>
      </c>
      <c r="E26" s="21">
        <f t="shared" si="8"/>
        <v>4024001</v>
      </c>
      <c r="F26" s="21">
        <f t="shared" si="8"/>
        <v>5760963257</v>
      </c>
      <c r="G26" s="21">
        <f t="shared" si="8"/>
        <v>184648298</v>
      </c>
      <c r="H26" s="21">
        <f t="shared" si="8"/>
        <v>3183918473</v>
      </c>
      <c r="I26" s="18">
        <f t="shared" si="2"/>
        <v>0.5526711994094566</v>
      </c>
      <c r="J26" s="21">
        <f t="shared" si="8"/>
        <v>2577044784</v>
      </c>
    </row>
    <row r="27" spans="1:10" ht="15">
      <c r="A27" s="14" t="s">
        <v>43</v>
      </c>
      <c r="B27" s="16" t="s">
        <v>54</v>
      </c>
      <c r="C27" s="21">
        <f>+C28</f>
        <v>3249249824</v>
      </c>
      <c r="D27" s="21">
        <f aca="true" t="shared" si="9" ref="D27:J27">+D28</f>
        <v>0</v>
      </c>
      <c r="E27" s="21">
        <f t="shared" si="9"/>
        <v>3825000</v>
      </c>
      <c r="F27" s="21">
        <f t="shared" si="9"/>
        <v>3245424824</v>
      </c>
      <c r="G27" s="21">
        <f t="shared" si="9"/>
        <v>179337515</v>
      </c>
      <c r="H27" s="21">
        <f t="shared" si="9"/>
        <v>2628074510</v>
      </c>
      <c r="I27" s="18">
        <f t="shared" si="2"/>
        <v>0.8097782732680546</v>
      </c>
      <c r="J27" s="21">
        <f t="shared" si="9"/>
        <v>617350314</v>
      </c>
    </row>
    <row r="28" spans="1:10" ht="15">
      <c r="A28" s="15" t="s">
        <v>44</v>
      </c>
      <c r="B28" s="2" t="s">
        <v>55</v>
      </c>
      <c r="C28" s="21">
        <f>+C29+C31</f>
        <v>3249249824</v>
      </c>
      <c r="D28" s="21">
        <f aca="true" t="shared" si="10" ref="D28:J28">+D29+D31</f>
        <v>0</v>
      </c>
      <c r="E28" s="21">
        <f t="shared" si="10"/>
        <v>3825000</v>
      </c>
      <c r="F28" s="21">
        <f t="shared" si="10"/>
        <v>3245424824</v>
      </c>
      <c r="G28" s="21">
        <f t="shared" si="10"/>
        <v>179337515</v>
      </c>
      <c r="H28" s="21">
        <f t="shared" si="10"/>
        <v>2628074510</v>
      </c>
      <c r="I28" s="18">
        <f t="shared" si="2"/>
        <v>0.8097782732680546</v>
      </c>
      <c r="J28" s="21">
        <f t="shared" si="10"/>
        <v>617350314</v>
      </c>
    </row>
    <row r="29" spans="1:10" ht="15">
      <c r="A29" s="2" t="s">
        <v>45</v>
      </c>
      <c r="B29" s="2" t="s">
        <v>56</v>
      </c>
      <c r="C29" s="22">
        <f>+C30</f>
        <v>549915949</v>
      </c>
      <c r="D29" s="22">
        <f aca="true" t="shared" si="11" ref="D29:J29">+D30</f>
        <v>0</v>
      </c>
      <c r="E29" s="22">
        <f t="shared" si="11"/>
        <v>0</v>
      </c>
      <c r="F29" s="22">
        <f t="shared" si="11"/>
        <v>549915949</v>
      </c>
      <c r="G29" s="22">
        <f t="shared" si="11"/>
        <v>7317000</v>
      </c>
      <c r="H29" s="22">
        <f t="shared" si="11"/>
        <v>467268397</v>
      </c>
      <c r="I29" s="19">
        <f t="shared" si="2"/>
        <v>0.8497087561284752</v>
      </c>
      <c r="J29" s="22">
        <f t="shared" si="11"/>
        <v>82647552</v>
      </c>
    </row>
    <row r="30" spans="1:10" ht="15">
      <c r="A30" s="2" t="s">
        <v>10</v>
      </c>
      <c r="B30" s="2" t="s">
        <v>57</v>
      </c>
      <c r="C30" s="17">
        <v>549915949</v>
      </c>
      <c r="D30" s="17">
        <v>0</v>
      </c>
      <c r="E30" s="17">
        <v>0</v>
      </c>
      <c r="F30" s="17">
        <v>549915949</v>
      </c>
      <c r="G30" s="17">
        <v>7317000</v>
      </c>
      <c r="H30" s="17">
        <v>467268397</v>
      </c>
      <c r="I30" s="25">
        <f t="shared" si="2"/>
        <v>0.8497087561284752</v>
      </c>
      <c r="J30" s="17">
        <f>+F30-H30</f>
        <v>82647552</v>
      </c>
    </row>
    <row r="31" spans="1:10" ht="15">
      <c r="A31" s="2" t="s">
        <v>46</v>
      </c>
      <c r="B31" s="2" t="s">
        <v>58</v>
      </c>
      <c r="C31" s="17">
        <f>+C32</f>
        <v>2699333875</v>
      </c>
      <c r="D31" s="17">
        <f aca="true" t="shared" si="12" ref="D31:J31">+D32</f>
        <v>0</v>
      </c>
      <c r="E31" s="17">
        <f t="shared" si="12"/>
        <v>3825000</v>
      </c>
      <c r="F31" s="17">
        <f t="shared" si="12"/>
        <v>2695508875</v>
      </c>
      <c r="G31" s="17">
        <f t="shared" si="12"/>
        <v>172020515</v>
      </c>
      <c r="H31" s="17">
        <f t="shared" si="12"/>
        <v>2160806113</v>
      </c>
      <c r="I31" s="19">
        <f t="shared" si="2"/>
        <v>0.8016319786741567</v>
      </c>
      <c r="J31" s="17">
        <f t="shared" si="12"/>
        <v>534702762</v>
      </c>
    </row>
    <row r="32" spans="1:10" ht="15">
      <c r="A32" s="2" t="s">
        <v>11</v>
      </c>
      <c r="B32" s="2" t="s">
        <v>57</v>
      </c>
      <c r="C32" s="17">
        <v>2699333875</v>
      </c>
      <c r="D32" s="17">
        <v>0</v>
      </c>
      <c r="E32" s="17">
        <v>3825000</v>
      </c>
      <c r="F32" s="17">
        <v>2695508875</v>
      </c>
      <c r="G32" s="17">
        <v>172020515</v>
      </c>
      <c r="H32" s="17">
        <v>2160806113</v>
      </c>
      <c r="I32" s="25">
        <f t="shared" si="2"/>
        <v>0.8016319786741567</v>
      </c>
      <c r="J32" s="17">
        <f>+F32-H32</f>
        <v>534702762</v>
      </c>
    </row>
    <row r="33" spans="1:10" ht="15">
      <c r="A33" s="2" t="s">
        <v>48</v>
      </c>
      <c r="B33" s="2" t="s">
        <v>59</v>
      </c>
      <c r="C33" s="17">
        <f aca="true" t="shared" si="13" ref="C33:H33">+C34+C37</f>
        <v>2515737434</v>
      </c>
      <c r="D33" s="17">
        <f t="shared" si="13"/>
        <v>0</v>
      </c>
      <c r="E33" s="17">
        <f t="shared" si="13"/>
        <v>199001</v>
      </c>
      <c r="F33" s="17">
        <f t="shared" si="13"/>
        <v>2515538433</v>
      </c>
      <c r="G33" s="17">
        <f t="shared" si="13"/>
        <v>5310783</v>
      </c>
      <c r="H33" s="17">
        <f t="shared" si="13"/>
        <v>555843963</v>
      </c>
      <c r="I33" s="19">
        <f t="shared" si="2"/>
        <v>0.22096421016995052</v>
      </c>
      <c r="J33" s="17">
        <f>+J34+J37</f>
        <v>1959694470</v>
      </c>
    </row>
    <row r="34" spans="1:10" ht="15">
      <c r="A34" s="2" t="s">
        <v>47</v>
      </c>
      <c r="B34" s="2" t="s">
        <v>60</v>
      </c>
      <c r="C34" s="17">
        <f>+C35</f>
        <v>2360766249</v>
      </c>
      <c r="D34" s="17">
        <f aca="true" t="shared" si="14" ref="D34:J34">+D35</f>
        <v>0</v>
      </c>
      <c r="E34" s="17">
        <f t="shared" si="14"/>
        <v>0</v>
      </c>
      <c r="F34" s="17">
        <f t="shared" si="14"/>
        <v>2360766249</v>
      </c>
      <c r="G34" s="17">
        <f t="shared" si="14"/>
        <v>0</v>
      </c>
      <c r="H34" s="17">
        <f t="shared" si="14"/>
        <v>417015595</v>
      </c>
      <c r="I34" s="19">
        <f t="shared" si="2"/>
        <v>0.17664417016154996</v>
      </c>
      <c r="J34" s="17">
        <f t="shared" si="14"/>
        <v>1943750654</v>
      </c>
    </row>
    <row r="35" spans="1:10" ht="15">
      <c r="A35" s="2" t="s">
        <v>49</v>
      </c>
      <c r="B35" s="2" t="s">
        <v>61</v>
      </c>
      <c r="C35" s="17">
        <f>+C36</f>
        <v>2360766249</v>
      </c>
      <c r="D35" s="17">
        <f aca="true" t="shared" si="15" ref="D35:J35">+D36</f>
        <v>0</v>
      </c>
      <c r="E35" s="17">
        <f t="shared" si="15"/>
        <v>0</v>
      </c>
      <c r="F35" s="17">
        <f t="shared" si="15"/>
        <v>2360766249</v>
      </c>
      <c r="G35" s="17">
        <f t="shared" si="15"/>
        <v>0</v>
      </c>
      <c r="H35" s="17">
        <f t="shared" si="15"/>
        <v>417015595</v>
      </c>
      <c r="I35" s="19">
        <f t="shared" si="2"/>
        <v>0.17664417016154996</v>
      </c>
      <c r="J35" s="17">
        <f t="shared" si="15"/>
        <v>1943750654</v>
      </c>
    </row>
    <row r="36" spans="1:10" ht="15">
      <c r="A36" s="2" t="s">
        <v>12</v>
      </c>
      <c r="B36" s="2" t="s">
        <v>62</v>
      </c>
      <c r="C36" s="17">
        <v>2360766249</v>
      </c>
      <c r="D36" s="17">
        <v>0</v>
      </c>
      <c r="E36" s="17">
        <v>0</v>
      </c>
      <c r="F36" s="17">
        <v>2360766249</v>
      </c>
      <c r="G36" s="17">
        <v>0</v>
      </c>
      <c r="H36" s="17">
        <v>417015595</v>
      </c>
      <c r="I36" s="25">
        <f t="shared" si="2"/>
        <v>0.17664417016154996</v>
      </c>
      <c r="J36" s="17">
        <f>+F36-H36</f>
        <v>1943750654</v>
      </c>
    </row>
    <row r="37" spans="1:10" ht="15">
      <c r="A37" s="2" t="s">
        <v>50</v>
      </c>
      <c r="B37" s="2" t="s">
        <v>63</v>
      </c>
      <c r="C37" s="17">
        <f>+C38</f>
        <v>154971185</v>
      </c>
      <c r="D37" s="17">
        <f aca="true" t="shared" si="16" ref="D37:J37">+D38</f>
        <v>0</v>
      </c>
      <c r="E37" s="17">
        <f t="shared" si="16"/>
        <v>199001</v>
      </c>
      <c r="F37" s="17">
        <f t="shared" si="16"/>
        <v>154772184</v>
      </c>
      <c r="G37" s="17">
        <f t="shared" si="16"/>
        <v>5310783</v>
      </c>
      <c r="H37" s="17">
        <f t="shared" si="16"/>
        <v>138828368</v>
      </c>
      <c r="I37" s="19">
        <f t="shared" si="2"/>
        <v>0.8969852618995154</v>
      </c>
      <c r="J37" s="17">
        <f t="shared" si="16"/>
        <v>15943816</v>
      </c>
    </row>
    <row r="38" spans="1:10" ht="15">
      <c r="A38" s="2" t="s">
        <v>51</v>
      </c>
      <c r="B38" s="2" t="s">
        <v>64</v>
      </c>
      <c r="C38" s="17">
        <f>+C39</f>
        <v>154971185</v>
      </c>
      <c r="D38" s="17">
        <f aca="true" t="shared" si="17" ref="D38:J38">+D39</f>
        <v>0</v>
      </c>
      <c r="E38" s="17">
        <f t="shared" si="17"/>
        <v>199001</v>
      </c>
      <c r="F38" s="17">
        <f t="shared" si="17"/>
        <v>154772184</v>
      </c>
      <c r="G38" s="17">
        <f t="shared" si="17"/>
        <v>5310783</v>
      </c>
      <c r="H38" s="17">
        <f t="shared" si="17"/>
        <v>138828368</v>
      </c>
      <c r="I38" s="19">
        <f t="shared" si="2"/>
        <v>0.8969852618995154</v>
      </c>
      <c r="J38" s="17">
        <f t="shared" si="17"/>
        <v>15943816</v>
      </c>
    </row>
    <row r="39" spans="1:10" ht="15">
      <c r="A39" s="2" t="s">
        <v>13</v>
      </c>
      <c r="B39" s="2" t="s">
        <v>65</v>
      </c>
      <c r="C39" s="17">
        <v>154971185</v>
      </c>
      <c r="D39" s="17">
        <v>0</v>
      </c>
      <c r="E39" s="17">
        <v>199001</v>
      </c>
      <c r="F39" s="17">
        <v>154772184</v>
      </c>
      <c r="G39" s="17">
        <v>5310783</v>
      </c>
      <c r="H39" s="17">
        <v>138828368</v>
      </c>
      <c r="I39" s="25">
        <f t="shared" si="2"/>
        <v>0.8969852618995154</v>
      </c>
      <c r="J39" s="17">
        <f>+F39-H39</f>
        <v>15943816</v>
      </c>
    </row>
    <row r="40" spans="1:10" ht="15">
      <c r="A40" s="26" t="s">
        <v>21</v>
      </c>
      <c r="B40" s="27"/>
      <c r="C40" s="21">
        <f>+C24+C7</f>
        <v>6107972799</v>
      </c>
      <c r="D40" s="21">
        <f>+D24+D7</f>
        <v>442</v>
      </c>
      <c r="E40" s="21">
        <f>+E24+E7</f>
        <v>4729707</v>
      </c>
      <c r="F40" s="20">
        <f>+C40-E40</f>
        <v>6103243092</v>
      </c>
      <c r="G40" s="21">
        <f>+G24+G7</f>
        <v>198158356</v>
      </c>
      <c r="H40" s="21">
        <f>+H24+H7</f>
        <v>3432709436</v>
      </c>
      <c r="I40" s="18">
        <f t="shared" si="2"/>
        <v>0.5624402279665908</v>
      </c>
      <c r="J40" s="20">
        <f>+F40-H40</f>
        <v>2670533656</v>
      </c>
    </row>
  </sheetData>
  <sheetProtection/>
  <mergeCells count="4">
    <mergeCell ref="A40:B40"/>
    <mergeCell ref="A1:J1"/>
    <mergeCell ref="A2:J2"/>
    <mergeCell ref="H3:J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dcterms:created xsi:type="dcterms:W3CDTF">2018-10-19T21:41:08Z</dcterms:created>
  <dcterms:modified xsi:type="dcterms:W3CDTF">2019-07-03T20:43:43Z</dcterms:modified>
  <cp:category/>
  <cp:version/>
  <cp:contentType/>
  <cp:contentStatus/>
</cp:coreProperties>
</file>