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JEC VIG DIC 31 2020 " sheetId="1" r:id="rId1"/>
  </sheets>
  <definedNames>
    <definedName name="_xlnm.Print_Area" localSheetId="0">'EJEC VIG DIC 31 2020 '!$A$1:$M$126</definedName>
    <definedName name="_xlnm.Print_Titles" localSheetId="0">'EJEC VIG DIC 31 2020 '!$1:$7</definedName>
  </definedNames>
  <calcPr fullCalcOnLoad="1"/>
</workbook>
</file>

<file path=xl/sharedStrings.xml><?xml version="1.0" encoding="utf-8"?>
<sst xmlns="http://schemas.openxmlformats.org/spreadsheetml/2006/main" count="133" uniqueCount="133">
  <si>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</si>
  <si>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</si>
  <si>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</si>
  <si>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</si>
  <si>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</si>
  <si>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</si>
  <si>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</si>
  <si>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</si>
  <si>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</si>
  <si>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</si>
  <si>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Giros Acumulados Ppto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</si>
  <si>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</si>
  <si>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</si>
  <si>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</si>
  <si>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</si>
  <si>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</si>
  <si>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</si>
  <si>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</si>
  <si>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</si>
  <si>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</si>
  <si>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</si>
  <si>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</si>
  <si>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</si>
  <si>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</si>
  <si>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</si>
  <si>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</si>
  <si>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</si>
  <si>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</si>
  <si>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</si>
  <si>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</si>
  <si>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</si>
  <si>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</si>
  <si>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</si>
  <si>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13101010301      Indemnización por vacaciones</t>
  </si>
  <si>
    <t>13101010302      Bonificación por recreación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</si>
  <si>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</si>
  <si>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</si>
  <si>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</si>
  <si>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</si>
  <si>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</si>
  <si>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</si>
  <si>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</si>
  <si>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</si>
  <si>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</si>
  <si>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</si>
  <si>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</si>
  <si>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</si>
  <si>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</si>
  <si>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</si>
  <si>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</si>
  <si>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</si>
  <si>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</si>
  <si>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</si>
  <si>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</si>
  <si>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</si>
  <si>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</si>
  <si>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</si>
  <si>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</si>
  <si>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</si>
  <si>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</si>
  <si>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</si>
  <si>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</si>
  <si>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</si>
  <si>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</si>
  <si>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</si>
  <si>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</si>
  <si>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</si>
  <si>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</si>
  <si>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</si>
  <si>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</si>
  <si>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</si>
  <si>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</si>
  <si>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</si>
  <si>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</si>
  <si>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</si>
  <si>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</si>
  <si>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</si>
  <si>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</si>
  <si>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</si>
  <si>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133011507420185001066  1066 - Fortalecimiento institucional DADEP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</si>
  <si>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</si>
  <si>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</si>
  <si>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</si>
  <si>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</si>
  <si>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</si>
  <si>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</si>
  <si>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</si>
  <si>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</si>
  <si>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</si>
  <si>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</si>
  <si>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</si>
  <si>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</si>
  <si>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</si>
  <si>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</si>
  <si>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133 INVERSION</t>
  </si>
  <si>
    <t>13301 DIRECTA</t>
  </si>
  <si>
    <t>1330115 Bogotá Mejor Para Todos</t>
  </si>
  <si>
    <t>1330116 Un Nuevo Contrato Social y Ambiental
para la Bogotá del Siglo XXI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</si>
  <si>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</si>
  <si>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</si>
  <si>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</si>
  <si>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</si>
  <si>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</si>
  <si>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</si>
  <si>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1310202 Adquisiciones diferentes de activos no financieros</t>
  </si>
  <si>
    <t>131020201 Materiales y suministros</t>
  </si>
  <si>
    <t>131020202 Adquisición de servicios</t>
  </si>
  <si>
    <t>1310301 Impuestos</t>
  </si>
  <si>
    <t>13105 Transferencias corrientes de funcionamiento</t>
  </si>
  <si>
    <t>1310507 Sentencias y conciliaciones</t>
  </si>
  <si>
    <t>13102010101 Maquinaria y equipo</t>
  </si>
  <si>
    <t>Código/Nombre</t>
  </si>
  <si>
    <t>DICIEMBRE</t>
  </si>
  <si>
    <t>ENRIQUE ADOLFO GOMEZ SALAZAR</t>
  </si>
  <si>
    <t>BLANCA STELLA BOHORQUEZ MONTENEGRO</t>
  </si>
  <si>
    <t>RESPONSABLE DEL PRESUPUESTO</t>
  </si>
  <si>
    <t>DIRECTORA</t>
  </si>
  <si>
    <t xml:space="preserve">CC No. 12997799 DE PASTO </t>
  </si>
  <si>
    <t>CC No. 51767260 DE BOGOTA</t>
  </si>
  <si>
    <t>Teléfono: 3822510 EX 1007</t>
  </si>
  <si>
    <t>Teléfono: 3822510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</si>
  <si>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</si>
  <si>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</si>
  <si>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</si>
  <si>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1310201010107    Equipo y aparatos de radio, televisión y comunicaciones</t>
  </si>
  <si>
    <t>133011502170138001064  1064 - Estructurando a Bogotá desde el
espacio público</t>
  </si>
  <si>
    <t>133011502170138001065  1065 - Cuido y defiendo el espacio público de
Bogotá</t>
  </si>
  <si>
    <t>133011507440192001122  1122 - Fortalecimiento de la plataforma tecnológica
de información y comunicación del DADEP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</si>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</sst>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wrapText="1"/>
    </xf>
    <xf numFmtId="3" fontId="35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10" fontId="35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1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23" sqref="C23"/>
    </sheetView>
  </sheetViews>
  <sheetFormatPr defaultColWidth="11.421875" defaultRowHeight="15"/>
  <cols>
    <col min="1" max="1" width="38.140625" style="0" customWidth="1"/>
    <col min="2" max="2" width="16.421875" style="0" customWidth="1"/>
    <col min="3" max="3" width="14.00390625" style="0" customWidth="1"/>
    <col min="4" max="4" width="17.140625" style="0" customWidth="1"/>
    <col min="5" max="5" width="18.00390625" style="0" customWidth="1"/>
    <col min="6" max="6" width="12.28125" style="0" customWidth="1"/>
    <col min="7" max="7" width="15.8515625" style="0" customWidth="1"/>
    <col min="8" max="8" width="16.7109375" style="0" customWidth="1"/>
    <col min="9" max="9" width="19.00390625" style="0" customWidth="1"/>
    <col min="11" max="11" width="18.7109375" style="0" customWidth="1"/>
    <col min="12" max="12" width="16.421875" style="0" customWidth="1"/>
  </cols>
  <sheetData>
    <row r="1" spans="1:13" ht="14.2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4.25">
      <c r="A4" s="1" t="s">
        <v>82</v>
      </c>
      <c r="B4" s="1" t="s">
        <v>83</v>
      </c>
      <c r="C4" s="8"/>
      <c r="D4" s="8"/>
      <c r="E4" s="8"/>
      <c r="F4" s="8"/>
      <c r="G4" s="8"/>
      <c r="H4" s="8"/>
      <c r="I4" s="8"/>
      <c r="J4" s="1"/>
      <c r="K4" s="1"/>
      <c r="L4" s="1" t="s">
        <v>84</v>
      </c>
      <c r="M4" s="1" t="s">
        <v>112</v>
      </c>
    </row>
    <row r="5" spans="1:13" ht="14.25">
      <c r="A5" s="1" t="s">
        <v>85</v>
      </c>
      <c r="B5" s="2" t="s">
        <v>86</v>
      </c>
      <c r="C5" s="8"/>
      <c r="D5" s="8"/>
      <c r="E5" s="8"/>
      <c r="F5" s="8"/>
      <c r="G5" s="8"/>
      <c r="H5" s="8"/>
      <c r="I5" s="8"/>
      <c r="J5" s="1"/>
      <c r="K5" s="1"/>
      <c r="L5" s="1" t="s">
        <v>87</v>
      </c>
      <c r="M5" s="1">
        <v>2020</v>
      </c>
    </row>
    <row r="7" spans="1:13" ht="28.5">
      <c r="A7" s="13" t="s">
        <v>111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</row>
    <row r="8" spans="1:13" ht="14.25">
      <c r="A8" s="3" t="s">
        <v>88</v>
      </c>
      <c r="B8" s="7">
        <f>+B9+B98</f>
        <v>37818211000</v>
      </c>
      <c r="C8" s="7">
        <f aca="true" t="shared" si="0" ref="C8:L8">+C9+C98</f>
        <v>0</v>
      </c>
      <c r="D8" s="7">
        <f t="shared" si="0"/>
        <v>-1603011936</v>
      </c>
      <c r="E8" s="7">
        <f t="shared" si="0"/>
        <v>36215199064</v>
      </c>
      <c r="F8" s="7">
        <f t="shared" si="0"/>
        <v>0</v>
      </c>
      <c r="G8" s="7">
        <f t="shared" si="0"/>
        <v>36215199064</v>
      </c>
      <c r="H8" s="7">
        <f t="shared" si="0"/>
        <v>5913016219</v>
      </c>
      <c r="I8" s="7">
        <f t="shared" si="0"/>
        <v>35283100016</v>
      </c>
      <c r="J8" s="9">
        <f aca="true" t="shared" si="1" ref="J8:J49">+I8/G8</f>
        <v>0.9742622138745453</v>
      </c>
      <c r="K8" s="7">
        <f t="shared" si="0"/>
        <v>9634326711</v>
      </c>
      <c r="L8" s="7">
        <f t="shared" si="0"/>
        <v>29994848120</v>
      </c>
      <c r="M8" s="9">
        <f aca="true" t="shared" si="2" ref="M8:M49">+L8/G8</f>
        <v>0.8282392171030922</v>
      </c>
    </row>
    <row r="9" spans="1:13" ht="14.25">
      <c r="A9" s="3" t="s">
        <v>89</v>
      </c>
      <c r="B9" s="7">
        <f>+B10+B44+B93+B95</f>
        <v>11875317000</v>
      </c>
      <c r="C9" s="7">
        <f aca="true" t="shared" si="3" ref="C9:L9">+C10+C44+C93+C95</f>
        <v>0</v>
      </c>
      <c r="D9" s="7">
        <f t="shared" si="3"/>
        <v>-100000000</v>
      </c>
      <c r="E9" s="7">
        <f t="shared" si="3"/>
        <v>11775317000</v>
      </c>
      <c r="F9" s="7">
        <f t="shared" si="3"/>
        <v>0</v>
      </c>
      <c r="G9" s="7">
        <f t="shared" si="3"/>
        <v>11775317000</v>
      </c>
      <c r="H9" s="7">
        <f t="shared" si="3"/>
        <v>2298699916</v>
      </c>
      <c r="I9" s="7">
        <f t="shared" si="3"/>
        <v>11586998067</v>
      </c>
      <c r="J9" s="9">
        <f t="shared" si="1"/>
        <v>0.9840073152170765</v>
      </c>
      <c r="K9" s="7">
        <f t="shared" si="3"/>
        <v>2703854297</v>
      </c>
      <c r="L9" s="7">
        <f t="shared" si="3"/>
        <v>11225129248</v>
      </c>
      <c r="M9" s="9">
        <f t="shared" si="2"/>
        <v>0.9532761833927698</v>
      </c>
    </row>
    <row r="10" spans="1:13" ht="14.25">
      <c r="A10" s="5" t="s">
        <v>90</v>
      </c>
      <c r="B10" s="7">
        <f>+B11</f>
        <v>10054317000</v>
      </c>
      <c r="C10" s="7">
        <f aca="true" t="shared" si="4" ref="C10:L10">+C11</f>
        <v>0</v>
      </c>
      <c r="D10" s="7">
        <f t="shared" si="4"/>
        <v>-83891285</v>
      </c>
      <c r="E10" s="7">
        <f t="shared" si="4"/>
        <v>9970425715</v>
      </c>
      <c r="F10" s="7">
        <f t="shared" si="4"/>
        <v>0</v>
      </c>
      <c r="G10" s="7">
        <f t="shared" si="4"/>
        <v>9970425715</v>
      </c>
      <c r="H10" s="7">
        <f t="shared" si="4"/>
        <v>2231962722</v>
      </c>
      <c r="I10" s="7">
        <f t="shared" si="4"/>
        <v>9912764643</v>
      </c>
      <c r="J10" s="9">
        <f t="shared" si="1"/>
        <v>0.9942167893680556</v>
      </c>
      <c r="K10" s="7">
        <f t="shared" si="4"/>
        <v>2272378222</v>
      </c>
      <c r="L10" s="7">
        <f t="shared" si="4"/>
        <v>9912764643</v>
      </c>
      <c r="M10" s="9">
        <f t="shared" si="2"/>
        <v>0.9942167893680556</v>
      </c>
    </row>
    <row r="11" spans="1:13" ht="14.25">
      <c r="A11" s="3" t="s">
        <v>91</v>
      </c>
      <c r="B11" s="7">
        <f>+B12+B27+B39</f>
        <v>10054317000</v>
      </c>
      <c r="C11" s="7">
        <f aca="true" t="shared" si="5" ref="C11:L11">+C12+C27+C39</f>
        <v>0</v>
      </c>
      <c r="D11" s="7">
        <f t="shared" si="5"/>
        <v>-83891285</v>
      </c>
      <c r="E11" s="7">
        <f t="shared" si="5"/>
        <v>9970425715</v>
      </c>
      <c r="F11" s="7">
        <f t="shared" si="5"/>
        <v>0</v>
      </c>
      <c r="G11" s="7">
        <f t="shared" si="5"/>
        <v>9970425715</v>
      </c>
      <c r="H11" s="7">
        <f t="shared" si="5"/>
        <v>2231962722</v>
      </c>
      <c r="I11" s="7">
        <f t="shared" si="5"/>
        <v>9912764643</v>
      </c>
      <c r="J11" s="9">
        <f t="shared" si="1"/>
        <v>0.9942167893680556</v>
      </c>
      <c r="K11" s="7">
        <f t="shared" si="5"/>
        <v>2272378222</v>
      </c>
      <c r="L11" s="7">
        <f t="shared" si="5"/>
        <v>9912764643</v>
      </c>
      <c r="M11" s="9">
        <f t="shared" si="2"/>
        <v>0.9942167893680556</v>
      </c>
    </row>
    <row r="12" spans="1:13" ht="14.25">
      <c r="A12" s="3" t="s">
        <v>92</v>
      </c>
      <c r="B12" s="7">
        <f>+B13+B23</f>
        <v>7258825000</v>
      </c>
      <c r="C12" s="7">
        <f aca="true" t="shared" si="6" ref="C12:L12">+C13+C23</f>
        <v>-165580879</v>
      </c>
      <c r="D12" s="7">
        <f t="shared" si="6"/>
        <v>-249472164</v>
      </c>
      <c r="E12" s="7">
        <f t="shared" si="6"/>
        <v>7009352836</v>
      </c>
      <c r="F12" s="7">
        <f t="shared" si="6"/>
        <v>0</v>
      </c>
      <c r="G12" s="7">
        <f t="shared" si="6"/>
        <v>7009352836</v>
      </c>
      <c r="H12" s="7">
        <f t="shared" si="6"/>
        <v>1067382242</v>
      </c>
      <c r="I12" s="7">
        <f t="shared" si="6"/>
        <v>6963060956</v>
      </c>
      <c r="J12" s="9">
        <f t="shared" si="1"/>
        <v>0.9933956984213657</v>
      </c>
      <c r="K12" s="7">
        <f t="shared" si="6"/>
        <v>1107797742</v>
      </c>
      <c r="L12" s="7">
        <f t="shared" si="6"/>
        <v>6963060956</v>
      </c>
      <c r="M12" s="9">
        <f t="shared" si="2"/>
        <v>0.9933956984213657</v>
      </c>
    </row>
    <row r="13" spans="1:13" ht="14.25">
      <c r="A13" s="3" t="s">
        <v>93</v>
      </c>
      <c r="B13" s="7">
        <f>SUM(B14:B22)</f>
        <v>5205741000</v>
      </c>
      <c r="C13" s="7">
        <f aca="true" t="shared" si="7" ref="C13:L13">SUM(C14:C22)</f>
        <v>-5580879</v>
      </c>
      <c r="D13" s="7">
        <f t="shared" si="7"/>
        <v>-89472164</v>
      </c>
      <c r="E13" s="7">
        <f t="shared" si="7"/>
        <v>5116268836</v>
      </c>
      <c r="F13" s="7">
        <f t="shared" si="7"/>
        <v>0</v>
      </c>
      <c r="G13" s="7">
        <f t="shared" si="7"/>
        <v>5116268836</v>
      </c>
      <c r="H13" s="7">
        <f t="shared" si="7"/>
        <v>957534232</v>
      </c>
      <c r="I13" s="7">
        <f t="shared" si="7"/>
        <v>5086464965</v>
      </c>
      <c r="J13" s="9">
        <f t="shared" si="1"/>
        <v>0.9941746862889048</v>
      </c>
      <c r="K13" s="7">
        <f t="shared" si="7"/>
        <v>997949732</v>
      </c>
      <c r="L13" s="7">
        <f t="shared" si="7"/>
        <v>5086464965</v>
      </c>
      <c r="M13" s="9">
        <f t="shared" si="2"/>
        <v>0.9941746862889048</v>
      </c>
    </row>
    <row r="14" spans="1:13" ht="14.25">
      <c r="A14" s="12" t="s">
        <v>12</v>
      </c>
      <c r="B14" s="4">
        <v>3717532000</v>
      </c>
      <c r="C14" s="4">
        <v>-18000000</v>
      </c>
      <c r="D14" s="4">
        <v>-53000000</v>
      </c>
      <c r="E14" s="4">
        <v>3664532000</v>
      </c>
      <c r="F14" s="4">
        <v>0</v>
      </c>
      <c r="G14" s="4">
        <v>3664532000</v>
      </c>
      <c r="H14" s="4">
        <v>347837765</v>
      </c>
      <c r="I14" s="4">
        <v>3652809012</v>
      </c>
      <c r="J14" s="10">
        <f t="shared" si="1"/>
        <v>0.9968009590310577</v>
      </c>
      <c r="K14" s="4">
        <v>388253265</v>
      </c>
      <c r="L14" s="4">
        <v>3652809012</v>
      </c>
      <c r="M14" s="10">
        <f t="shared" si="2"/>
        <v>0.9968009590310577</v>
      </c>
    </row>
    <row r="15" spans="1:13" ht="14.25">
      <c r="A15" s="12" t="s">
        <v>13</v>
      </c>
      <c r="B15" s="4">
        <v>0</v>
      </c>
      <c r="C15" s="4">
        <v>-9580879</v>
      </c>
      <c r="D15" s="4">
        <v>25419121</v>
      </c>
      <c r="E15" s="4">
        <v>25419121</v>
      </c>
      <c r="F15" s="4">
        <v>0</v>
      </c>
      <c r="G15" s="4">
        <v>25419121</v>
      </c>
      <c r="H15" s="4">
        <v>1647641</v>
      </c>
      <c r="I15" s="4">
        <v>23956914</v>
      </c>
      <c r="J15" s="10">
        <f t="shared" si="1"/>
        <v>0.9424760989964995</v>
      </c>
      <c r="K15" s="4">
        <v>1647641</v>
      </c>
      <c r="L15" s="4">
        <v>23956914</v>
      </c>
      <c r="M15" s="10">
        <f t="shared" si="2"/>
        <v>0.9424760989964995</v>
      </c>
    </row>
    <row r="16" spans="1:13" ht="14.25">
      <c r="A16" s="12" t="s">
        <v>14</v>
      </c>
      <c r="B16" s="4">
        <v>464449000</v>
      </c>
      <c r="C16" s="4">
        <v>0</v>
      </c>
      <c r="D16" s="4">
        <v>0</v>
      </c>
      <c r="E16" s="4">
        <v>464449000</v>
      </c>
      <c r="F16" s="4">
        <v>0</v>
      </c>
      <c r="G16" s="4">
        <v>464449000</v>
      </c>
      <c r="H16" s="4">
        <v>39067000</v>
      </c>
      <c r="I16" s="4">
        <v>461362108</v>
      </c>
      <c r="J16" s="10">
        <f t="shared" si="1"/>
        <v>0.9933536470096824</v>
      </c>
      <c r="K16" s="4">
        <v>39067000</v>
      </c>
      <c r="L16" s="4">
        <v>461362108</v>
      </c>
      <c r="M16" s="10">
        <f t="shared" si="2"/>
        <v>0.9933536470096824</v>
      </c>
    </row>
    <row r="17" spans="1:13" ht="42.75">
      <c r="A17" s="12" t="s">
        <v>121</v>
      </c>
      <c r="B17" s="4">
        <v>37832000</v>
      </c>
      <c r="C17" s="4">
        <v>-22000000</v>
      </c>
      <c r="D17" s="4">
        <v>-22000000</v>
      </c>
      <c r="E17" s="4">
        <v>15832000</v>
      </c>
      <c r="F17" s="4">
        <v>0</v>
      </c>
      <c r="G17" s="4">
        <v>15832000</v>
      </c>
      <c r="H17" s="4">
        <v>671135</v>
      </c>
      <c r="I17" s="4">
        <v>6834605</v>
      </c>
      <c r="J17" s="10">
        <f t="shared" si="1"/>
        <v>0.43169561647296617</v>
      </c>
      <c r="K17" s="4">
        <v>671135</v>
      </c>
      <c r="L17" s="4">
        <v>6834605</v>
      </c>
      <c r="M17" s="10">
        <f t="shared" si="2"/>
        <v>0.43169561647296617</v>
      </c>
    </row>
    <row r="18" spans="1:13" ht="14.25">
      <c r="A18" s="12" t="s">
        <v>15</v>
      </c>
      <c r="B18" s="4">
        <v>20689000</v>
      </c>
      <c r="C18" s="4">
        <v>0</v>
      </c>
      <c r="D18" s="4">
        <v>0</v>
      </c>
      <c r="E18" s="4">
        <v>20689000</v>
      </c>
      <c r="F18" s="4">
        <v>0</v>
      </c>
      <c r="G18" s="4">
        <v>20689000</v>
      </c>
      <c r="H18" s="4">
        <v>1522240</v>
      </c>
      <c r="I18" s="4">
        <v>19295090</v>
      </c>
      <c r="J18" s="10">
        <f t="shared" si="1"/>
        <v>0.9326255498090773</v>
      </c>
      <c r="K18" s="4">
        <v>1522240</v>
      </c>
      <c r="L18" s="4">
        <v>19295090</v>
      </c>
      <c r="M18" s="10">
        <f t="shared" si="2"/>
        <v>0.9326255498090773</v>
      </c>
    </row>
    <row r="19" spans="1:13" ht="14.25">
      <c r="A19" s="12" t="s">
        <v>16</v>
      </c>
      <c r="B19" s="4">
        <v>13396000</v>
      </c>
      <c r="C19" s="4">
        <v>0</v>
      </c>
      <c r="D19" s="4">
        <v>0</v>
      </c>
      <c r="E19" s="4">
        <v>13396000</v>
      </c>
      <c r="F19" s="4">
        <v>0</v>
      </c>
      <c r="G19" s="4">
        <v>13396000</v>
      </c>
      <c r="H19" s="4">
        <v>978250</v>
      </c>
      <c r="I19" s="4">
        <v>12400505</v>
      </c>
      <c r="J19" s="10">
        <f t="shared" si="1"/>
        <v>0.9256871454165423</v>
      </c>
      <c r="K19" s="4">
        <v>978250</v>
      </c>
      <c r="L19" s="4">
        <v>12400505</v>
      </c>
      <c r="M19" s="10">
        <f t="shared" si="2"/>
        <v>0.9256871454165423</v>
      </c>
    </row>
    <row r="20" spans="1:13" ht="28.5">
      <c r="A20" s="12" t="s">
        <v>17</v>
      </c>
      <c r="B20" s="4">
        <v>129463000</v>
      </c>
      <c r="C20" s="4">
        <v>-30000000</v>
      </c>
      <c r="D20" s="4">
        <v>-30000000</v>
      </c>
      <c r="E20" s="4">
        <v>99463000</v>
      </c>
      <c r="F20" s="4">
        <v>0</v>
      </c>
      <c r="G20" s="4">
        <v>99463000</v>
      </c>
      <c r="H20" s="4">
        <v>4564441</v>
      </c>
      <c r="I20" s="4">
        <v>99166594</v>
      </c>
      <c r="J20" s="10">
        <f t="shared" si="1"/>
        <v>0.9970199370620231</v>
      </c>
      <c r="K20" s="4">
        <v>4564441</v>
      </c>
      <c r="L20" s="4">
        <v>99166594</v>
      </c>
      <c r="M20" s="10">
        <f t="shared" si="2"/>
        <v>0.9970199370620231</v>
      </c>
    </row>
    <row r="21" spans="1:13" ht="14.25">
      <c r="A21" s="12" t="s">
        <v>18</v>
      </c>
      <c r="B21" s="4">
        <v>555661000</v>
      </c>
      <c r="C21" s="4">
        <v>52000000</v>
      </c>
      <c r="D21" s="4">
        <v>-31891285</v>
      </c>
      <c r="E21" s="4">
        <v>523769715</v>
      </c>
      <c r="F21" s="4">
        <v>0</v>
      </c>
      <c r="G21" s="4">
        <v>523769715</v>
      </c>
      <c r="H21" s="4">
        <v>512177256</v>
      </c>
      <c r="I21" s="4">
        <v>522813761</v>
      </c>
      <c r="J21" s="10">
        <f t="shared" si="1"/>
        <v>0.998174858200803</v>
      </c>
      <c r="K21" s="4">
        <v>512177256</v>
      </c>
      <c r="L21" s="4">
        <v>522813761</v>
      </c>
      <c r="M21" s="10">
        <f t="shared" si="2"/>
        <v>0.998174858200803</v>
      </c>
    </row>
    <row r="22" spans="1:13" ht="14.25">
      <c r="A22" s="12" t="s">
        <v>19</v>
      </c>
      <c r="B22" s="4">
        <v>266719000</v>
      </c>
      <c r="C22" s="4">
        <v>22000000</v>
      </c>
      <c r="D22" s="4">
        <v>22000000</v>
      </c>
      <c r="E22" s="4">
        <v>288719000</v>
      </c>
      <c r="F22" s="4">
        <v>0</v>
      </c>
      <c r="G22" s="4">
        <v>288719000</v>
      </c>
      <c r="H22" s="4">
        <v>49068504</v>
      </c>
      <c r="I22" s="4">
        <v>287826376</v>
      </c>
      <c r="J22" s="10">
        <f t="shared" si="1"/>
        <v>0.9969083295522636</v>
      </c>
      <c r="K22" s="4">
        <v>49068504</v>
      </c>
      <c r="L22" s="4">
        <v>287826376</v>
      </c>
      <c r="M22" s="10">
        <f t="shared" si="2"/>
        <v>0.9969083295522636</v>
      </c>
    </row>
    <row r="23" spans="1:13" ht="14.25">
      <c r="A23" s="3" t="s">
        <v>98</v>
      </c>
      <c r="B23" s="7">
        <f>SUM(B24:B26)</f>
        <v>2053084000</v>
      </c>
      <c r="C23" s="7">
        <f aca="true" t="shared" si="8" ref="C23:L23">SUM(C24:C26)</f>
        <v>-160000000</v>
      </c>
      <c r="D23" s="7">
        <f t="shared" si="8"/>
        <v>-160000000</v>
      </c>
      <c r="E23" s="7">
        <f t="shared" si="8"/>
        <v>1893084000</v>
      </c>
      <c r="F23" s="7">
        <f t="shared" si="8"/>
        <v>0</v>
      </c>
      <c r="G23" s="7">
        <f t="shared" si="8"/>
        <v>1893084000</v>
      </c>
      <c r="H23" s="7">
        <f t="shared" si="8"/>
        <v>109848010</v>
      </c>
      <c r="I23" s="7">
        <f t="shared" si="8"/>
        <v>1876595991</v>
      </c>
      <c r="J23" s="9">
        <f t="shared" si="1"/>
        <v>0.9912903975734833</v>
      </c>
      <c r="K23" s="7">
        <f t="shared" si="8"/>
        <v>109848010</v>
      </c>
      <c r="L23" s="7">
        <f t="shared" si="8"/>
        <v>1876595991</v>
      </c>
      <c r="M23" s="9">
        <f t="shared" si="2"/>
        <v>0.9912903975734833</v>
      </c>
    </row>
    <row r="24" spans="1:13" ht="14.25">
      <c r="A24" s="12" t="s">
        <v>20</v>
      </c>
      <c r="B24" s="4">
        <v>134422000</v>
      </c>
      <c r="C24" s="4">
        <v>-30000000</v>
      </c>
      <c r="D24" s="4">
        <v>-30000000</v>
      </c>
      <c r="E24" s="4">
        <v>104422000</v>
      </c>
      <c r="F24" s="4">
        <v>0</v>
      </c>
      <c r="G24" s="4">
        <v>104422000</v>
      </c>
      <c r="H24" s="4">
        <v>8282582</v>
      </c>
      <c r="I24" s="4">
        <v>97022149</v>
      </c>
      <c r="J24" s="10">
        <f t="shared" si="1"/>
        <v>0.92913513435866</v>
      </c>
      <c r="K24" s="4">
        <v>8282582</v>
      </c>
      <c r="L24" s="4">
        <v>97022149</v>
      </c>
      <c r="M24" s="10">
        <f t="shared" si="2"/>
        <v>0.92913513435866</v>
      </c>
    </row>
    <row r="25" spans="1:13" ht="14.25">
      <c r="A25" s="12" t="s">
        <v>21</v>
      </c>
      <c r="B25" s="4">
        <v>1305051000</v>
      </c>
      <c r="C25" s="4">
        <v>-52000000</v>
      </c>
      <c r="D25" s="4">
        <v>-52000000</v>
      </c>
      <c r="E25" s="4">
        <v>1253051000</v>
      </c>
      <c r="F25" s="4">
        <v>0</v>
      </c>
      <c r="G25" s="4">
        <v>1253051000</v>
      </c>
      <c r="H25" s="4">
        <v>101565428</v>
      </c>
      <c r="I25" s="4">
        <v>1243996392</v>
      </c>
      <c r="J25" s="10">
        <f t="shared" si="1"/>
        <v>0.9927739509405443</v>
      </c>
      <c r="K25" s="4">
        <v>101565428</v>
      </c>
      <c r="L25" s="4">
        <v>1243996392</v>
      </c>
      <c r="M25" s="10">
        <f t="shared" si="2"/>
        <v>0.9927739509405443</v>
      </c>
    </row>
    <row r="26" spans="1:13" ht="14.25">
      <c r="A26" s="12" t="s">
        <v>22</v>
      </c>
      <c r="B26" s="4">
        <v>613611000</v>
      </c>
      <c r="C26" s="4">
        <v>-78000000</v>
      </c>
      <c r="D26" s="4">
        <v>-78000000</v>
      </c>
      <c r="E26" s="4">
        <v>535611000</v>
      </c>
      <c r="F26" s="4">
        <v>0</v>
      </c>
      <c r="G26" s="4">
        <v>535611000</v>
      </c>
      <c r="H26" s="4">
        <v>0</v>
      </c>
      <c r="I26" s="4">
        <v>535577450</v>
      </c>
      <c r="J26" s="10">
        <f t="shared" si="1"/>
        <v>0.9999373612565836</v>
      </c>
      <c r="K26" s="4">
        <v>0</v>
      </c>
      <c r="L26" s="4">
        <v>535577450</v>
      </c>
      <c r="M26" s="10">
        <f t="shared" si="2"/>
        <v>0.9999373612565836</v>
      </c>
    </row>
    <row r="27" spans="1:13" ht="28.5">
      <c r="A27" s="3" t="s">
        <v>99</v>
      </c>
      <c r="B27" s="7">
        <f>SUM(B28:B38)</f>
        <v>2520575000</v>
      </c>
      <c r="C27" s="7">
        <f aca="true" t="shared" si="9" ref="C27:L27">SUM(C28:C38)</f>
        <v>182580879</v>
      </c>
      <c r="D27" s="7">
        <f t="shared" si="9"/>
        <v>182580879</v>
      </c>
      <c r="E27" s="7">
        <f t="shared" si="9"/>
        <v>2703155879</v>
      </c>
      <c r="F27" s="7">
        <f t="shared" si="9"/>
        <v>0</v>
      </c>
      <c r="G27" s="7">
        <f t="shared" si="9"/>
        <v>2703155879</v>
      </c>
      <c r="H27" s="7">
        <f t="shared" si="9"/>
        <v>1160122462</v>
      </c>
      <c r="I27" s="7">
        <f t="shared" si="9"/>
        <v>2693973777</v>
      </c>
      <c r="J27" s="9">
        <f t="shared" si="1"/>
        <v>0.9966031918205928</v>
      </c>
      <c r="K27" s="7">
        <f t="shared" si="9"/>
        <v>1160122462</v>
      </c>
      <c r="L27" s="7">
        <f t="shared" si="9"/>
        <v>2693973777</v>
      </c>
      <c r="M27" s="9">
        <f t="shared" si="2"/>
        <v>0.9966031918205928</v>
      </c>
    </row>
    <row r="28" spans="1:13" ht="28.5">
      <c r="A28" s="12" t="s">
        <v>23</v>
      </c>
      <c r="B28" s="4">
        <v>422070000</v>
      </c>
      <c r="C28" s="4">
        <v>20200000</v>
      </c>
      <c r="D28" s="4">
        <v>20200000</v>
      </c>
      <c r="E28" s="4">
        <v>442270000</v>
      </c>
      <c r="F28" s="4">
        <v>0</v>
      </c>
      <c r="G28" s="4">
        <v>442270000</v>
      </c>
      <c r="H28" s="4">
        <v>70588700</v>
      </c>
      <c r="I28" s="4">
        <v>440692300</v>
      </c>
      <c r="J28" s="10">
        <f t="shared" si="1"/>
        <v>0.9964327220928392</v>
      </c>
      <c r="K28" s="4">
        <v>70588700</v>
      </c>
      <c r="L28" s="4">
        <v>440692300</v>
      </c>
      <c r="M28" s="10">
        <f t="shared" si="2"/>
        <v>0.9964327220928392</v>
      </c>
    </row>
    <row r="29" spans="1:13" ht="28.5">
      <c r="A29" s="12" t="s">
        <v>24</v>
      </c>
      <c r="B29" s="4">
        <v>272897000</v>
      </c>
      <c r="C29" s="4">
        <v>-47200000</v>
      </c>
      <c r="D29" s="4">
        <v>-47200000</v>
      </c>
      <c r="E29" s="4">
        <v>225697000</v>
      </c>
      <c r="F29" s="4">
        <v>0</v>
      </c>
      <c r="G29" s="4">
        <v>225697000</v>
      </c>
      <c r="H29" s="4">
        <v>36515300</v>
      </c>
      <c r="I29" s="4">
        <v>225695600</v>
      </c>
      <c r="J29" s="10">
        <f t="shared" si="1"/>
        <v>0.999993796993314</v>
      </c>
      <c r="K29" s="4">
        <v>36515300</v>
      </c>
      <c r="L29" s="4">
        <v>225695600</v>
      </c>
      <c r="M29" s="10">
        <f t="shared" si="2"/>
        <v>0.999993796993314</v>
      </c>
    </row>
    <row r="30" spans="1:13" ht="28.5">
      <c r="A30" s="12" t="s">
        <v>25</v>
      </c>
      <c r="B30" s="4">
        <v>492262000</v>
      </c>
      <c r="C30" s="4">
        <v>-20000000</v>
      </c>
      <c r="D30" s="4">
        <v>-20000000</v>
      </c>
      <c r="E30" s="4">
        <v>472262000</v>
      </c>
      <c r="F30" s="4">
        <v>0</v>
      </c>
      <c r="G30" s="4">
        <v>472262000</v>
      </c>
      <c r="H30" s="4">
        <v>75682700</v>
      </c>
      <c r="I30" s="4">
        <v>471865300</v>
      </c>
      <c r="J30" s="10">
        <f t="shared" si="1"/>
        <v>0.9991600001693975</v>
      </c>
      <c r="K30" s="4">
        <v>75682700</v>
      </c>
      <c r="L30" s="4">
        <v>471865300</v>
      </c>
      <c r="M30" s="10">
        <f t="shared" si="2"/>
        <v>0.9991600001693975</v>
      </c>
    </row>
    <row r="31" spans="1:13" ht="28.5">
      <c r="A31" s="12" t="s">
        <v>26</v>
      </c>
      <c r="B31" s="4">
        <v>21010000</v>
      </c>
      <c r="C31" s="4">
        <v>273580879</v>
      </c>
      <c r="D31" s="4">
        <v>273580879</v>
      </c>
      <c r="E31" s="4">
        <v>294590879</v>
      </c>
      <c r="F31" s="4">
        <v>0</v>
      </c>
      <c r="G31" s="4">
        <v>294590879</v>
      </c>
      <c r="H31" s="4">
        <v>277993241</v>
      </c>
      <c r="I31" s="4">
        <v>294428786</v>
      </c>
      <c r="J31" s="10">
        <f t="shared" si="1"/>
        <v>0.999449769115221</v>
      </c>
      <c r="K31" s="4">
        <v>277993241</v>
      </c>
      <c r="L31" s="4">
        <v>294428786</v>
      </c>
      <c r="M31" s="10">
        <f t="shared" si="2"/>
        <v>0.999449769115221</v>
      </c>
    </row>
    <row r="32" spans="1:13" ht="28.5">
      <c r="A32" s="12" t="s">
        <v>27</v>
      </c>
      <c r="B32" s="4">
        <v>655946000</v>
      </c>
      <c r="C32" s="4">
        <v>-35000000</v>
      </c>
      <c r="D32" s="4">
        <v>-35000000</v>
      </c>
      <c r="E32" s="4">
        <v>620946000</v>
      </c>
      <c r="F32" s="4">
        <v>0</v>
      </c>
      <c r="G32" s="4">
        <v>620946000</v>
      </c>
      <c r="H32" s="4">
        <v>601238121</v>
      </c>
      <c r="I32" s="4">
        <v>617464891</v>
      </c>
      <c r="J32" s="10">
        <f t="shared" si="1"/>
        <v>0.9943938619461273</v>
      </c>
      <c r="K32" s="4">
        <v>601238121</v>
      </c>
      <c r="L32" s="4">
        <v>617464891</v>
      </c>
      <c r="M32" s="10">
        <f t="shared" si="2"/>
        <v>0.9943938619461273</v>
      </c>
    </row>
    <row r="33" spans="1:13" ht="14.25">
      <c r="A33" s="12" t="s">
        <v>28</v>
      </c>
      <c r="B33" s="4">
        <v>267407000</v>
      </c>
      <c r="C33" s="4">
        <v>-8000000</v>
      </c>
      <c r="D33" s="4">
        <v>-8000000</v>
      </c>
      <c r="E33" s="4">
        <v>259407000</v>
      </c>
      <c r="F33" s="4">
        <v>0</v>
      </c>
      <c r="G33" s="4">
        <v>259407000</v>
      </c>
      <c r="H33" s="4">
        <v>38781100</v>
      </c>
      <c r="I33" s="4">
        <v>258954600</v>
      </c>
      <c r="J33" s="10">
        <f t="shared" si="1"/>
        <v>0.9982560223895269</v>
      </c>
      <c r="K33" s="4">
        <v>38781100</v>
      </c>
      <c r="L33" s="4">
        <v>258954600</v>
      </c>
      <c r="M33" s="10">
        <f t="shared" si="2"/>
        <v>0.9982560223895269</v>
      </c>
    </row>
    <row r="34" spans="1:13" ht="28.5">
      <c r="A34" s="12" t="s">
        <v>29</v>
      </c>
      <c r="B34" s="4">
        <v>57201000</v>
      </c>
      <c r="C34" s="4">
        <v>4000000</v>
      </c>
      <c r="D34" s="4">
        <v>4000000</v>
      </c>
      <c r="E34" s="4">
        <v>61201000</v>
      </c>
      <c r="F34" s="4">
        <v>0</v>
      </c>
      <c r="G34" s="4">
        <v>61201000</v>
      </c>
      <c r="H34" s="4">
        <v>10814100</v>
      </c>
      <c r="I34" s="4">
        <v>60995000</v>
      </c>
      <c r="J34" s="10">
        <f t="shared" si="1"/>
        <v>0.9966340419274194</v>
      </c>
      <c r="K34" s="4">
        <v>10814100</v>
      </c>
      <c r="L34" s="4">
        <v>60995000</v>
      </c>
      <c r="M34" s="10">
        <f t="shared" si="2"/>
        <v>0.9966340419274194</v>
      </c>
    </row>
    <row r="35" spans="1:13" ht="28.5">
      <c r="A35" s="12" t="s">
        <v>30</v>
      </c>
      <c r="B35" s="4">
        <v>200547000</v>
      </c>
      <c r="C35" s="4">
        <v>-4500000</v>
      </c>
      <c r="D35" s="4">
        <v>-4500000</v>
      </c>
      <c r="E35" s="4">
        <v>196047000</v>
      </c>
      <c r="F35" s="4">
        <v>0</v>
      </c>
      <c r="G35" s="4">
        <v>196047000</v>
      </c>
      <c r="H35" s="4">
        <v>29088900</v>
      </c>
      <c r="I35" s="4">
        <v>194244200</v>
      </c>
      <c r="J35" s="10">
        <f t="shared" si="1"/>
        <v>0.9908042459206211</v>
      </c>
      <c r="K35" s="4">
        <v>29088900</v>
      </c>
      <c r="L35" s="4">
        <v>194244200</v>
      </c>
      <c r="M35" s="10">
        <f t="shared" si="2"/>
        <v>0.9908042459206211</v>
      </c>
    </row>
    <row r="36" spans="1:13" ht="28.5">
      <c r="A36" s="12" t="s">
        <v>31</v>
      </c>
      <c r="B36" s="4">
        <v>33432000</v>
      </c>
      <c r="C36" s="4">
        <v>-1000000</v>
      </c>
      <c r="D36" s="4">
        <v>-1000000</v>
      </c>
      <c r="E36" s="4">
        <v>32432000</v>
      </c>
      <c r="F36" s="4">
        <v>0</v>
      </c>
      <c r="G36" s="4">
        <v>32432000</v>
      </c>
      <c r="H36" s="4">
        <v>4856900</v>
      </c>
      <c r="I36" s="4">
        <v>32416600</v>
      </c>
      <c r="J36" s="10">
        <f t="shared" si="1"/>
        <v>0.9995251603354711</v>
      </c>
      <c r="K36" s="4">
        <v>4856900</v>
      </c>
      <c r="L36" s="4">
        <v>32416600</v>
      </c>
      <c r="M36" s="10">
        <f t="shared" si="2"/>
        <v>0.9995251603354711</v>
      </c>
    </row>
    <row r="37" spans="1:13" ht="28.5">
      <c r="A37" s="12" t="s">
        <v>32</v>
      </c>
      <c r="B37" s="4">
        <v>33432000</v>
      </c>
      <c r="C37" s="4">
        <v>0</v>
      </c>
      <c r="D37" s="4">
        <v>0</v>
      </c>
      <c r="E37" s="4">
        <v>33432000</v>
      </c>
      <c r="F37" s="4">
        <v>0</v>
      </c>
      <c r="G37" s="4">
        <v>33432000</v>
      </c>
      <c r="H37" s="4">
        <v>4856900</v>
      </c>
      <c r="I37" s="4">
        <v>32418400</v>
      </c>
      <c r="J37" s="10">
        <f t="shared" si="1"/>
        <v>0.9696817420435511</v>
      </c>
      <c r="K37" s="4">
        <v>4856900</v>
      </c>
      <c r="L37" s="4">
        <v>32418400</v>
      </c>
      <c r="M37" s="10">
        <f t="shared" si="2"/>
        <v>0.9696817420435511</v>
      </c>
    </row>
    <row r="38" spans="1:13" ht="28.5">
      <c r="A38" s="12" t="s">
        <v>122</v>
      </c>
      <c r="B38" s="4">
        <v>64371000</v>
      </c>
      <c r="C38" s="4">
        <v>500000</v>
      </c>
      <c r="D38" s="4">
        <v>500000</v>
      </c>
      <c r="E38" s="4">
        <v>64871000</v>
      </c>
      <c r="F38" s="4">
        <v>0</v>
      </c>
      <c r="G38" s="4">
        <v>64871000</v>
      </c>
      <c r="H38" s="4">
        <v>9706500</v>
      </c>
      <c r="I38" s="4">
        <v>64798100</v>
      </c>
      <c r="J38" s="10">
        <f t="shared" si="1"/>
        <v>0.9988762312897905</v>
      </c>
      <c r="K38" s="4">
        <v>9706500</v>
      </c>
      <c r="L38" s="4">
        <v>64798100</v>
      </c>
      <c r="M38" s="10">
        <f t="shared" si="2"/>
        <v>0.9988762312897905</v>
      </c>
    </row>
    <row r="39" spans="1:13" ht="28.5">
      <c r="A39" s="3" t="s">
        <v>100</v>
      </c>
      <c r="B39" s="7">
        <f>SUM(B40:B43)</f>
        <v>274917000</v>
      </c>
      <c r="C39" s="7">
        <f aca="true" t="shared" si="10" ref="C39:L39">SUM(C40:C43)</f>
        <v>-17000000</v>
      </c>
      <c r="D39" s="7">
        <f t="shared" si="10"/>
        <v>-17000000</v>
      </c>
      <c r="E39" s="7">
        <f t="shared" si="10"/>
        <v>257917000</v>
      </c>
      <c r="F39" s="7">
        <f t="shared" si="10"/>
        <v>0</v>
      </c>
      <c r="G39" s="7">
        <f t="shared" si="10"/>
        <v>257917000</v>
      </c>
      <c r="H39" s="7">
        <f t="shared" si="10"/>
        <v>4458018</v>
      </c>
      <c r="I39" s="7">
        <f t="shared" si="10"/>
        <v>255729910</v>
      </c>
      <c r="J39" s="9">
        <f t="shared" si="1"/>
        <v>0.991520178972305</v>
      </c>
      <c r="K39" s="7">
        <f t="shared" si="10"/>
        <v>4458018</v>
      </c>
      <c r="L39" s="7">
        <f t="shared" si="10"/>
        <v>255729910</v>
      </c>
      <c r="M39" s="9">
        <f t="shared" si="2"/>
        <v>0.991520178972305</v>
      </c>
    </row>
    <row r="40" spans="1:13" ht="28.5">
      <c r="A40" s="12" t="s">
        <v>33</v>
      </c>
      <c r="B40" s="4">
        <v>183000000</v>
      </c>
      <c r="C40" s="4">
        <v>-11000000</v>
      </c>
      <c r="D40" s="4">
        <v>-11000000</v>
      </c>
      <c r="E40" s="4">
        <v>172000000</v>
      </c>
      <c r="F40" s="4">
        <v>0</v>
      </c>
      <c r="G40" s="4">
        <v>172000000</v>
      </c>
      <c r="H40" s="4">
        <v>0</v>
      </c>
      <c r="I40" s="4">
        <v>171007861</v>
      </c>
      <c r="J40" s="10">
        <f t="shared" si="1"/>
        <v>0.99423175</v>
      </c>
      <c r="K40" s="4">
        <v>0</v>
      </c>
      <c r="L40" s="4">
        <v>171007861</v>
      </c>
      <c r="M40" s="10">
        <f t="shared" si="2"/>
        <v>0.99423175</v>
      </c>
    </row>
    <row r="41" spans="1:13" ht="14.25">
      <c r="A41" s="12" t="s">
        <v>34</v>
      </c>
      <c r="B41" s="4">
        <v>20672000</v>
      </c>
      <c r="C41" s="4">
        <v>1000000</v>
      </c>
      <c r="D41" s="4">
        <v>1000000</v>
      </c>
      <c r="E41" s="4">
        <v>21672000</v>
      </c>
      <c r="F41" s="4">
        <v>0</v>
      </c>
      <c r="G41" s="4">
        <v>21672000</v>
      </c>
      <c r="H41" s="4">
        <v>4284730</v>
      </c>
      <c r="I41" s="4">
        <v>21412617</v>
      </c>
      <c r="J41" s="10">
        <f t="shared" si="1"/>
        <v>0.98803142303433</v>
      </c>
      <c r="K41" s="4">
        <v>4284730</v>
      </c>
      <c r="L41" s="4">
        <v>21412617</v>
      </c>
      <c r="M41" s="10">
        <f t="shared" si="2"/>
        <v>0.98803142303433</v>
      </c>
    </row>
    <row r="42" spans="1:13" ht="28.5">
      <c r="A42" s="12" t="s">
        <v>123</v>
      </c>
      <c r="B42" s="4">
        <v>68655000</v>
      </c>
      <c r="C42" s="4">
        <v>-7000000</v>
      </c>
      <c r="D42" s="4">
        <v>-7000000</v>
      </c>
      <c r="E42" s="4">
        <v>61655000</v>
      </c>
      <c r="F42" s="4">
        <v>0</v>
      </c>
      <c r="G42" s="4">
        <v>61655000</v>
      </c>
      <c r="H42" s="4">
        <v>0</v>
      </c>
      <c r="I42" s="4">
        <v>60880483</v>
      </c>
      <c r="J42" s="10">
        <f t="shared" si="1"/>
        <v>0.9874378882491283</v>
      </c>
      <c r="K42" s="4">
        <v>0</v>
      </c>
      <c r="L42" s="4">
        <v>60880483</v>
      </c>
      <c r="M42" s="10">
        <f t="shared" si="2"/>
        <v>0.9874378882491283</v>
      </c>
    </row>
    <row r="43" spans="1:13" ht="14.25">
      <c r="A43" s="12" t="s">
        <v>35</v>
      </c>
      <c r="B43" s="4">
        <v>2590000</v>
      </c>
      <c r="C43" s="4">
        <v>0</v>
      </c>
      <c r="D43" s="4">
        <v>0</v>
      </c>
      <c r="E43" s="4">
        <v>2590000</v>
      </c>
      <c r="F43" s="4">
        <v>0</v>
      </c>
      <c r="G43" s="4">
        <v>2590000</v>
      </c>
      <c r="H43" s="4">
        <v>173288</v>
      </c>
      <c r="I43" s="4">
        <v>2428949</v>
      </c>
      <c r="J43" s="10">
        <f t="shared" si="1"/>
        <v>0.9378181467181467</v>
      </c>
      <c r="K43" s="4">
        <v>173288</v>
      </c>
      <c r="L43" s="4">
        <v>2428949</v>
      </c>
      <c r="M43" s="10">
        <f t="shared" si="2"/>
        <v>0.9378181467181467</v>
      </c>
    </row>
    <row r="44" spans="1:13" ht="14.25">
      <c r="A44" s="3" t="s">
        <v>101</v>
      </c>
      <c r="B44" s="7">
        <f>+B45+B51</f>
        <v>1800000000</v>
      </c>
      <c r="C44" s="7">
        <f aca="true" t="shared" si="11" ref="C44:L44">+C45+C51</f>
        <v>0</v>
      </c>
      <c r="D44" s="7">
        <f t="shared" si="11"/>
        <v>-100000000</v>
      </c>
      <c r="E44" s="7">
        <f t="shared" si="11"/>
        <v>1700000000</v>
      </c>
      <c r="F44" s="7">
        <f t="shared" si="11"/>
        <v>0</v>
      </c>
      <c r="G44" s="7">
        <f t="shared" si="11"/>
        <v>1700000000</v>
      </c>
      <c r="H44" s="7">
        <f t="shared" si="11"/>
        <v>66737194</v>
      </c>
      <c r="I44" s="7">
        <f t="shared" si="11"/>
        <v>1590224139</v>
      </c>
      <c r="J44" s="9">
        <f t="shared" si="1"/>
        <v>0.9354259641176471</v>
      </c>
      <c r="K44" s="7">
        <f t="shared" si="11"/>
        <v>431476075</v>
      </c>
      <c r="L44" s="7">
        <f t="shared" si="11"/>
        <v>1228355320</v>
      </c>
      <c r="M44" s="9">
        <f t="shared" si="2"/>
        <v>0.7225619529411764</v>
      </c>
    </row>
    <row r="45" spans="1:13" ht="28.5">
      <c r="A45" s="14" t="s">
        <v>102</v>
      </c>
      <c r="B45" s="7">
        <f>+B46</f>
        <v>15030000</v>
      </c>
      <c r="C45" s="7">
        <f aca="true" t="shared" si="12" ref="C45:L46">+C46</f>
        <v>0</v>
      </c>
      <c r="D45" s="7">
        <f t="shared" si="12"/>
        <v>-12970000</v>
      </c>
      <c r="E45" s="7">
        <f t="shared" si="12"/>
        <v>2060000</v>
      </c>
      <c r="F45" s="7">
        <f t="shared" si="12"/>
        <v>0</v>
      </c>
      <c r="G45" s="7">
        <f t="shared" si="12"/>
        <v>2060000</v>
      </c>
      <c r="H45" s="7">
        <f t="shared" si="12"/>
        <v>0</v>
      </c>
      <c r="I45" s="7">
        <f t="shared" si="12"/>
        <v>661592</v>
      </c>
      <c r="J45" s="9">
        <f t="shared" si="1"/>
        <v>0.3211611650485437</v>
      </c>
      <c r="K45" s="7">
        <f t="shared" si="12"/>
        <v>661592</v>
      </c>
      <c r="L45" s="7">
        <f t="shared" si="12"/>
        <v>661592</v>
      </c>
      <c r="M45" s="9">
        <f t="shared" si="2"/>
        <v>0.3211611650485437</v>
      </c>
    </row>
    <row r="46" spans="1:13" ht="14.25">
      <c r="A46" s="14" t="s">
        <v>103</v>
      </c>
      <c r="B46" s="7">
        <f>+B47</f>
        <v>15030000</v>
      </c>
      <c r="C46" s="7">
        <f t="shared" si="12"/>
        <v>0</v>
      </c>
      <c r="D46" s="7">
        <f t="shared" si="12"/>
        <v>-12970000</v>
      </c>
      <c r="E46" s="7">
        <f t="shared" si="12"/>
        <v>2060000</v>
      </c>
      <c r="F46" s="7">
        <f t="shared" si="12"/>
        <v>0</v>
      </c>
      <c r="G46" s="7">
        <f t="shared" si="12"/>
        <v>2060000</v>
      </c>
      <c r="H46" s="7">
        <f t="shared" si="12"/>
        <v>0</v>
      </c>
      <c r="I46" s="7">
        <f t="shared" si="12"/>
        <v>661592</v>
      </c>
      <c r="J46" s="9">
        <f t="shared" si="1"/>
        <v>0.3211611650485437</v>
      </c>
      <c r="K46" s="7">
        <f t="shared" si="12"/>
        <v>661592</v>
      </c>
      <c r="L46" s="7">
        <f t="shared" si="12"/>
        <v>661592</v>
      </c>
      <c r="M46" s="9">
        <f t="shared" si="2"/>
        <v>0.3211611650485437</v>
      </c>
    </row>
    <row r="47" spans="1:13" ht="14.25">
      <c r="A47" s="15" t="s">
        <v>110</v>
      </c>
      <c r="B47" s="7">
        <f>SUM(B48:B50)</f>
        <v>15030000</v>
      </c>
      <c r="C47" s="7">
        <f aca="true" t="shared" si="13" ref="C47:L47">SUM(C48:C50)</f>
        <v>0</v>
      </c>
      <c r="D47" s="7">
        <f t="shared" si="13"/>
        <v>-12970000</v>
      </c>
      <c r="E47" s="7">
        <f t="shared" si="13"/>
        <v>2060000</v>
      </c>
      <c r="F47" s="7">
        <f t="shared" si="13"/>
        <v>0</v>
      </c>
      <c r="G47" s="7">
        <f t="shared" si="13"/>
        <v>2060000</v>
      </c>
      <c r="H47" s="7">
        <f t="shared" si="13"/>
        <v>0</v>
      </c>
      <c r="I47" s="7">
        <f t="shared" si="13"/>
        <v>661592</v>
      </c>
      <c r="J47" s="9">
        <f t="shared" si="1"/>
        <v>0.3211611650485437</v>
      </c>
      <c r="K47" s="7">
        <f t="shared" si="13"/>
        <v>661592</v>
      </c>
      <c r="L47" s="7">
        <f t="shared" si="13"/>
        <v>661592</v>
      </c>
      <c r="M47" s="9">
        <f t="shared" si="2"/>
        <v>0.3211611650485437</v>
      </c>
    </row>
    <row r="48" spans="1:13" ht="28.5">
      <c r="A48" s="12" t="s">
        <v>36</v>
      </c>
      <c r="B48" s="4">
        <v>8000000</v>
      </c>
      <c r="C48" s="4">
        <v>0</v>
      </c>
      <c r="D48" s="4">
        <v>-6970000</v>
      </c>
      <c r="E48" s="4">
        <v>1030000</v>
      </c>
      <c r="F48" s="4">
        <v>0</v>
      </c>
      <c r="G48" s="4">
        <v>1030000</v>
      </c>
      <c r="H48" s="4">
        <v>0</v>
      </c>
      <c r="I48" s="4">
        <v>0</v>
      </c>
      <c r="J48" s="10">
        <f t="shared" si="1"/>
        <v>0</v>
      </c>
      <c r="K48" s="4">
        <v>0</v>
      </c>
      <c r="L48" s="4">
        <v>0</v>
      </c>
      <c r="M48" s="10">
        <f t="shared" si="2"/>
        <v>0</v>
      </c>
    </row>
    <row r="49" spans="1:13" ht="28.5">
      <c r="A49" s="12" t="s">
        <v>37</v>
      </c>
      <c r="B49" s="4">
        <v>1030000</v>
      </c>
      <c r="C49" s="4">
        <v>0</v>
      </c>
      <c r="D49" s="4">
        <v>0</v>
      </c>
      <c r="E49" s="4">
        <v>1030000</v>
      </c>
      <c r="F49" s="4">
        <v>0</v>
      </c>
      <c r="G49" s="4">
        <v>1030000</v>
      </c>
      <c r="H49" s="4">
        <v>0</v>
      </c>
      <c r="I49" s="4">
        <v>661592</v>
      </c>
      <c r="J49" s="10">
        <f t="shared" si="1"/>
        <v>0.6423223300970874</v>
      </c>
      <c r="K49" s="4">
        <v>661592</v>
      </c>
      <c r="L49" s="4">
        <v>661592</v>
      </c>
      <c r="M49" s="10">
        <f t="shared" si="2"/>
        <v>0.6423223300970874</v>
      </c>
    </row>
    <row r="50" spans="1:13" ht="28.5">
      <c r="A50" s="12" t="s">
        <v>124</v>
      </c>
      <c r="B50" s="4">
        <v>6000000</v>
      </c>
      <c r="C50" s="4">
        <v>0</v>
      </c>
      <c r="D50" s="4">
        <v>-6000000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10">
        <v>0</v>
      </c>
      <c r="K50" s="4">
        <v>0</v>
      </c>
      <c r="L50" s="4">
        <v>0</v>
      </c>
      <c r="M50" s="10">
        <v>0</v>
      </c>
    </row>
    <row r="51" spans="1:13" ht="28.5">
      <c r="A51" s="5" t="s">
        <v>104</v>
      </c>
      <c r="B51" s="7">
        <f>+B52+B60+B92</f>
        <v>1784970000</v>
      </c>
      <c r="C51" s="7">
        <f aca="true" t="shared" si="14" ref="C51:L51">+C52+C60+C92</f>
        <v>0</v>
      </c>
      <c r="D51" s="7">
        <f t="shared" si="14"/>
        <v>-87030000</v>
      </c>
      <c r="E51" s="7">
        <f t="shared" si="14"/>
        <v>1697940000</v>
      </c>
      <c r="F51" s="7">
        <f t="shared" si="14"/>
        <v>0</v>
      </c>
      <c r="G51" s="7">
        <f t="shared" si="14"/>
        <v>1697940000</v>
      </c>
      <c r="H51" s="7">
        <f t="shared" si="14"/>
        <v>66737194</v>
      </c>
      <c r="I51" s="7">
        <f t="shared" si="14"/>
        <v>1589562547</v>
      </c>
      <c r="J51" s="9">
        <f aca="true" t="shared" si="15" ref="J51:J82">+I51/G51</f>
        <v>0.936171211585804</v>
      </c>
      <c r="K51" s="7">
        <f t="shared" si="14"/>
        <v>430814483</v>
      </c>
      <c r="L51" s="7">
        <f t="shared" si="14"/>
        <v>1227693728</v>
      </c>
      <c r="M51" s="9">
        <f aca="true" t="shared" si="16" ref="M51:M82">+L51/G51</f>
        <v>0.7230489463703076</v>
      </c>
    </row>
    <row r="52" spans="1:13" ht="14.25">
      <c r="A52" s="5" t="s">
        <v>105</v>
      </c>
      <c r="B52" s="7">
        <f>SUM(B53:B59)</f>
        <v>146664000</v>
      </c>
      <c r="C52" s="7">
        <f aca="true" t="shared" si="17" ref="C52:L52">SUM(C53:C59)</f>
        <v>0</v>
      </c>
      <c r="D52" s="7">
        <f t="shared" si="17"/>
        <v>-6000000</v>
      </c>
      <c r="E52" s="7">
        <f t="shared" si="17"/>
        <v>140664000</v>
      </c>
      <c r="F52" s="7">
        <f t="shared" si="17"/>
        <v>0</v>
      </c>
      <c r="G52" s="7">
        <f t="shared" si="17"/>
        <v>140664000</v>
      </c>
      <c r="H52" s="7">
        <f t="shared" si="17"/>
        <v>22818250</v>
      </c>
      <c r="I52" s="7">
        <f t="shared" si="17"/>
        <v>125365920</v>
      </c>
      <c r="J52" s="9">
        <f t="shared" si="15"/>
        <v>0.8912438150486265</v>
      </c>
      <c r="K52" s="7">
        <f t="shared" si="17"/>
        <v>36755932</v>
      </c>
      <c r="L52" s="7">
        <f t="shared" si="17"/>
        <v>102683556</v>
      </c>
      <c r="M52" s="9">
        <f t="shared" si="16"/>
        <v>0.7299917249616107</v>
      </c>
    </row>
    <row r="53" spans="1:13" ht="28.5">
      <c r="A53" s="12" t="s">
        <v>38</v>
      </c>
      <c r="B53" s="4">
        <v>30900000</v>
      </c>
      <c r="C53" s="4">
        <v>0</v>
      </c>
      <c r="D53" s="4">
        <v>6000000</v>
      </c>
      <c r="E53" s="4">
        <v>36900000</v>
      </c>
      <c r="F53" s="4">
        <v>0</v>
      </c>
      <c r="G53" s="4">
        <v>36900000</v>
      </c>
      <c r="H53" s="4">
        <v>0</v>
      </c>
      <c r="I53" s="4">
        <v>34080546</v>
      </c>
      <c r="J53" s="10">
        <f t="shared" si="15"/>
        <v>0.9235920325203252</v>
      </c>
      <c r="K53" s="4">
        <v>3990546</v>
      </c>
      <c r="L53" s="4">
        <v>24050546</v>
      </c>
      <c r="M53" s="10">
        <f t="shared" si="16"/>
        <v>0.6517763143631436</v>
      </c>
    </row>
    <row r="54" spans="1:13" ht="28.5">
      <c r="A54" s="12" t="s">
        <v>39</v>
      </c>
      <c r="B54" s="4">
        <v>19477000</v>
      </c>
      <c r="C54" s="4">
        <v>0</v>
      </c>
      <c r="D54" s="4">
        <v>-3693798</v>
      </c>
      <c r="E54" s="4">
        <v>15783202</v>
      </c>
      <c r="F54" s="4">
        <v>0</v>
      </c>
      <c r="G54" s="4">
        <v>15783202</v>
      </c>
      <c r="H54" s="4">
        <v>0</v>
      </c>
      <c r="I54" s="4">
        <v>11877131</v>
      </c>
      <c r="J54" s="10">
        <f t="shared" si="15"/>
        <v>0.7525172015158901</v>
      </c>
      <c r="K54" s="4">
        <v>4308788</v>
      </c>
      <c r="L54" s="4">
        <v>7513551</v>
      </c>
      <c r="M54" s="10">
        <f t="shared" si="16"/>
        <v>0.47604731916882265</v>
      </c>
    </row>
    <row r="55" spans="1:13" ht="28.5">
      <c r="A55" s="12" t="s">
        <v>40</v>
      </c>
      <c r="B55" s="4">
        <v>20000000</v>
      </c>
      <c r="C55" s="4">
        <v>0</v>
      </c>
      <c r="D55" s="4">
        <v>-12000000</v>
      </c>
      <c r="E55" s="4">
        <v>8000000</v>
      </c>
      <c r="F55" s="4">
        <v>0</v>
      </c>
      <c r="G55" s="4">
        <v>8000000</v>
      </c>
      <c r="H55" s="4">
        <v>0</v>
      </c>
      <c r="I55" s="4">
        <v>8000000</v>
      </c>
      <c r="J55" s="10">
        <f t="shared" si="15"/>
        <v>1</v>
      </c>
      <c r="K55" s="4">
        <v>1039138</v>
      </c>
      <c r="L55" s="4">
        <v>1039138</v>
      </c>
      <c r="M55" s="10">
        <f t="shared" si="16"/>
        <v>0.12989225</v>
      </c>
    </row>
    <row r="56" spans="1:13" ht="28.5">
      <c r="A56" s="12" t="s">
        <v>41</v>
      </c>
      <c r="B56" s="4">
        <v>639000</v>
      </c>
      <c r="C56" s="4">
        <v>0</v>
      </c>
      <c r="D56" s="4">
        <v>819263</v>
      </c>
      <c r="E56" s="4">
        <v>1458263</v>
      </c>
      <c r="F56" s="4">
        <v>0</v>
      </c>
      <c r="G56" s="4">
        <v>1458263</v>
      </c>
      <c r="H56" s="4">
        <v>0</v>
      </c>
      <c r="I56" s="4">
        <v>475440</v>
      </c>
      <c r="J56" s="10">
        <f t="shared" si="15"/>
        <v>0.32603172404429104</v>
      </c>
      <c r="K56" s="4">
        <v>475440</v>
      </c>
      <c r="L56" s="4">
        <v>475440</v>
      </c>
      <c r="M56" s="10">
        <f t="shared" si="16"/>
        <v>0.32603172404429104</v>
      </c>
    </row>
    <row r="57" spans="1:13" ht="28.5">
      <c r="A57" s="12" t="s">
        <v>42</v>
      </c>
      <c r="B57" s="4">
        <v>45652000</v>
      </c>
      <c r="C57" s="4">
        <v>0</v>
      </c>
      <c r="D57" s="4">
        <v>470213</v>
      </c>
      <c r="E57" s="4">
        <v>46122213</v>
      </c>
      <c r="F57" s="4">
        <v>0</v>
      </c>
      <c r="G57" s="4">
        <v>46122213</v>
      </c>
      <c r="H57" s="4">
        <v>22818250</v>
      </c>
      <c r="I57" s="4">
        <v>43601334</v>
      </c>
      <c r="J57" s="10">
        <f t="shared" si="15"/>
        <v>0.9453434942508071</v>
      </c>
      <c r="K57" s="4">
        <v>24231925</v>
      </c>
      <c r="L57" s="4">
        <v>42273412</v>
      </c>
      <c r="M57" s="10">
        <f t="shared" si="16"/>
        <v>0.9165521177398838</v>
      </c>
    </row>
    <row r="58" spans="1:13" ht="28.5">
      <c r="A58" s="12" t="s">
        <v>43</v>
      </c>
      <c r="B58" s="4">
        <v>26741000</v>
      </c>
      <c r="C58" s="4">
        <v>0</v>
      </c>
      <c r="D58" s="4">
        <v>0</v>
      </c>
      <c r="E58" s="4">
        <v>26741000</v>
      </c>
      <c r="F58" s="4">
        <v>0</v>
      </c>
      <c r="G58" s="4">
        <v>26741000</v>
      </c>
      <c r="H58" s="4">
        <v>0</v>
      </c>
      <c r="I58" s="4">
        <v>24918682</v>
      </c>
      <c r="J58" s="10">
        <f t="shared" si="15"/>
        <v>0.9318530346658689</v>
      </c>
      <c r="K58" s="4">
        <v>438706</v>
      </c>
      <c r="L58" s="4">
        <v>24918682</v>
      </c>
      <c r="M58" s="10">
        <f t="shared" si="16"/>
        <v>0.9318530346658689</v>
      </c>
    </row>
    <row r="59" spans="1:13" ht="28.5">
      <c r="A59" s="12" t="s">
        <v>44</v>
      </c>
      <c r="B59" s="4">
        <v>3255000</v>
      </c>
      <c r="C59" s="4">
        <v>0</v>
      </c>
      <c r="D59" s="4">
        <v>2404322</v>
      </c>
      <c r="E59" s="4">
        <v>5659322</v>
      </c>
      <c r="F59" s="4">
        <v>0</v>
      </c>
      <c r="G59" s="4">
        <v>5659322</v>
      </c>
      <c r="H59" s="4">
        <v>0</v>
      </c>
      <c r="I59" s="4">
        <v>2412787</v>
      </c>
      <c r="J59" s="10">
        <f t="shared" si="15"/>
        <v>0.4263385260637228</v>
      </c>
      <c r="K59" s="4">
        <v>2271389</v>
      </c>
      <c r="L59" s="4">
        <v>2412787</v>
      </c>
      <c r="M59" s="10">
        <f t="shared" si="16"/>
        <v>0.4263385260637228</v>
      </c>
    </row>
    <row r="60" spans="1:13" ht="14.25">
      <c r="A60" s="5" t="s">
        <v>106</v>
      </c>
      <c r="B60" s="7">
        <f>SUM(B61:B91)</f>
        <v>1636400000</v>
      </c>
      <c r="C60" s="7">
        <f aca="true" t="shared" si="18" ref="C60:L60">SUM(C61:C91)</f>
        <v>0</v>
      </c>
      <c r="D60" s="7">
        <f t="shared" si="18"/>
        <v>-81030000</v>
      </c>
      <c r="E60" s="7">
        <f t="shared" si="18"/>
        <v>1555370000</v>
      </c>
      <c r="F60" s="7">
        <f t="shared" si="18"/>
        <v>0</v>
      </c>
      <c r="G60" s="7">
        <f t="shared" si="18"/>
        <v>1555370000</v>
      </c>
      <c r="H60" s="7">
        <f t="shared" si="18"/>
        <v>43918944</v>
      </c>
      <c r="I60" s="7">
        <f t="shared" si="18"/>
        <v>1464196627</v>
      </c>
      <c r="J60" s="9">
        <f t="shared" si="15"/>
        <v>0.9413815535853205</v>
      </c>
      <c r="K60" s="7">
        <f t="shared" si="18"/>
        <v>394058551</v>
      </c>
      <c r="L60" s="7">
        <f t="shared" si="18"/>
        <v>1125010172</v>
      </c>
      <c r="M60" s="9">
        <f t="shared" si="16"/>
        <v>0.7233071050618181</v>
      </c>
    </row>
    <row r="61" spans="1:13" ht="28.5">
      <c r="A61" s="12" t="s">
        <v>45</v>
      </c>
      <c r="B61" s="4">
        <v>3863000</v>
      </c>
      <c r="C61" s="4">
        <v>0</v>
      </c>
      <c r="D61" s="4">
        <v>-2319400</v>
      </c>
      <c r="E61" s="4">
        <v>1543600</v>
      </c>
      <c r="F61" s="4">
        <v>0</v>
      </c>
      <c r="G61" s="4">
        <v>1543600</v>
      </c>
      <c r="H61" s="4">
        <v>0</v>
      </c>
      <c r="I61" s="4">
        <v>280100</v>
      </c>
      <c r="J61" s="10">
        <f t="shared" si="15"/>
        <v>0.18145892718320808</v>
      </c>
      <c r="K61" s="4">
        <v>24000</v>
      </c>
      <c r="L61" s="4">
        <v>280100</v>
      </c>
      <c r="M61" s="10">
        <f t="shared" si="16"/>
        <v>0.18145892718320808</v>
      </c>
    </row>
    <row r="62" spans="1:13" ht="14.25">
      <c r="A62" s="12" t="s">
        <v>46</v>
      </c>
      <c r="B62" s="4">
        <v>1133000</v>
      </c>
      <c r="C62" s="4">
        <v>0</v>
      </c>
      <c r="D62" s="4">
        <v>-685816</v>
      </c>
      <c r="E62" s="4">
        <v>447184</v>
      </c>
      <c r="F62" s="4">
        <v>0</v>
      </c>
      <c r="G62" s="4">
        <v>447184</v>
      </c>
      <c r="H62" s="4">
        <v>0</v>
      </c>
      <c r="I62" s="4">
        <v>92670</v>
      </c>
      <c r="J62" s="10">
        <f t="shared" si="15"/>
        <v>0.2072301334573688</v>
      </c>
      <c r="K62" s="4">
        <v>15350</v>
      </c>
      <c r="L62" s="4">
        <v>92670</v>
      </c>
      <c r="M62" s="10">
        <f t="shared" si="16"/>
        <v>0.2072301334573688</v>
      </c>
    </row>
    <row r="63" spans="1:13" ht="14.25">
      <c r="A63" s="12" t="s">
        <v>47</v>
      </c>
      <c r="B63" s="4">
        <v>100000000</v>
      </c>
      <c r="C63" s="4">
        <v>0</v>
      </c>
      <c r="D63" s="4">
        <v>0</v>
      </c>
      <c r="E63" s="4">
        <v>100000000</v>
      </c>
      <c r="F63" s="4">
        <v>0</v>
      </c>
      <c r="G63" s="4">
        <v>100000000</v>
      </c>
      <c r="H63" s="4">
        <v>0</v>
      </c>
      <c r="I63" s="4">
        <v>100000000</v>
      </c>
      <c r="J63" s="10">
        <f t="shared" si="15"/>
        <v>1</v>
      </c>
      <c r="K63" s="4">
        <v>3092000</v>
      </c>
      <c r="L63" s="4">
        <v>20173200</v>
      </c>
      <c r="M63" s="10">
        <f t="shared" si="16"/>
        <v>0.201732</v>
      </c>
    </row>
    <row r="64" spans="1:13" ht="28.5">
      <c r="A64" s="12" t="s">
        <v>48</v>
      </c>
      <c r="B64" s="4">
        <v>7350000</v>
      </c>
      <c r="C64" s="4">
        <v>0</v>
      </c>
      <c r="D64" s="4">
        <v>12870520</v>
      </c>
      <c r="E64" s="4">
        <v>20220520</v>
      </c>
      <c r="F64" s="4">
        <v>0</v>
      </c>
      <c r="G64" s="4">
        <v>20220520</v>
      </c>
      <c r="H64" s="4">
        <v>0</v>
      </c>
      <c r="I64" s="4">
        <v>20220520</v>
      </c>
      <c r="J64" s="10">
        <f t="shared" si="15"/>
        <v>1</v>
      </c>
      <c r="K64" s="4">
        <v>0</v>
      </c>
      <c r="L64" s="4">
        <v>20220520</v>
      </c>
      <c r="M64" s="10">
        <f t="shared" si="16"/>
        <v>1</v>
      </c>
    </row>
    <row r="65" spans="1:13" ht="28.5">
      <c r="A65" s="12" t="s">
        <v>49</v>
      </c>
      <c r="B65" s="4">
        <v>31500000</v>
      </c>
      <c r="C65" s="4">
        <v>0</v>
      </c>
      <c r="D65" s="4">
        <v>10518849</v>
      </c>
      <c r="E65" s="4">
        <v>42018849</v>
      </c>
      <c r="F65" s="4">
        <v>0</v>
      </c>
      <c r="G65" s="4">
        <v>42018849</v>
      </c>
      <c r="H65" s="4">
        <v>0</v>
      </c>
      <c r="I65" s="4">
        <v>42018849</v>
      </c>
      <c r="J65" s="10">
        <f t="shared" si="15"/>
        <v>1</v>
      </c>
      <c r="K65" s="4">
        <v>0</v>
      </c>
      <c r="L65" s="4">
        <v>42018849</v>
      </c>
      <c r="M65" s="10">
        <f t="shared" si="16"/>
        <v>1</v>
      </c>
    </row>
    <row r="66" spans="1:13" ht="28.5">
      <c r="A66" s="12" t="s">
        <v>50</v>
      </c>
      <c r="B66" s="4">
        <v>408150000</v>
      </c>
      <c r="C66" s="4">
        <v>0</v>
      </c>
      <c r="D66" s="4">
        <v>-179484165</v>
      </c>
      <c r="E66" s="4">
        <v>228665835</v>
      </c>
      <c r="F66" s="4">
        <v>0</v>
      </c>
      <c r="G66" s="4">
        <v>228665835</v>
      </c>
      <c r="H66" s="4">
        <v>0</v>
      </c>
      <c r="I66" s="4">
        <v>228665835</v>
      </c>
      <c r="J66" s="10">
        <f t="shared" si="15"/>
        <v>1</v>
      </c>
      <c r="K66" s="4">
        <v>0</v>
      </c>
      <c r="L66" s="4">
        <v>228665835</v>
      </c>
      <c r="M66" s="10">
        <f t="shared" si="16"/>
        <v>1</v>
      </c>
    </row>
    <row r="67" spans="1:13" ht="28.5">
      <c r="A67" s="12" t="s">
        <v>51</v>
      </c>
      <c r="B67" s="4">
        <v>5250000</v>
      </c>
      <c r="C67" s="4">
        <v>0</v>
      </c>
      <c r="D67" s="4">
        <v>-3444500</v>
      </c>
      <c r="E67" s="4">
        <v>1805500</v>
      </c>
      <c r="F67" s="4">
        <v>0</v>
      </c>
      <c r="G67" s="4">
        <v>1805500</v>
      </c>
      <c r="H67" s="4">
        <v>0</v>
      </c>
      <c r="I67" s="4">
        <v>1805500</v>
      </c>
      <c r="J67" s="10">
        <f t="shared" si="15"/>
        <v>1</v>
      </c>
      <c r="K67" s="4">
        <v>0</v>
      </c>
      <c r="L67" s="4">
        <v>1805500</v>
      </c>
      <c r="M67" s="10">
        <f t="shared" si="16"/>
        <v>1</v>
      </c>
    </row>
    <row r="68" spans="1:13" ht="28.5">
      <c r="A68" s="12" t="s">
        <v>52</v>
      </c>
      <c r="B68" s="4">
        <v>26250000</v>
      </c>
      <c r="C68" s="4">
        <v>0</v>
      </c>
      <c r="D68" s="4">
        <v>-2445811</v>
      </c>
      <c r="E68" s="4">
        <v>23804189</v>
      </c>
      <c r="F68" s="4">
        <v>0</v>
      </c>
      <c r="G68" s="4">
        <v>23804189</v>
      </c>
      <c r="H68" s="4">
        <v>0</v>
      </c>
      <c r="I68" s="4">
        <v>22914445</v>
      </c>
      <c r="J68" s="10">
        <f t="shared" si="15"/>
        <v>0.9626223770950567</v>
      </c>
      <c r="K68" s="4">
        <v>0</v>
      </c>
      <c r="L68" s="4">
        <v>21614445</v>
      </c>
      <c r="M68" s="10">
        <f t="shared" si="16"/>
        <v>0.908010140568116</v>
      </c>
    </row>
    <row r="69" spans="1:13" ht="28.5">
      <c r="A69" s="12" t="s">
        <v>53</v>
      </c>
      <c r="B69" s="4">
        <v>9270000</v>
      </c>
      <c r="C69" s="4">
        <v>0</v>
      </c>
      <c r="D69" s="4">
        <v>0</v>
      </c>
      <c r="E69" s="4">
        <v>9270000</v>
      </c>
      <c r="F69" s="4">
        <v>0</v>
      </c>
      <c r="G69" s="4">
        <v>9270000</v>
      </c>
      <c r="H69" s="4">
        <v>668000</v>
      </c>
      <c r="I69" s="4">
        <v>7956000</v>
      </c>
      <c r="J69" s="10">
        <f t="shared" si="15"/>
        <v>0.858252427184466</v>
      </c>
      <c r="K69" s="4">
        <v>668000</v>
      </c>
      <c r="L69" s="4">
        <v>7956000</v>
      </c>
      <c r="M69" s="10">
        <f t="shared" si="16"/>
        <v>0.858252427184466</v>
      </c>
    </row>
    <row r="70" spans="1:13" ht="28.5">
      <c r="A70" s="12" t="s">
        <v>54</v>
      </c>
      <c r="B70" s="4">
        <v>25502000</v>
      </c>
      <c r="C70" s="4">
        <v>0</v>
      </c>
      <c r="D70" s="4">
        <v>16022000</v>
      </c>
      <c r="E70" s="4">
        <v>41524000</v>
      </c>
      <c r="F70" s="4">
        <v>0</v>
      </c>
      <c r="G70" s="4">
        <v>41524000</v>
      </c>
      <c r="H70" s="4">
        <v>0</v>
      </c>
      <c r="I70" s="4">
        <v>41524000</v>
      </c>
      <c r="J70" s="10">
        <f t="shared" si="15"/>
        <v>1</v>
      </c>
      <c r="K70" s="4">
        <v>0</v>
      </c>
      <c r="L70" s="4">
        <v>41524000</v>
      </c>
      <c r="M70" s="10">
        <f t="shared" si="16"/>
        <v>1</v>
      </c>
    </row>
    <row r="71" spans="1:13" ht="28.5">
      <c r="A71" s="12" t="s">
        <v>55</v>
      </c>
      <c r="B71" s="4">
        <v>15450000</v>
      </c>
      <c r="C71" s="4">
        <v>0</v>
      </c>
      <c r="D71" s="4">
        <v>-13863038</v>
      </c>
      <c r="E71" s="4">
        <v>1586962</v>
      </c>
      <c r="F71" s="4">
        <v>0</v>
      </c>
      <c r="G71" s="4">
        <v>1586962</v>
      </c>
      <c r="H71" s="4">
        <v>0</v>
      </c>
      <c r="I71" s="4">
        <v>352626</v>
      </c>
      <c r="J71" s="10">
        <f t="shared" si="15"/>
        <v>0.2222019178783109</v>
      </c>
      <c r="K71" s="4">
        <v>0</v>
      </c>
      <c r="L71" s="4">
        <v>352626</v>
      </c>
      <c r="M71" s="10">
        <f t="shared" si="16"/>
        <v>0.2222019178783109</v>
      </c>
    </row>
    <row r="72" spans="1:13" ht="28.5">
      <c r="A72" s="12" t="s">
        <v>56</v>
      </c>
      <c r="B72" s="4">
        <v>83990000</v>
      </c>
      <c r="C72" s="4">
        <v>0</v>
      </c>
      <c r="D72" s="4">
        <v>-33990000</v>
      </c>
      <c r="E72" s="4">
        <v>50000000</v>
      </c>
      <c r="F72" s="4">
        <v>0</v>
      </c>
      <c r="G72" s="4">
        <v>50000000</v>
      </c>
      <c r="H72" s="4">
        <v>0</v>
      </c>
      <c r="I72" s="4">
        <v>38500000</v>
      </c>
      <c r="J72" s="10">
        <f t="shared" si="15"/>
        <v>0.77</v>
      </c>
      <c r="K72" s="4">
        <v>0</v>
      </c>
      <c r="L72" s="4">
        <v>38500000</v>
      </c>
      <c r="M72" s="10">
        <f t="shared" si="16"/>
        <v>0.77</v>
      </c>
    </row>
    <row r="73" spans="1:13" ht="14.25">
      <c r="A73" s="12" t="s">
        <v>57</v>
      </c>
      <c r="B73" s="4">
        <v>129860000</v>
      </c>
      <c r="C73" s="4">
        <v>0</v>
      </c>
      <c r="D73" s="4">
        <v>-20082573</v>
      </c>
      <c r="E73" s="4">
        <v>109777427</v>
      </c>
      <c r="F73" s="4">
        <v>0</v>
      </c>
      <c r="G73" s="4">
        <v>109777427</v>
      </c>
      <c r="H73" s="4">
        <v>8740300</v>
      </c>
      <c r="I73" s="4">
        <v>105026750</v>
      </c>
      <c r="J73" s="10">
        <f t="shared" si="15"/>
        <v>0.9567244639464906</v>
      </c>
      <c r="K73" s="4">
        <v>17499970</v>
      </c>
      <c r="L73" s="4">
        <v>105026750</v>
      </c>
      <c r="M73" s="10">
        <f t="shared" si="16"/>
        <v>0.9567244639464906</v>
      </c>
    </row>
    <row r="74" spans="1:13" ht="28.5">
      <c r="A74" s="12" t="s">
        <v>58</v>
      </c>
      <c r="B74" s="4">
        <v>10300000</v>
      </c>
      <c r="C74" s="4">
        <v>0</v>
      </c>
      <c r="D74" s="4">
        <v>0</v>
      </c>
      <c r="E74" s="4">
        <v>10300000</v>
      </c>
      <c r="F74" s="4">
        <v>0</v>
      </c>
      <c r="G74" s="4">
        <v>10300000</v>
      </c>
      <c r="H74" s="4">
        <v>218000</v>
      </c>
      <c r="I74" s="4">
        <v>7127260</v>
      </c>
      <c r="J74" s="10">
        <f t="shared" si="15"/>
        <v>0.6919669902912622</v>
      </c>
      <c r="K74" s="4">
        <v>218000</v>
      </c>
      <c r="L74" s="4">
        <v>7127260</v>
      </c>
      <c r="M74" s="10">
        <f t="shared" si="16"/>
        <v>0.6919669902912622</v>
      </c>
    </row>
    <row r="75" spans="1:13" ht="28.5">
      <c r="A75" s="12" t="s">
        <v>59</v>
      </c>
      <c r="B75" s="4">
        <v>246208000</v>
      </c>
      <c r="C75" s="4">
        <v>0</v>
      </c>
      <c r="D75" s="4">
        <v>219417516</v>
      </c>
      <c r="E75" s="4">
        <v>465625516</v>
      </c>
      <c r="F75" s="4">
        <v>0</v>
      </c>
      <c r="G75" s="4">
        <v>465625516</v>
      </c>
      <c r="H75" s="4">
        <v>33706155</v>
      </c>
      <c r="I75" s="4">
        <v>423224052</v>
      </c>
      <c r="J75" s="10">
        <f t="shared" si="15"/>
        <v>0.9089365540697731</v>
      </c>
      <c r="K75" s="4">
        <v>255111221</v>
      </c>
      <c r="L75" s="4">
        <v>369105393</v>
      </c>
      <c r="M75" s="10">
        <f t="shared" si="16"/>
        <v>0.792708690388866</v>
      </c>
    </row>
    <row r="76" spans="1:13" ht="28.5">
      <c r="A76" s="12" t="s">
        <v>60</v>
      </c>
      <c r="B76" s="4">
        <v>123692000</v>
      </c>
      <c r="C76" s="4">
        <v>0</v>
      </c>
      <c r="D76" s="4">
        <v>-16874062</v>
      </c>
      <c r="E76" s="4">
        <v>106817938</v>
      </c>
      <c r="F76" s="4">
        <v>0</v>
      </c>
      <c r="G76" s="4">
        <v>106817938</v>
      </c>
      <c r="H76" s="4">
        <v>450000</v>
      </c>
      <c r="I76" s="4">
        <v>105875938</v>
      </c>
      <c r="J76" s="10">
        <f t="shared" si="15"/>
        <v>0.9911812564664935</v>
      </c>
      <c r="K76" s="4">
        <v>16864884</v>
      </c>
      <c r="L76" s="4">
        <v>46055004</v>
      </c>
      <c r="M76" s="10">
        <f t="shared" si="16"/>
        <v>0.43115421306859525</v>
      </c>
    </row>
    <row r="77" spans="1:13" ht="28.5">
      <c r="A77" s="12" t="s">
        <v>61</v>
      </c>
      <c r="B77" s="4">
        <v>144780000</v>
      </c>
      <c r="C77" s="4">
        <v>0</v>
      </c>
      <c r="D77" s="4">
        <v>-24826761</v>
      </c>
      <c r="E77" s="4">
        <v>119953239</v>
      </c>
      <c r="F77" s="4">
        <v>0</v>
      </c>
      <c r="G77" s="4">
        <v>119953239</v>
      </c>
      <c r="H77" s="4">
        <v>0</v>
      </c>
      <c r="I77" s="4">
        <v>119953239</v>
      </c>
      <c r="J77" s="10">
        <f t="shared" si="15"/>
        <v>1</v>
      </c>
      <c r="K77" s="4">
        <v>19631182</v>
      </c>
      <c r="L77" s="4">
        <v>70742265</v>
      </c>
      <c r="M77" s="10">
        <f t="shared" si="16"/>
        <v>0.5897486853189516</v>
      </c>
    </row>
    <row r="78" spans="1:13" ht="28.5">
      <c r="A78" s="12" t="s">
        <v>62</v>
      </c>
      <c r="B78" s="4">
        <v>12154000</v>
      </c>
      <c r="C78" s="4">
        <v>0</v>
      </c>
      <c r="D78" s="4">
        <v>-7508997</v>
      </c>
      <c r="E78" s="4">
        <v>4645003</v>
      </c>
      <c r="F78" s="4">
        <v>0</v>
      </c>
      <c r="G78" s="4">
        <v>4645003</v>
      </c>
      <c r="H78" s="4">
        <v>0</v>
      </c>
      <c r="I78" s="4">
        <v>3615000</v>
      </c>
      <c r="J78" s="10">
        <f t="shared" si="15"/>
        <v>0.7782556868101054</v>
      </c>
      <c r="K78" s="4">
        <v>174745</v>
      </c>
      <c r="L78" s="4">
        <v>189745</v>
      </c>
      <c r="M78" s="10">
        <f t="shared" si="16"/>
        <v>0.04084927394018906</v>
      </c>
    </row>
    <row r="79" spans="1:13" ht="28.5">
      <c r="A79" s="12" t="s">
        <v>63</v>
      </c>
      <c r="B79" s="4">
        <v>60000000</v>
      </c>
      <c r="C79" s="4">
        <v>0</v>
      </c>
      <c r="D79" s="4">
        <v>12758000</v>
      </c>
      <c r="E79" s="4">
        <v>72758000</v>
      </c>
      <c r="F79" s="4">
        <v>0</v>
      </c>
      <c r="G79" s="4">
        <v>72758000</v>
      </c>
      <c r="H79" s="4">
        <v>0</v>
      </c>
      <c r="I79" s="4">
        <v>72758000</v>
      </c>
      <c r="J79" s="10">
        <f t="shared" si="15"/>
        <v>1</v>
      </c>
      <c r="K79" s="4">
        <v>0</v>
      </c>
      <c r="L79" s="4">
        <v>0</v>
      </c>
      <c r="M79" s="10">
        <f t="shared" si="16"/>
        <v>0</v>
      </c>
    </row>
    <row r="80" spans="1:13" ht="28.5">
      <c r="A80" s="12" t="s">
        <v>64</v>
      </c>
      <c r="B80" s="4">
        <v>5150000</v>
      </c>
      <c r="C80" s="4">
        <v>0</v>
      </c>
      <c r="D80" s="4">
        <v>5000000</v>
      </c>
      <c r="E80" s="4">
        <v>10150000</v>
      </c>
      <c r="F80" s="4">
        <v>0</v>
      </c>
      <c r="G80" s="4">
        <v>10150000</v>
      </c>
      <c r="H80" s="4">
        <v>0</v>
      </c>
      <c r="I80" s="4">
        <v>10150000</v>
      </c>
      <c r="J80" s="10">
        <f t="shared" si="15"/>
        <v>1</v>
      </c>
      <c r="K80" s="4">
        <v>2090037</v>
      </c>
      <c r="L80" s="4">
        <v>2090037</v>
      </c>
      <c r="M80" s="10">
        <f t="shared" si="16"/>
        <v>0.20591497536945813</v>
      </c>
    </row>
    <row r="81" spans="1:13" ht="28.5">
      <c r="A81" s="12" t="s">
        <v>65</v>
      </c>
      <c r="B81" s="4">
        <v>8240000</v>
      </c>
      <c r="C81" s="4">
        <v>0</v>
      </c>
      <c r="D81" s="4">
        <v>0</v>
      </c>
      <c r="E81" s="4">
        <v>8240000</v>
      </c>
      <c r="F81" s="4">
        <v>0</v>
      </c>
      <c r="G81" s="4">
        <v>8240000</v>
      </c>
      <c r="H81" s="4">
        <v>0</v>
      </c>
      <c r="I81" s="4">
        <v>4135250</v>
      </c>
      <c r="J81" s="10">
        <f t="shared" si="15"/>
        <v>0.5018507281553398</v>
      </c>
      <c r="K81" s="4">
        <v>4135250</v>
      </c>
      <c r="L81" s="4">
        <v>4135250</v>
      </c>
      <c r="M81" s="10">
        <f t="shared" si="16"/>
        <v>0.5018507281553398</v>
      </c>
    </row>
    <row r="82" spans="1:13" ht="28.5">
      <c r="A82" s="12" t="s">
        <v>66</v>
      </c>
      <c r="B82" s="4">
        <v>2472000</v>
      </c>
      <c r="C82" s="4">
        <v>0</v>
      </c>
      <c r="D82" s="4">
        <v>-1648000</v>
      </c>
      <c r="E82" s="4">
        <v>824000</v>
      </c>
      <c r="F82" s="4">
        <v>0</v>
      </c>
      <c r="G82" s="4">
        <v>824000</v>
      </c>
      <c r="H82" s="4">
        <v>0</v>
      </c>
      <c r="I82" s="4">
        <v>0</v>
      </c>
      <c r="J82" s="10">
        <f t="shared" si="15"/>
        <v>0</v>
      </c>
      <c r="K82" s="4">
        <v>0</v>
      </c>
      <c r="L82" s="4">
        <v>0</v>
      </c>
      <c r="M82" s="10">
        <f t="shared" si="16"/>
        <v>0</v>
      </c>
    </row>
    <row r="83" spans="1:13" ht="28.5">
      <c r="A83" s="12" t="s">
        <v>67</v>
      </c>
      <c r="B83" s="4">
        <v>5150000</v>
      </c>
      <c r="C83" s="4">
        <v>0</v>
      </c>
      <c r="D83" s="4">
        <v>0</v>
      </c>
      <c r="E83" s="4">
        <v>5150000</v>
      </c>
      <c r="F83" s="4">
        <v>0</v>
      </c>
      <c r="G83" s="4">
        <v>5150000</v>
      </c>
      <c r="H83" s="4">
        <v>0</v>
      </c>
      <c r="I83" s="4">
        <v>0</v>
      </c>
      <c r="J83" s="10">
        <f aca="true" t="shared" si="19" ref="J83:J110">+I83/G83</f>
        <v>0</v>
      </c>
      <c r="K83" s="4">
        <v>0</v>
      </c>
      <c r="L83" s="4">
        <v>0</v>
      </c>
      <c r="M83" s="10">
        <f aca="true" t="shared" si="20" ref="M83:M110">+L83/G83</f>
        <v>0</v>
      </c>
    </row>
    <row r="84" spans="1:13" ht="14.25">
      <c r="A84" s="12" t="s">
        <v>68</v>
      </c>
      <c r="B84" s="4">
        <v>5516000</v>
      </c>
      <c r="C84" s="4">
        <v>0</v>
      </c>
      <c r="D84" s="4">
        <v>0</v>
      </c>
      <c r="E84" s="4">
        <v>5516000</v>
      </c>
      <c r="F84" s="4">
        <v>0</v>
      </c>
      <c r="G84" s="4">
        <v>5516000</v>
      </c>
      <c r="H84" s="4">
        <v>0</v>
      </c>
      <c r="I84" s="4">
        <v>2082500</v>
      </c>
      <c r="J84" s="10">
        <f t="shared" si="19"/>
        <v>0.37753807106598986</v>
      </c>
      <c r="K84" s="4">
        <v>2082500</v>
      </c>
      <c r="L84" s="4">
        <v>2082500</v>
      </c>
      <c r="M84" s="10">
        <f t="shared" si="20"/>
        <v>0.37753807106598986</v>
      </c>
    </row>
    <row r="85" spans="1:13" ht="14.25">
      <c r="A85" s="12" t="s">
        <v>69</v>
      </c>
      <c r="B85" s="4">
        <v>3190000</v>
      </c>
      <c r="C85" s="4">
        <v>0</v>
      </c>
      <c r="D85" s="4">
        <v>0</v>
      </c>
      <c r="E85" s="4">
        <v>3190000</v>
      </c>
      <c r="F85" s="4">
        <v>0</v>
      </c>
      <c r="G85" s="4">
        <v>3190000</v>
      </c>
      <c r="H85" s="4">
        <v>85450</v>
      </c>
      <c r="I85" s="4">
        <v>893739</v>
      </c>
      <c r="J85" s="10">
        <f t="shared" si="19"/>
        <v>0.28016896551724135</v>
      </c>
      <c r="K85" s="4">
        <v>85450</v>
      </c>
      <c r="L85" s="4">
        <v>893739</v>
      </c>
      <c r="M85" s="10">
        <f t="shared" si="20"/>
        <v>0.28016896551724135</v>
      </c>
    </row>
    <row r="86" spans="1:13" ht="28.5">
      <c r="A86" s="12" t="s">
        <v>70</v>
      </c>
      <c r="B86" s="4">
        <v>3190000</v>
      </c>
      <c r="C86" s="4">
        <v>0</v>
      </c>
      <c r="D86" s="4">
        <v>0</v>
      </c>
      <c r="E86" s="4">
        <v>3190000</v>
      </c>
      <c r="F86" s="4">
        <v>0</v>
      </c>
      <c r="G86" s="4">
        <v>3190000</v>
      </c>
      <c r="H86" s="4">
        <v>19810</v>
      </c>
      <c r="I86" s="4">
        <v>79390</v>
      </c>
      <c r="J86" s="10">
        <f t="shared" si="19"/>
        <v>0.024887147335423198</v>
      </c>
      <c r="K86" s="4">
        <v>19810</v>
      </c>
      <c r="L86" s="4">
        <v>79390</v>
      </c>
      <c r="M86" s="10">
        <f t="shared" si="20"/>
        <v>0.024887147335423198</v>
      </c>
    </row>
    <row r="87" spans="1:13" ht="14.25">
      <c r="A87" s="12" t="s">
        <v>71</v>
      </c>
      <c r="B87" s="4">
        <v>2130000</v>
      </c>
      <c r="C87" s="4">
        <v>0</v>
      </c>
      <c r="D87" s="4">
        <v>0</v>
      </c>
      <c r="E87" s="4">
        <v>2130000</v>
      </c>
      <c r="F87" s="4">
        <v>0</v>
      </c>
      <c r="G87" s="4">
        <v>2130000</v>
      </c>
      <c r="H87" s="4">
        <v>31230</v>
      </c>
      <c r="I87" s="4">
        <v>348471</v>
      </c>
      <c r="J87" s="10">
        <f t="shared" si="19"/>
        <v>0.16360140845070423</v>
      </c>
      <c r="K87" s="4">
        <v>31230</v>
      </c>
      <c r="L87" s="4">
        <v>348471</v>
      </c>
      <c r="M87" s="10">
        <f t="shared" si="20"/>
        <v>0.16360140845070423</v>
      </c>
    </row>
    <row r="88" spans="1:13" ht="14.25">
      <c r="A88" s="12" t="s">
        <v>72</v>
      </c>
      <c r="B88" s="4">
        <v>0</v>
      </c>
      <c r="C88" s="4">
        <v>0</v>
      </c>
      <c r="D88" s="4">
        <v>3000000</v>
      </c>
      <c r="E88" s="4">
        <v>3000000</v>
      </c>
      <c r="F88" s="4">
        <v>0</v>
      </c>
      <c r="G88" s="4">
        <v>3000000</v>
      </c>
      <c r="H88" s="4">
        <v>0</v>
      </c>
      <c r="I88" s="4">
        <v>1867546</v>
      </c>
      <c r="J88" s="10">
        <f t="shared" si="19"/>
        <v>0.6225153333333333</v>
      </c>
      <c r="K88" s="4">
        <v>0</v>
      </c>
      <c r="L88" s="4">
        <v>1867546</v>
      </c>
      <c r="M88" s="10">
        <f t="shared" si="20"/>
        <v>0.6225153333333333</v>
      </c>
    </row>
    <row r="89" spans="1:13" ht="14.25">
      <c r="A89" s="12" t="s">
        <v>73</v>
      </c>
      <c r="B89" s="4">
        <v>32960000</v>
      </c>
      <c r="C89" s="4">
        <v>0</v>
      </c>
      <c r="D89" s="4">
        <v>-10160000</v>
      </c>
      <c r="E89" s="4">
        <v>22800000</v>
      </c>
      <c r="F89" s="4">
        <v>0</v>
      </c>
      <c r="G89" s="4">
        <v>22800000</v>
      </c>
      <c r="H89" s="4">
        <v>0</v>
      </c>
      <c r="I89" s="4">
        <v>22800000</v>
      </c>
      <c r="J89" s="10">
        <f t="shared" si="19"/>
        <v>1</v>
      </c>
      <c r="K89" s="4">
        <v>22800000</v>
      </c>
      <c r="L89" s="4">
        <v>22800000</v>
      </c>
      <c r="M89" s="10">
        <f t="shared" si="20"/>
        <v>1</v>
      </c>
    </row>
    <row r="90" spans="1:13" ht="14.25">
      <c r="A90" s="12" t="s">
        <v>74</v>
      </c>
      <c r="B90" s="4">
        <v>72100000</v>
      </c>
      <c r="C90" s="4">
        <v>0</v>
      </c>
      <c r="D90" s="4">
        <v>-26034116</v>
      </c>
      <c r="E90" s="4">
        <v>46065884</v>
      </c>
      <c r="F90" s="4">
        <v>0</v>
      </c>
      <c r="G90" s="4">
        <v>46065884</v>
      </c>
      <c r="H90" s="4">
        <v>0</v>
      </c>
      <c r="I90" s="4">
        <v>46065884</v>
      </c>
      <c r="J90" s="10">
        <f t="shared" si="19"/>
        <v>1</v>
      </c>
      <c r="K90" s="4">
        <v>38435842</v>
      </c>
      <c r="L90" s="4">
        <v>38435842</v>
      </c>
      <c r="M90" s="10">
        <f t="shared" si="20"/>
        <v>0.8343667517592845</v>
      </c>
    </row>
    <row r="91" spans="1:13" ht="14.25">
      <c r="A91" s="12" t="s">
        <v>75</v>
      </c>
      <c r="B91" s="4">
        <v>51600000</v>
      </c>
      <c r="C91" s="4">
        <v>0</v>
      </c>
      <c r="D91" s="4">
        <v>-17249646</v>
      </c>
      <c r="E91" s="4">
        <v>34350354</v>
      </c>
      <c r="F91" s="4">
        <v>0</v>
      </c>
      <c r="G91" s="4">
        <v>34350354</v>
      </c>
      <c r="H91" s="4">
        <v>-1</v>
      </c>
      <c r="I91" s="4">
        <v>33863063</v>
      </c>
      <c r="J91" s="10">
        <f t="shared" si="19"/>
        <v>0.9858140908824404</v>
      </c>
      <c r="K91" s="4">
        <v>11079080</v>
      </c>
      <c r="L91" s="4">
        <v>30827235</v>
      </c>
      <c r="M91" s="10">
        <f t="shared" si="20"/>
        <v>0.8974357294833119</v>
      </c>
    </row>
    <row r="92" spans="1:13" ht="14.25">
      <c r="A92" s="12" t="s">
        <v>76</v>
      </c>
      <c r="B92" s="4">
        <v>1906000</v>
      </c>
      <c r="C92" s="4">
        <v>0</v>
      </c>
      <c r="D92" s="4">
        <v>0</v>
      </c>
      <c r="E92" s="4">
        <v>1906000</v>
      </c>
      <c r="F92" s="4">
        <v>0</v>
      </c>
      <c r="G92" s="4">
        <v>1906000</v>
      </c>
      <c r="H92" s="4">
        <v>0</v>
      </c>
      <c r="I92" s="4">
        <v>0</v>
      </c>
      <c r="J92" s="10">
        <f t="shared" si="19"/>
        <v>0</v>
      </c>
      <c r="K92" s="4">
        <v>0</v>
      </c>
      <c r="L92" s="4">
        <v>0</v>
      </c>
      <c r="M92" s="10">
        <f t="shared" si="20"/>
        <v>0</v>
      </c>
    </row>
    <row r="93" spans="1:13" ht="14.25">
      <c r="A93" s="5" t="s">
        <v>107</v>
      </c>
      <c r="B93" s="7">
        <f>+B94</f>
        <v>1000000</v>
      </c>
      <c r="C93" s="7">
        <f aca="true" t="shared" si="21" ref="C93:L93">+C94</f>
        <v>0</v>
      </c>
      <c r="D93" s="7">
        <f t="shared" si="21"/>
        <v>0</v>
      </c>
      <c r="E93" s="7">
        <f t="shared" si="21"/>
        <v>1000000</v>
      </c>
      <c r="F93" s="7">
        <f t="shared" si="21"/>
        <v>0</v>
      </c>
      <c r="G93" s="7">
        <f t="shared" si="21"/>
        <v>1000000</v>
      </c>
      <c r="H93" s="7">
        <f t="shared" si="21"/>
        <v>0</v>
      </c>
      <c r="I93" s="7">
        <f t="shared" si="21"/>
        <v>118000</v>
      </c>
      <c r="J93" s="9">
        <f t="shared" si="19"/>
        <v>0.118</v>
      </c>
      <c r="K93" s="7">
        <f t="shared" si="21"/>
        <v>0</v>
      </c>
      <c r="L93" s="7">
        <f t="shared" si="21"/>
        <v>118000</v>
      </c>
      <c r="M93" s="9">
        <f t="shared" si="20"/>
        <v>0.118</v>
      </c>
    </row>
    <row r="94" spans="1:13" ht="14.25">
      <c r="A94" s="12" t="s">
        <v>77</v>
      </c>
      <c r="B94" s="4">
        <v>1000000</v>
      </c>
      <c r="C94" s="4">
        <v>0</v>
      </c>
      <c r="D94" s="4">
        <v>0</v>
      </c>
      <c r="E94" s="4">
        <v>1000000</v>
      </c>
      <c r="F94" s="4">
        <v>0</v>
      </c>
      <c r="G94" s="4">
        <v>1000000</v>
      </c>
      <c r="H94" s="4">
        <v>0</v>
      </c>
      <c r="I94" s="4">
        <v>118000</v>
      </c>
      <c r="J94" s="10">
        <f t="shared" si="19"/>
        <v>0.118</v>
      </c>
      <c r="K94" s="4">
        <v>0</v>
      </c>
      <c r="L94" s="4">
        <v>118000</v>
      </c>
      <c r="M94" s="10">
        <f t="shared" si="20"/>
        <v>0.118</v>
      </c>
    </row>
    <row r="95" spans="1:13" ht="28.5">
      <c r="A95" s="16" t="s">
        <v>108</v>
      </c>
      <c r="B95" s="7">
        <f>+B96</f>
        <v>20000000</v>
      </c>
      <c r="C95" s="7">
        <f aca="true" t="shared" si="22" ref="C95:L96">+C96</f>
        <v>0</v>
      </c>
      <c r="D95" s="7">
        <f t="shared" si="22"/>
        <v>83891285</v>
      </c>
      <c r="E95" s="7">
        <f t="shared" si="22"/>
        <v>103891285</v>
      </c>
      <c r="F95" s="7">
        <f t="shared" si="22"/>
        <v>0</v>
      </c>
      <c r="G95" s="7">
        <f t="shared" si="22"/>
        <v>103891285</v>
      </c>
      <c r="H95" s="7">
        <f t="shared" si="22"/>
        <v>0</v>
      </c>
      <c r="I95" s="7">
        <f t="shared" si="22"/>
        <v>83891285</v>
      </c>
      <c r="J95" s="9">
        <f t="shared" si="19"/>
        <v>0.8074910710749222</v>
      </c>
      <c r="K95" s="7">
        <f t="shared" si="22"/>
        <v>0</v>
      </c>
      <c r="L95" s="7">
        <f t="shared" si="22"/>
        <v>83891285</v>
      </c>
      <c r="M95" s="9">
        <f t="shared" si="20"/>
        <v>0.8074910710749222</v>
      </c>
    </row>
    <row r="96" spans="1:13" ht="14.25">
      <c r="A96" s="3" t="s">
        <v>109</v>
      </c>
      <c r="B96" s="7">
        <f>+B97</f>
        <v>20000000</v>
      </c>
      <c r="C96" s="7">
        <f t="shared" si="22"/>
        <v>0</v>
      </c>
      <c r="D96" s="7">
        <f t="shared" si="22"/>
        <v>83891285</v>
      </c>
      <c r="E96" s="7">
        <f t="shared" si="22"/>
        <v>103891285</v>
      </c>
      <c r="F96" s="7">
        <f t="shared" si="22"/>
        <v>0</v>
      </c>
      <c r="G96" s="7">
        <f t="shared" si="22"/>
        <v>103891285</v>
      </c>
      <c r="H96" s="7">
        <f t="shared" si="22"/>
        <v>0</v>
      </c>
      <c r="I96" s="7">
        <f t="shared" si="22"/>
        <v>83891285</v>
      </c>
      <c r="J96" s="9">
        <f t="shared" si="19"/>
        <v>0.8074910710749222</v>
      </c>
      <c r="K96" s="7">
        <f t="shared" si="22"/>
        <v>0</v>
      </c>
      <c r="L96" s="7">
        <f t="shared" si="22"/>
        <v>83891285</v>
      </c>
      <c r="M96" s="9">
        <f t="shared" si="20"/>
        <v>0.8074910710749222</v>
      </c>
    </row>
    <row r="97" spans="1:13" ht="14.25">
      <c r="A97" s="12" t="s">
        <v>78</v>
      </c>
      <c r="B97" s="4">
        <v>20000000</v>
      </c>
      <c r="C97" s="4">
        <v>0</v>
      </c>
      <c r="D97" s="4">
        <v>83891285</v>
      </c>
      <c r="E97" s="4">
        <v>103891285</v>
      </c>
      <c r="F97" s="4">
        <v>0</v>
      </c>
      <c r="G97" s="4">
        <v>103891285</v>
      </c>
      <c r="H97" s="4">
        <v>0</v>
      </c>
      <c r="I97" s="4">
        <v>83891285</v>
      </c>
      <c r="J97" s="10">
        <f t="shared" si="19"/>
        <v>0.8074910710749222</v>
      </c>
      <c r="K97" s="4">
        <v>0</v>
      </c>
      <c r="L97" s="4">
        <v>83891285</v>
      </c>
      <c r="M97" s="10">
        <f t="shared" si="20"/>
        <v>0.8074910710749222</v>
      </c>
    </row>
    <row r="98" spans="1:13" ht="14.25">
      <c r="A98" s="6" t="s">
        <v>94</v>
      </c>
      <c r="B98" s="7">
        <f>+B99</f>
        <v>25942894000</v>
      </c>
      <c r="C98" s="7">
        <f aca="true" t="shared" si="23" ref="C98:L98">+C99</f>
        <v>0</v>
      </c>
      <c r="D98" s="7">
        <f t="shared" si="23"/>
        <v>-1503011936</v>
      </c>
      <c r="E98" s="7">
        <f t="shared" si="23"/>
        <v>24439882064</v>
      </c>
      <c r="F98" s="7">
        <f t="shared" si="23"/>
        <v>0</v>
      </c>
      <c r="G98" s="7">
        <f t="shared" si="23"/>
        <v>24439882064</v>
      </c>
      <c r="H98" s="7">
        <f t="shared" si="23"/>
        <v>3614316303</v>
      </c>
      <c r="I98" s="7">
        <f t="shared" si="23"/>
        <v>23696101949</v>
      </c>
      <c r="J98" s="9">
        <f t="shared" si="19"/>
        <v>0.9695669515486087</v>
      </c>
      <c r="K98" s="7">
        <f t="shared" si="23"/>
        <v>6930472414</v>
      </c>
      <c r="L98" s="7">
        <f t="shared" si="23"/>
        <v>18769718872</v>
      </c>
      <c r="M98" s="9">
        <f t="shared" si="20"/>
        <v>0.7679954765267807</v>
      </c>
    </row>
    <row r="99" spans="1:13" ht="14.25">
      <c r="A99" s="6" t="s">
        <v>95</v>
      </c>
      <c r="B99" s="7">
        <f>+B100+B105</f>
        <v>25942894000</v>
      </c>
      <c r="C99" s="7">
        <f aca="true" t="shared" si="24" ref="C99:L99">+C100+C105</f>
        <v>0</v>
      </c>
      <c r="D99" s="7">
        <f t="shared" si="24"/>
        <v>-1503011936</v>
      </c>
      <c r="E99" s="7">
        <f t="shared" si="24"/>
        <v>24439882064</v>
      </c>
      <c r="F99" s="7">
        <f t="shared" si="24"/>
        <v>0</v>
      </c>
      <c r="G99" s="7">
        <f t="shared" si="24"/>
        <v>24439882064</v>
      </c>
      <c r="H99" s="7">
        <f t="shared" si="24"/>
        <v>3614316303</v>
      </c>
      <c r="I99" s="7">
        <f t="shared" si="24"/>
        <v>23696101949</v>
      </c>
      <c r="J99" s="9">
        <f t="shared" si="19"/>
        <v>0.9695669515486087</v>
      </c>
      <c r="K99" s="7">
        <f t="shared" si="24"/>
        <v>6930472414</v>
      </c>
      <c r="L99" s="7">
        <f t="shared" si="24"/>
        <v>18769718872</v>
      </c>
      <c r="M99" s="9">
        <f t="shared" si="20"/>
        <v>0.7679954765267807</v>
      </c>
    </row>
    <row r="100" spans="1:13" ht="14.25">
      <c r="A100" s="6" t="s">
        <v>96</v>
      </c>
      <c r="B100" s="7">
        <f>SUM(B101:B104)</f>
        <v>25942894000</v>
      </c>
      <c r="C100" s="7">
        <f aca="true" t="shared" si="25" ref="C100:L100">SUM(C101:C104)</f>
        <v>-36746890</v>
      </c>
      <c r="D100" s="7">
        <f t="shared" si="25"/>
        <v>-16479487234</v>
      </c>
      <c r="E100" s="7">
        <f t="shared" si="25"/>
        <v>9463406766</v>
      </c>
      <c r="F100" s="7">
        <f t="shared" si="25"/>
        <v>0</v>
      </c>
      <c r="G100" s="7">
        <f t="shared" si="25"/>
        <v>9463406766</v>
      </c>
      <c r="H100" s="7">
        <f t="shared" si="25"/>
        <v>-4</v>
      </c>
      <c r="I100" s="7">
        <f t="shared" si="25"/>
        <v>9463404584</v>
      </c>
      <c r="J100" s="9">
        <f t="shared" si="19"/>
        <v>0.9999997694276433</v>
      </c>
      <c r="K100" s="7">
        <f t="shared" si="25"/>
        <v>462228578</v>
      </c>
      <c r="L100" s="7">
        <f t="shared" si="25"/>
        <v>9154550256</v>
      </c>
      <c r="M100" s="9">
        <f t="shared" si="20"/>
        <v>0.9673630736121737</v>
      </c>
    </row>
    <row r="101" spans="1:13" ht="42.75">
      <c r="A101" s="12" t="s">
        <v>125</v>
      </c>
      <c r="B101" s="4">
        <v>4600000000</v>
      </c>
      <c r="C101" s="4">
        <v>-771100</v>
      </c>
      <c r="D101" s="4">
        <v>-2869612454</v>
      </c>
      <c r="E101" s="4">
        <v>1730387546</v>
      </c>
      <c r="F101" s="4">
        <v>0</v>
      </c>
      <c r="G101" s="4">
        <v>1730387546</v>
      </c>
      <c r="H101" s="4">
        <v>0</v>
      </c>
      <c r="I101" s="4">
        <v>1730385369</v>
      </c>
      <c r="J101" s="10">
        <f t="shared" si="19"/>
        <v>0.9999987419003303</v>
      </c>
      <c r="K101" s="4">
        <v>7682100</v>
      </c>
      <c r="L101" s="4">
        <v>1730385369</v>
      </c>
      <c r="M101" s="10">
        <f t="shared" si="20"/>
        <v>0.9999987419003303</v>
      </c>
    </row>
    <row r="102" spans="1:13" ht="42.75">
      <c r="A102" s="12" t="s">
        <v>126</v>
      </c>
      <c r="B102" s="4">
        <v>13420000000</v>
      </c>
      <c r="C102" s="4">
        <v>-23538667</v>
      </c>
      <c r="D102" s="4">
        <v>-9019463028</v>
      </c>
      <c r="E102" s="4">
        <v>4400536972</v>
      </c>
      <c r="F102" s="4">
        <v>0</v>
      </c>
      <c r="G102" s="4">
        <v>4400536972</v>
      </c>
      <c r="H102" s="4">
        <v>0</v>
      </c>
      <c r="I102" s="4">
        <v>4400536972</v>
      </c>
      <c r="J102" s="10">
        <f t="shared" si="19"/>
        <v>1</v>
      </c>
      <c r="K102" s="4">
        <v>371787335</v>
      </c>
      <c r="L102" s="4">
        <v>4101237233</v>
      </c>
      <c r="M102" s="10">
        <f t="shared" si="20"/>
        <v>0.9319856324570382</v>
      </c>
    </row>
    <row r="103" spans="1:13" ht="28.5">
      <c r="A103" s="12" t="s">
        <v>79</v>
      </c>
      <c r="B103" s="4">
        <v>5887894000</v>
      </c>
      <c r="C103" s="4">
        <v>-12437123</v>
      </c>
      <c r="D103" s="4">
        <v>-3380023319</v>
      </c>
      <c r="E103" s="4">
        <v>2507870681</v>
      </c>
      <c r="F103" s="4">
        <v>0</v>
      </c>
      <c r="G103" s="4">
        <v>2507870681</v>
      </c>
      <c r="H103" s="4">
        <v>-4</v>
      </c>
      <c r="I103" s="4">
        <v>2507870676</v>
      </c>
      <c r="J103" s="10">
        <f t="shared" si="19"/>
        <v>0.9999999980062768</v>
      </c>
      <c r="K103" s="4">
        <v>67691842</v>
      </c>
      <c r="L103" s="4">
        <v>2503407343</v>
      </c>
      <c r="M103" s="10">
        <f t="shared" si="20"/>
        <v>0.9982202678815081</v>
      </c>
    </row>
    <row r="104" spans="1:13" ht="57">
      <c r="A104" s="12" t="s">
        <v>127</v>
      </c>
      <c r="B104" s="4">
        <v>2035000000</v>
      </c>
      <c r="C104" s="4">
        <v>0</v>
      </c>
      <c r="D104" s="4">
        <v>-1210388433</v>
      </c>
      <c r="E104" s="4">
        <v>824611567</v>
      </c>
      <c r="F104" s="4">
        <v>0</v>
      </c>
      <c r="G104" s="4">
        <v>824611567</v>
      </c>
      <c r="H104" s="4">
        <v>0</v>
      </c>
      <c r="I104" s="4">
        <v>824611567</v>
      </c>
      <c r="J104" s="10">
        <f t="shared" si="19"/>
        <v>1</v>
      </c>
      <c r="K104" s="4">
        <v>15067301</v>
      </c>
      <c r="L104" s="4">
        <f>800956311+18564000</f>
        <v>819520311</v>
      </c>
      <c r="M104" s="10">
        <f t="shared" si="20"/>
        <v>0.9938258736552503</v>
      </c>
    </row>
    <row r="105" spans="1:13" ht="42.75">
      <c r="A105" s="6" t="s">
        <v>97</v>
      </c>
      <c r="B105" s="7">
        <f>SUM(B106:B110)</f>
        <v>0</v>
      </c>
      <c r="C105" s="7">
        <f aca="true" t="shared" si="26" ref="C105:L105">SUM(C106:C110)</f>
        <v>36746890</v>
      </c>
      <c r="D105" s="7">
        <f t="shared" si="26"/>
        <v>14976475298</v>
      </c>
      <c r="E105" s="7">
        <f t="shared" si="26"/>
        <v>14976475298</v>
      </c>
      <c r="F105" s="7">
        <f t="shared" si="26"/>
        <v>0</v>
      </c>
      <c r="G105" s="7">
        <f t="shared" si="26"/>
        <v>14976475298</v>
      </c>
      <c r="H105" s="7">
        <f t="shared" si="26"/>
        <v>3614316307</v>
      </c>
      <c r="I105" s="7">
        <f t="shared" si="26"/>
        <v>14232697365</v>
      </c>
      <c r="J105" s="9">
        <f t="shared" si="19"/>
        <v>0.9503369171850918</v>
      </c>
      <c r="K105" s="7">
        <f t="shared" si="26"/>
        <v>6468243836</v>
      </c>
      <c r="L105" s="7">
        <f t="shared" si="26"/>
        <v>9615168616</v>
      </c>
      <c r="M105" s="9">
        <f t="shared" si="20"/>
        <v>0.6420181267406782</v>
      </c>
    </row>
    <row r="106" spans="1:13" ht="72">
      <c r="A106" s="12" t="s">
        <v>128</v>
      </c>
      <c r="B106" s="4">
        <v>0</v>
      </c>
      <c r="C106" s="4">
        <v>-145000000</v>
      </c>
      <c r="D106" s="4">
        <v>6355500000</v>
      </c>
      <c r="E106" s="4">
        <v>6355500000</v>
      </c>
      <c r="F106" s="4">
        <v>0</v>
      </c>
      <c r="G106" s="4">
        <v>6355500000</v>
      </c>
      <c r="H106" s="4">
        <v>1344624720</v>
      </c>
      <c r="I106" s="4">
        <v>5815388104</v>
      </c>
      <c r="J106" s="10">
        <f t="shared" si="19"/>
        <v>0.9150166161592321</v>
      </c>
      <c r="K106" s="4">
        <v>2027733757</v>
      </c>
      <c r="L106" s="4">
        <v>3597998503</v>
      </c>
      <c r="M106" s="10">
        <f t="shared" si="20"/>
        <v>0.5661235942097396</v>
      </c>
    </row>
    <row r="107" spans="1:13" ht="84" customHeight="1">
      <c r="A107" s="12" t="s">
        <v>129</v>
      </c>
      <c r="B107" s="4">
        <v>0</v>
      </c>
      <c r="C107" s="4">
        <v>-487901595</v>
      </c>
      <c r="D107" s="4">
        <v>1914876125</v>
      </c>
      <c r="E107" s="4">
        <v>1914876125</v>
      </c>
      <c r="F107" s="4">
        <v>0</v>
      </c>
      <c r="G107" s="4">
        <v>1914876125</v>
      </c>
      <c r="H107" s="4">
        <v>237519035</v>
      </c>
      <c r="I107" s="4">
        <v>1881807665</v>
      </c>
      <c r="J107" s="10">
        <f t="shared" si="19"/>
        <v>0.9827307575836008</v>
      </c>
      <c r="K107" s="4">
        <v>721531357</v>
      </c>
      <c r="L107" s="4">
        <v>1185605497</v>
      </c>
      <c r="M107" s="10">
        <f t="shared" si="20"/>
        <v>0.6191551931329239</v>
      </c>
    </row>
    <row r="108" spans="1:13" ht="72">
      <c r="A108" s="12" t="s">
        <v>130</v>
      </c>
      <c r="B108" s="4">
        <v>0</v>
      </c>
      <c r="C108" s="4">
        <v>-639966792</v>
      </c>
      <c r="D108" s="4">
        <v>1669743208</v>
      </c>
      <c r="E108" s="4">
        <v>1669743208</v>
      </c>
      <c r="F108" s="4">
        <v>0</v>
      </c>
      <c r="G108" s="4">
        <v>1669743208</v>
      </c>
      <c r="H108" s="4">
        <v>336783630</v>
      </c>
      <c r="I108" s="4">
        <v>1669743208</v>
      </c>
      <c r="J108" s="10">
        <f t="shared" si="19"/>
        <v>1</v>
      </c>
      <c r="K108" s="4">
        <v>506446832</v>
      </c>
      <c r="L108" s="4">
        <v>985379092</v>
      </c>
      <c r="M108" s="10">
        <f t="shared" si="20"/>
        <v>0.5901381046372252</v>
      </c>
    </row>
    <row r="109" spans="1:13" ht="57">
      <c r="A109" s="12" t="s">
        <v>131</v>
      </c>
      <c r="B109" s="4">
        <v>0</v>
      </c>
      <c r="C109" s="4">
        <v>1309859452</v>
      </c>
      <c r="D109" s="4">
        <v>3887955844</v>
      </c>
      <c r="E109" s="4">
        <v>3887955844</v>
      </c>
      <c r="F109" s="4">
        <v>0</v>
      </c>
      <c r="G109" s="4">
        <v>3887955844</v>
      </c>
      <c r="H109" s="4">
        <v>1496278586</v>
      </c>
      <c r="I109" s="4">
        <v>3738821942</v>
      </c>
      <c r="J109" s="10">
        <f t="shared" si="19"/>
        <v>0.9616420792869478</v>
      </c>
      <c r="K109" s="4">
        <v>2815050445</v>
      </c>
      <c r="L109" s="4">
        <v>3131414472</v>
      </c>
      <c r="M109" s="10">
        <f t="shared" si="20"/>
        <v>0.8054141038747867</v>
      </c>
    </row>
    <row r="110" spans="1:13" ht="86.25">
      <c r="A110" s="12" t="s">
        <v>132</v>
      </c>
      <c r="B110" s="4">
        <v>0</v>
      </c>
      <c r="C110" s="4">
        <v>-244175</v>
      </c>
      <c r="D110" s="4">
        <v>1148400121</v>
      </c>
      <c r="E110" s="4">
        <v>1148400121</v>
      </c>
      <c r="F110" s="4">
        <v>0</v>
      </c>
      <c r="G110" s="4">
        <v>1148400121</v>
      </c>
      <c r="H110" s="4">
        <v>199110336</v>
      </c>
      <c r="I110" s="4">
        <v>1126936446</v>
      </c>
      <c r="J110" s="10">
        <f t="shared" si="19"/>
        <v>0.981309933177898</v>
      </c>
      <c r="K110" s="4">
        <v>397481445</v>
      </c>
      <c r="L110" s="4">
        <v>714771052</v>
      </c>
      <c r="M110" s="10">
        <f t="shared" si="20"/>
        <v>0.6224059358140733</v>
      </c>
    </row>
    <row r="119" spans="3:12" ht="17.25">
      <c r="C119" s="20" t="s">
        <v>113</v>
      </c>
      <c r="D119" s="20"/>
      <c r="E119" s="20"/>
      <c r="F119" s="11"/>
      <c r="G119" s="11"/>
      <c r="H119" s="11"/>
      <c r="I119" s="11"/>
      <c r="J119" s="20" t="s">
        <v>114</v>
      </c>
      <c r="K119" s="20"/>
      <c r="L119" s="20"/>
    </row>
    <row r="120" spans="3:12" ht="17.25">
      <c r="C120" s="18" t="s">
        <v>115</v>
      </c>
      <c r="D120" s="18"/>
      <c r="E120" s="18"/>
      <c r="F120" s="11"/>
      <c r="G120" s="11"/>
      <c r="H120" s="11"/>
      <c r="I120" s="11"/>
      <c r="J120" s="18" t="s">
        <v>116</v>
      </c>
      <c r="K120" s="18"/>
      <c r="L120" s="18"/>
    </row>
    <row r="121" spans="3:12" ht="17.25">
      <c r="C121" s="18" t="s">
        <v>117</v>
      </c>
      <c r="D121" s="18"/>
      <c r="E121" s="18"/>
      <c r="F121" s="11"/>
      <c r="G121" s="11"/>
      <c r="H121" s="11"/>
      <c r="I121" s="11"/>
      <c r="J121" s="18" t="s">
        <v>118</v>
      </c>
      <c r="K121" s="18"/>
      <c r="L121" s="18"/>
    </row>
    <row r="122" spans="3:12" ht="17.25">
      <c r="C122" s="18" t="s">
        <v>119</v>
      </c>
      <c r="D122" s="18"/>
      <c r="E122" s="18"/>
      <c r="F122" s="11"/>
      <c r="G122" s="11"/>
      <c r="H122" s="11"/>
      <c r="I122" s="11"/>
      <c r="J122" s="18" t="s">
        <v>120</v>
      </c>
      <c r="K122" s="18"/>
      <c r="L122" s="18"/>
    </row>
    <row r="124" spans="1:13" ht="31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</sheetData>
  <sheetProtection/>
  <mergeCells count="10">
    <mergeCell ref="J121:L121"/>
    <mergeCell ref="C122:E122"/>
    <mergeCell ref="J122:L122"/>
    <mergeCell ref="A1:M1"/>
    <mergeCell ref="A2:M2"/>
    <mergeCell ref="C119:E119"/>
    <mergeCell ref="J119:L119"/>
    <mergeCell ref="C120:E120"/>
    <mergeCell ref="J120:L120"/>
    <mergeCell ref="C121:E12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2021-01-06T06:51:40Z</cp:lastPrinted>
  <dcterms:created xsi:type="dcterms:W3CDTF">2021-01-06T03:01:43Z</dcterms:created>
  <dcterms:modified xsi:type="dcterms:W3CDTF">2021-01-06T22:31:48Z</dcterms:modified>
  <cp:category/>
  <cp:version/>
  <cp:contentType/>
  <cp:contentStatus/>
</cp:coreProperties>
</file>