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autoCompressPictures="0" defaultThemeVersion="124226"/>
  <mc:AlternateContent xmlns:mc="http://schemas.openxmlformats.org/markup-compatibility/2006">
    <mc:Choice Requires="x15">
      <x15ac:absPath xmlns:x15ac="http://schemas.microsoft.com/office/spreadsheetml/2010/11/ac" url="X:\2021\2. MIPG\SG-SST\MATRIZ\"/>
    </mc:Choice>
  </mc:AlternateContent>
  <xr:revisionPtr revIDLastSave="0" documentId="8_{EC4F1737-B3EB-475B-AF1D-2274052124A2}" xr6:coauthVersionLast="36" xr6:coauthVersionMax="36" xr10:uidLastSave="{00000000-0000-0000-0000-000000000000}"/>
  <bookViews>
    <workbookView xWindow="0" yWindow="0" windowWidth="24000" windowHeight="8925" activeTab="1" xr2:uid="{00000000-000D-0000-FFFF-FFFF00000000}"/>
  </bookViews>
  <sheets>
    <sheet name="Inicio" sheetId="69" r:id="rId1"/>
    <sheet name="MENU MATRICES " sheetId="14" r:id="rId2"/>
    <sheet name="DIRECTOR" sheetId="9" r:id="rId3"/>
    <sheet name="SUBDIRECTOR SAI" sheetId="18" r:id="rId4"/>
    <sheet name="SUBDIRECTOR SRI" sheetId="42" r:id="rId5"/>
    <sheet name="SUBDIRECTOR SAF" sheetId="15" r:id="rId6"/>
    <sheet name="JEFE OCI" sheetId="20" r:id="rId7"/>
    <sheet name="JEFE OS" sheetId="10" r:id="rId8"/>
    <sheet name="JEFE OAP" sheetId="21" r:id="rId9"/>
    <sheet name="JEFE OAJ" sheetId="23" r:id="rId10"/>
    <sheet name="ASESORES" sheetId="49" r:id="rId11"/>
    <sheet name="SEGUNDA INSTANCIA" sheetId="75" r:id="rId12"/>
    <sheet name="P. ESP. ADMINISTRACION SAI" sheetId="72" r:id="rId13"/>
    <sheet name="P.ESP.DEFENSA SAI" sheetId="64" r:id="rId14"/>
    <sheet name=" ESP. EST.R PREDIOS SRI " sheetId="65" r:id="rId15"/>
    <sheet name="PROFESIONAL ESPECIALIZADO" sheetId="67" r:id="rId16"/>
    <sheet name="PROF. RECEPCION PREDIOS SRI" sheetId="62" r:id="rId17"/>
    <sheet name="PROFESIONAL UNIVERSITARIO" sheetId="53" r:id="rId18"/>
    <sheet name="TOPOGRAFIA" sheetId="54" r:id="rId19"/>
    <sheet name="TECNICO SISTEMAS " sheetId="58" r:id="rId20"/>
    <sheet name="TECNICO OPERATIVO " sheetId="50" r:id="rId21"/>
    <sheet name="SECRETARIO" sheetId="31" r:id="rId22"/>
    <sheet name="ATENCION CAD CRA 30 " sheetId="52" r:id="rId23"/>
    <sheet name="ARCHIVO SRI" sheetId="57" r:id="rId24"/>
    <sheet name=" AUX SG " sheetId="60" r:id="rId25"/>
    <sheet name="AUX SG MANTENIM" sheetId="73" r:id="rId26"/>
    <sheet name="APOYO LOGISTICO SAI " sheetId="70" r:id="rId27"/>
    <sheet name="GESTION DOCUMENTAL" sheetId="63" r:id="rId28"/>
    <sheet name="BODEGA COLVATEL" sheetId="45" r:id="rId29"/>
    <sheet name="CONDUCTOR " sheetId="51" r:id="rId30"/>
    <sheet name="PROVEEDOR TRANSPORTE " sheetId="59" r:id="rId31"/>
    <sheet name="PROVEEDOR SEGURIDAD" sheetId="47" r:id="rId32"/>
    <sheet name="PROVEEDOR ASEO Y CAFETERIA " sheetId="40" r:id="rId33"/>
    <sheet name="PROVEEDOR MTM EQUIPOS DE COMPUT" sheetId="41" r:id="rId34"/>
    <sheet name="ESCUELA DEL ESPACIO PÚBLICO" sheetId="68" r:id="rId35"/>
    <sheet name="VISITANTE " sheetId="38" r:id="rId36"/>
  </sheets>
  <definedNames>
    <definedName name="_xlnm._FilterDatabase" localSheetId="2" hidden="1">DIRECTOR!$B$10:$AK$27</definedName>
    <definedName name="_xlnm._FilterDatabase" localSheetId="6" hidden="1">'JEFE OCI'!$B$10:$AK$24</definedName>
    <definedName name="_xlnm._FilterDatabase" localSheetId="32" hidden="1">'PROVEEDOR ASEO Y CAFETERIA '!$B$10:$AK$28</definedName>
    <definedName name="_xlnm._FilterDatabase" localSheetId="33" hidden="1">'PROVEEDOR MTM EQUIPOS DE COMPUT'!$B$10:$AK$25</definedName>
    <definedName name="_xlnm._FilterDatabase" localSheetId="3" hidden="1">'SUBDIRECTOR SAI'!$B$10:$AK$25</definedName>
    <definedName name="_xlnm._FilterDatabase" localSheetId="4" hidden="1">'SUBDIRECTOR SRI'!$B$10:$AK$24</definedName>
    <definedName name="_xlnm._FilterDatabase" localSheetId="35" hidden="1">'VISITANTE '!$B$10:$BL$17</definedName>
    <definedName name="_xlnm.Print_Area" localSheetId="35">'VISITANTE '!$A$1:$AK$17</definedName>
    <definedName name="_xlnm.Print_Titles" localSheetId="2">DIRECTOR!$7:$10</definedName>
    <definedName name="_xlnm.Print_Titles" localSheetId="35">'VISITANTE '!$7:$10</definedName>
  </definedNames>
  <calcPr calcId="191029"/>
</workbook>
</file>

<file path=xl/calcChain.xml><?xml version="1.0" encoding="utf-8"?>
<calcChain xmlns="http://schemas.openxmlformats.org/spreadsheetml/2006/main">
  <c r="AB19" i="40" l="1"/>
  <c r="AD19" i="40" s="1"/>
  <c r="AA19" i="40"/>
  <c r="X19" i="40"/>
  <c r="Y19" i="40" s="1"/>
  <c r="O19" i="40"/>
  <c r="X16" i="9"/>
  <c r="AB27" i="40"/>
  <c r="AB26" i="40"/>
  <c r="AB25" i="40"/>
  <c r="AD25" i="40" s="1"/>
  <c r="AB24" i="40"/>
  <c r="W14" i="40"/>
  <c r="AA14" i="40" s="1"/>
  <c r="X14" i="40"/>
  <c r="Y14" i="40" s="1"/>
  <c r="AB14" i="40"/>
  <c r="AD14" i="40" s="1"/>
  <c r="AB20" i="51"/>
  <c r="AB19" i="51"/>
  <c r="AB18" i="51"/>
  <c r="AB11" i="51"/>
  <c r="AB25" i="57"/>
  <c r="AB24" i="57"/>
  <c r="AB23" i="57"/>
  <c r="AB12" i="23"/>
  <c r="AB11" i="23"/>
  <c r="AB24" i="23"/>
  <c r="AB23" i="23"/>
  <c r="AB22" i="23"/>
  <c r="AB21" i="23"/>
  <c r="AB20" i="23"/>
  <c r="AB19" i="23"/>
  <c r="AB21" i="21"/>
  <c r="AB24" i="21"/>
  <c r="AB12" i="21"/>
  <c r="AB11" i="21"/>
  <c r="AB23" i="21"/>
  <c r="AB22" i="21"/>
  <c r="AB20" i="21"/>
  <c r="AB19" i="21"/>
  <c r="AB24" i="10"/>
  <c r="AB23" i="10"/>
  <c r="AB22" i="10"/>
  <c r="AB21" i="10"/>
  <c r="AB20" i="10"/>
  <c r="AB19" i="10"/>
  <c r="AB12" i="10"/>
  <c r="AB11" i="10"/>
  <c r="AB24" i="15"/>
  <c r="AB23" i="15"/>
  <c r="AB22" i="15"/>
  <c r="AB21" i="15"/>
  <c r="AB20" i="15"/>
  <c r="AB19" i="15"/>
  <c r="AB12" i="15"/>
  <c r="AB11" i="15"/>
  <c r="AB21" i="42"/>
  <c r="AD21" i="42" s="1"/>
  <c r="AB19" i="18"/>
  <c r="AD19" i="18" s="1"/>
  <c r="AA19" i="18"/>
  <c r="X19" i="18"/>
  <c r="Y19" i="18" s="1"/>
  <c r="W19" i="18"/>
  <c r="AB18" i="18"/>
  <c r="AC18" i="18" s="1"/>
  <c r="Y18" i="18"/>
  <c r="X18" i="18"/>
  <c r="W18" i="18"/>
  <c r="AA18" i="18" s="1"/>
  <c r="AB18" i="42"/>
  <c r="AD18" i="42" s="1"/>
  <c r="X18" i="42"/>
  <c r="Y18" i="42" s="1"/>
  <c r="W18" i="42"/>
  <c r="AA18" i="42" s="1"/>
  <c r="AD17" i="42"/>
  <c r="AB17" i="42"/>
  <c r="AC17" i="42" s="1"/>
  <c r="X17" i="42"/>
  <c r="Y17" i="42" s="1"/>
  <c r="W17" i="42"/>
  <c r="AA17" i="42" s="1"/>
  <c r="AB18" i="15"/>
  <c r="AD18" i="15" s="1"/>
  <c r="X18" i="15"/>
  <c r="Y18" i="15" s="1"/>
  <c r="W18" i="15"/>
  <c r="AA18" i="15" s="1"/>
  <c r="AD17" i="15"/>
  <c r="AB17" i="15"/>
  <c r="AC17" i="15" s="1"/>
  <c r="X17" i="15"/>
  <c r="Y17" i="15" s="1"/>
  <c r="W17" i="15"/>
  <c r="AA17" i="15" s="1"/>
  <c r="AB18" i="20"/>
  <c r="AD18" i="20" s="1"/>
  <c r="AA18" i="20"/>
  <c r="X18" i="20"/>
  <c r="Y18" i="20" s="1"/>
  <c r="W18" i="20"/>
  <c r="AB17" i="20"/>
  <c r="AC17" i="20" s="1"/>
  <c r="Y17" i="20"/>
  <c r="X17" i="20"/>
  <c r="W17" i="20"/>
  <c r="AA17" i="20" s="1"/>
  <c r="AB18" i="10"/>
  <c r="AD18" i="10" s="1"/>
  <c r="AA18" i="10"/>
  <c r="X18" i="10"/>
  <c r="Y18" i="10" s="1"/>
  <c r="W18" i="10"/>
  <c r="AB17" i="10"/>
  <c r="AC17" i="10" s="1"/>
  <c r="Y17" i="10"/>
  <c r="X17" i="10"/>
  <c r="W17" i="10"/>
  <c r="AA17" i="10" s="1"/>
  <c r="AB18" i="21"/>
  <c r="AD18" i="21" s="1"/>
  <c r="X18" i="21"/>
  <c r="Y18" i="21" s="1"/>
  <c r="W18" i="21"/>
  <c r="AA18" i="21" s="1"/>
  <c r="AD17" i="21"/>
  <c r="AB17" i="21"/>
  <c r="AC17" i="21" s="1"/>
  <c r="X17" i="21"/>
  <c r="Y17" i="21" s="1"/>
  <c r="W17" i="21"/>
  <c r="AA17" i="21" s="1"/>
  <c r="AB18" i="23"/>
  <c r="AD18" i="23" s="1"/>
  <c r="X18" i="23"/>
  <c r="Y18" i="23" s="1"/>
  <c r="W18" i="23"/>
  <c r="AA18" i="23" s="1"/>
  <c r="AB17" i="23"/>
  <c r="AC17" i="23" s="1"/>
  <c r="X17" i="23"/>
  <c r="Y17" i="23" s="1"/>
  <c r="W17" i="23"/>
  <c r="AA17" i="23" s="1"/>
  <c r="AB19" i="75"/>
  <c r="AD19" i="75" s="1"/>
  <c r="AA19" i="75"/>
  <c r="X19" i="75"/>
  <c r="Y19" i="75" s="1"/>
  <c r="W19" i="75"/>
  <c r="AB18" i="75"/>
  <c r="AC18" i="75" s="1"/>
  <c r="Y18" i="75"/>
  <c r="X18" i="75"/>
  <c r="W18" i="75"/>
  <c r="AA18" i="75" s="1"/>
  <c r="AB20" i="72"/>
  <c r="AD20" i="72" s="1"/>
  <c r="AA20" i="72"/>
  <c r="X20" i="72"/>
  <c r="Y20" i="72" s="1"/>
  <c r="W20" i="72"/>
  <c r="AB19" i="72"/>
  <c r="AC19" i="72" s="1"/>
  <c r="X19" i="72"/>
  <c r="Y19" i="72" s="1"/>
  <c r="W19" i="72"/>
  <c r="AA19" i="72" s="1"/>
  <c r="AB19" i="67"/>
  <c r="AD19" i="67" s="1"/>
  <c r="X19" i="67"/>
  <c r="Y19" i="67" s="1"/>
  <c r="W19" i="67"/>
  <c r="AA19" i="67" s="1"/>
  <c r="AD18" i="67"/>
  <c r="AB18" i="67"/>
  <c r="AC18" i="67" s="1"/>
  <c r="Y18" i="67"/>
  <c r="X18" i="67"/>
  <c r="W18" i="67"/>
  <c r="AA18" i="67" s="1"/>
  <c r="AB18" i="53"/>
  <c r="AD18" i="53" s="1"/>
  <c r="X18" i="53"/>
  <c r="Y18" i="53" s="1"/>
  <c r="W18" i="53"/>
  <c r="AA18" i="53" s="1"/>
  <c r="AB17" i="53"/>
  <c r="AC17" i="53" s="1"/>
  <c r="X17" i="53"/>
  <c r="Y17" i="53" s="1"/>
  <c r="W17" i="53"/>
  <c r="AA17" i="53" s="1"/>
  <c r="AB17" i="58"/>
  <c r="AD17" i="58" s="1"/>
  <c r="X17" i="58"/>
  <c r="Y17" i="58" s="1"/>
  <c r="W17" i="58"/>
  <c r="AA17" i="58" s="1"/>
  <c r="AB16" i="58"/>
  <c r="AC16" i="58" s="1"/>
  <c r="Y16" i="58"/>
  <c r="X16" i="58"/>
  <c r="W16" i="58"/>
  <c r="AA16" i="58" s="1"/>
  <c r="AB17" i="50"/>
  <c r="AD17" i="50" s="1"/>
  <c r="AA17" i="50"/>
  <c r="X17" i="50"/>
  <c r="Y17" i="50" s="1"/>
  <c r="W17" i="50"/>
  <c r="AB16" i="50"/>
  <c r="AC16" i="50" s="1"/>
  <c r="X16" i="50"/>
  <c r="Y16" i="50" s="1"/>
  <c r="W16" i="50"/>
  <c r="AA16" i="50" s="1"/>
  <c r="AB18" i="31"/>
  <c r="AD18" i="31" s="1"/>
  <c r="X18" i="31"/>
  <c r="Y18" i="31" s="1"/>
  <c r="W18" i="31"/>
  <c r="AA18" i="31" s="1"/>
  <c r="AD17" i="31"/>
  <c r="AB17" i="31"/>
  <c r="AC17" i="31" s="1"/>
  <c r="AA17" i="31"/>
  <c r="X17" i="31"/>
  <c r="Y17" i="31" s="1"/>
  <c r="W17" i="31"/>
  <c r="AB19" i="52"/>
  <c r="AD19" i="52" s="1"/>
  <c r="AA19" i="52"/>
  <c r="X19" i="52"/>
  <c r="Y19" i="52" s="1"/>
  <c r="W19" i="52"/>
  <c r="AD18" i="52"/>
  <c r="AB18" i="52"/>
  <c r="AC18" i="52" s="1"/>
  <c r="Y18" i="52"/>
  <c r="X18" i="52"/>
  <c r="W18" i="52"/>
  <c r="AA18" i="52" s="1"/>
  <c r="AB18" i="63"/>
  <c r="AD18" i="63" s="1"/>
  <c r="AA18" i="63"/>
  <c r="X18" i="63"/>
  <c r="Y18" i="63" s="1"/>
  <c r="W18" i="63"/>
  <c r="AB17" i="63"/>
  <c r="AC17" i="63" s="1"/>
  <c r="X17" i="63"/>
  <c r="Y17" i="63" s="1"/>
  <c r="W17" i="63"/>
  <c r="AA17" i="63" s="1"/>
  <c r="AB15" i="68"/>
  <c r="AD15" i="68" s="1"/>
  <c r="X15" i="68"/>
  <c r="Y15" i="68" s="1"/>
  <c r="W15" i="68"/>
  <c r="AA15" i="68" s="1"/>
  <c r="AB16" i="41"/>
  <c r="AD16" i="41" s="1"/>
  <c r="X16" i="41"/>
  <c r="Y16" i="41" s="1"/>
  <c r="W16" i="41"/>
  <c r="AA16" i="41" s="1"/>
  <c r="AB12" i="40"/>
  <c r="AD12" i="40" s="1"/>
  <c r="X12" i="40"/>
  <c r="Y12" i="40" s="1"/>
  <c r="W12" i="40"/>
  <c r="AA12" i="40" s="1"/>
  <c r="AB15" i="47"/>
  <c r="AD15" i="47" s="1"/>
  <c r="AA15" i="47"/>
  <c r="X15" i="47"/>
  <c r="Y15" i="47" s="1"/>
  <c r="W15" i="47"/>
  <c r="AB15" i="59"/>
  <c r="AD15" i="59" s="1"/>
  <c r="AA15" i="59"/>
  <c r="X15" i="59"/>
  <c r="Y15" i="59" s="1"/>
  <c r="W15" i="59"/>
  <c r="AB15" i="51"/>
  <c r="AC15" i="51" s="1"/>
  <c r="X15" i="51"/>
  <c r="Y15" i="51" s="1"/>
  <c r="W15" i="51"/>
  <c r="AA15" i="51" s="1"/>
  <c r="AB16" i="45"/>
  <c r="AD16" i="45" s="1"/>
  <c r="X16" i="45"/>
  <c r="Y16" i="45" s="1"/>
  <c r="W16" i="45"/>
  <c r="AA16" i="45" s="1"/>
  <c r="AB16" i="63"/>
  <c r="AD16" i="63" s="1"/>
  <c r="X16" i="63"/>
  <c r="Y16" i="63" s="1"/>
  <c r="W16" i="63"/>
  <c r="AA16" i="63" s="1"/>
  <c r="AB21" i="70"/>
  <c r="AD21" i="70" s="1"/>
  <c r="X21" i="70"/>
  <c r="Y21" i="70" s="1"/>
  <c r="W21" i="70"/>
  <c r="AA21" i="70" s="1"/>
  <c r="AB18" i="73"/>
  <c r="AD18" i="73" s="1"/>
  <c r="AA18" i="73"/>
  <c r="X18" i="73"/>
  <c r="Y18" i="73" s="1"/>
  <c r="W18" i="73"/>
  <c r="AB15" i="60"/>
  <c r="AD15" i="60" s="1"/>
  <c r="AA15" i="60"/>
  <c r="X15" i="60"/>
  <c r="Y15" i="60" s="1"/>
  <c r="W15" i="60"/>
  <c r="AB16" i="57"/>
  <c r="AD16" i="57" s="1"/>
  <c r="AA16" i="57"/>
  <c r="X16" i="57"/>
  <c r="Y16" i="57" s="1"/>
  <c r="W16" i="57"/>
  <c r="AB16" i="52"/>
  <c r="AD16" i="52" s="1"/>
  <c r="AA16" i="52"/>
  <c r="X16" i="52"/>
  <c r="Y16" i="52" s="1"/>
  <c r="W16" i="52"/>
  <c r="AD16" i="31"/>
  <c r="AC16" i="31"/>
  <c r="AB16" i="31"/>
  <c r="X16" i="31"/>
  <c r="Y16" i="31" s="1"/>
  <c r="W16" i="31"/>
  <c r="AA16" i="31" s="1"/>
  <c r="AB15" i="50"/>
  <c r="AD15" i="50" s="1"/>
  <c r="X15" i="50"/>
  <c r="Y15" i="50" s="1"/>
  <c r="W15" i="50"/>
  <c r="AA15" i="50" s="1"/>
  <c r="AB15" i="58"/>
  <c r="AD15" i="58" s="1"/>
  <c r="X15" i="58"/>
  <c r="Y15" i="58" s="1"/>
  <c r="W15" i="58"/>
  <c r="AA15" i="58" s="1"/>
  <c r="AB19" i="54"/>
  <c r="AD19" i="54" s="1"/>
  <c r="X19" i="54"/>
  <c r="Y19" i="54" s="1"/>
  <c r="W19" i="54"/>
  <c r="AA19" i="54" s="1"/>
  <c r="AB16" i="53"/>
  <c r="AD16" i="53" s="1"/>
  <c r="X16" i="53"/>
  <c r="Y16" i="53" s="1"/>
  <c r="W16" i="53"/>
  <c r="AA16" i="53" s="1"/>
  <c r="AB20" i="62"/>
  <c r="AD20" i="62" s="1"/>
  <c r="AA20" i="62"/>
  <c r="X20" i="62"/>
  <c r="Y20" i="62" s="1"/>
  <c r="W20" i="62"/>
  <c r="AB17" i="67"/>
  <c r="AD17" i="67" s="1"/>
  <c r="AA17" i="67"/>
  <c r="X17" i="67"/>
  <c r="Y17" i="67" s="1"/>
  <c r="W17" i="67"/>
  <c r="AB17" i="65"/>
  <c r="AD17" i="65" s="1"/>
  <c r="AA17" i="65"/>
  <c r="X17" i="65"/>
  <c r="Y17" i="65" s="1"/>
  <c r="W17" i="65"/>
  <c r="AB21" i="64"/>
  <c r="AD21" i="64" s="1"/>
  <c r="AA21" i="64"/>
  <c r="X21" i="64"/>
  <c r="Y21" i="64" s="1"/>
  <c r="W21" i="64"/>
  <c r="AB17" i="72"/>
  <c r="AD17" i="72" s="1"/>
  <c r="AA17" i="72"/>
  <c r="X17" i="72"/>
  <c r="Y17" i="72" s="1"/>
  <c r="W17" i="72"/>
  <c r="AB17" i="75"/>
  <c r="AD17" i="75" s="1"/>
  <c r="AA17" i="75"/>
  <c r="X17" i="75"/>
  <c r="Y17" i="75" s="1"/>
  <c r="W17" i="75"/>
  <c r="AB16" i="49"/>
  <c r="AD16" i="49" s="1"/>
  <c r="AA16" i="49"/>
  <c r="X16" i="49"/>
  <c r="Y16" i="49" s="1"/>
  <c r="W16" i="49"/>
  <c r="AB16" i="23"/>
  <c r="AD16" i="23" s="1"/>
  <c r="AA16" i="23"/>
  <c r="X16" i="23"/>
  <c r="Y16" i="23" s="1"/>
  <c r="W16" i="23"/>
  <c r="AB16" i="21"/>
  <c r="AD16" i="21" s="1"/>
  <c r="AA16" i="21"/>
  <c r="X16" i="21"/>
  <c r="Y16" i="21" s="1"/>
  <c r="W16" i="21"/>
  <c r="AB16" i="10"/>
  <c r="AD16" i="10" s="1"/>
  <c r="AA16" i="10"/>
  <c r="X16" i="10"/>
  <c r="Y16" i="10" s="1"/>
  <c r="W16" i="10"/>
  <c r="AB16" i="20"/>
  <c r="AD16" i="20" s="1"/>
  <c r="AA16" i="20"/>
  <c r="X16" i="20"/>
  <c r="Y16" i="20" s="1"/>
  <c r="W16" i="20"/>
  <c r="AB16" i="15"/>
  <c r="AD16" i="15" s="1"/>
  <c r="AA16" i="15"/>
  <c r="X16" i="15"/>
  <c r="Y16" i="15" s="1"/>
  <c r="W16" i="15"/>
  <c r="AB16" i="42"/>
  <c r="AC16" i="42" s="1"/>
  <c r="AA16" i="42"/>
  <c r="X16" i="42"/>
  <c r="Y16" i="42" s="1"/>
  <c r="W16" i="42"/>
  <c r="W11" i="42"/>
  <c r="AA11" i="42" s="1"/>
  <c r="X11" i="42"/>
  <c r="Y11" i="42" s="1"/>
  <c r="AB11" i="42"/>
  <c r="AD11" i="42" s="1"/>
  <c r="AC11" i="42"/>
  <c r="W12" i="42"/>
  <c r="AA12" i="42" s="1"/>
  <c r="X12" i="42"/>
  <c r="Y12" i="42"/>
  <c r="AB12" i="42"/>
  <c r="AC12" i="42" s="1"/>
  <c r="W13" i="42"/>
  <c r="X13" i="42"/>
  <c r="Y13" i="42" s="1"/>
  <c r="AA13" i="42"/>
  <c r="AB13" i="42"/>
  <c r="AC13" i="42" s="1"/>
  <c r="W14" i="42"/>
  <c r="AA14" i="42" s="1"/>
  <c r="X14" i="42"/>
  <c r="Y14" i="42" s="1"/>
  <c r="AB14" i="42"/>
  <c r="AC14" i="42" s="1"/>
  <c r="AD14" i="42"/>
  <c r="W15" i="42"/>
  <c r="AA15" i="42" s="1"/>
  <c r="X15" i="42"/>
  <c r="Y15" i="42" s="1"/>
  <c r="AB15" i="42"/>
  <c r="AD15" i="42" s="1"/>
  <c r="AC15" i="42"/>
  <c r="W19" i="42"/>
  <c r="X19" i="42"/>
  <c r="Y19" i="42" s="1"/>
  <c r="AA19" i="42"/>
  <c r="AB19" i="42"/>
  <c r="AD19" i="42" s="1"/>
  <c r="W20" i="42"/>
  <c r="AA20" i="42" s="1"/>
  <c r="X20" i="42"/>
  <c r="Y20" i="42"/>
  <c r="AB20" i="42"/>
  <c r="AC20" i="42" s="1"/>
  <c r="W21" i="42"/>
  <c r="X21" i="42"/>
  <c r="Y21" i="42" s="1"/>
  <c r="AA21" i="42"/>
  <c r="AC21" i="42"/>
  <c r="W22" i="42"/>
  <c r="AA22" i="42" s="1"/>
  <c r="X22" i="42"/>
  <c r="Y22" i="42"/>
  <c r="AB22" i="42"/>
  <c r="AC22" i="42" s="1"/>
  <c r="AD22" i="42"/>
  <c r="W23" i="42"/>
  <c r="AA23" i="42" s="1"/>
  <c r="X23" i="42"/>
  <c r="Y23" i="42" s="1"/>
  <c r="AB23" i="42"/>
  <c r="AD23" i="42" s="1"/>
  <c r="AC23" i="42"/>
  <c r="W24" i="42"/>
  <c r="AA24" i="42" s="1"/>
  <c r="X24" i="42"/>
  <c r="Y24" i="42"/>
  <c r="AB24" i="42"/>
  <c r="AC24" i="42" s="1"/>
  <c r="O16" i="59"/>
  <c r="AB16" i="59"/>
  <c r="AD16" i="59" s="1"/>
  <c r="X16" i="59"/>
  <c r="Y16" i="59" s="1"/>
  <c r="W16" i="59"/>
  <c r="AA16" i="59" s="1"/>
  <c r="P17" i="59"/>
  <c r="W18" i="45"/>
  <c r="X18" i="45"/>
  <c r="Y18" i="45" s="1"/>
  <c r="AA18" i="45"/>
  <c r="AB18" i="45"/>
  <c r="AD18" i="45" s="1"/>
  <c r="W19" i="45"/>
  <c r="AA19" i="45" s="1"/>
  <c r="X19" i="45"/>
  <c r="Y19" i="45"/>
  <c r="AB19" i="45"/>
  <c r="AC19" i="45" s="1"/>
  <c r="O18" i="45"/>
  <c r="O19" i="45"/>
  <c r="AB19" i="70"/>
  <c r="AD19" i="70" s="1"/>
  <c r="X19" i="70"/>
  <c r="Y19" i="70" s="1"/>
  <c r="W19" i="70"/>
  <c r="AA19" i="70" s="1"/>
  <c r="AD18" i="70"/>
  <c r="AB18" i="70"/>
  <c r="AC18" i="70" s="1"/>
  <c r="X18" i="70"/>
  <c r="Y18" i="70" s="1"/>
  <c r="W18" i="70"/>
  <c r="AA18" i="70" s="1"/>
  <c r="O19" i="70"/>
  <c r="O18" i="70"/>
  <c r="AB16" i="73"/>
  <c r="AD16" i="73" s="1"/>
  <c r="X16" i="73"/>
  <c r="Y16" i="73" s="1"/>
  <c r="W16" i="73"/>
  <c r="AA16" i="73" s="1"/>
  <c r="AB15" i="73"/>
  <c r="AC15" i="73" s="1"/>
  <c r="X15" i="73"/>
  <c r="Y15" i="73" s="1"/>
  <c r="W15" i="73"/>
  <c r="AA15" i="73" s="1"/>
  <c r="O16" i="73"/>
  <c r="O15" i="73"/>
  <c r="W17" i="60"/>
  <c r="AA17" i="60" s="1"/>
  <c r="X17" i="60"/>
  <c r="Y17" i="60" s="1"/>
  <c r="AB17" i="60"/>
  <c r="AD17" i="60" s="1"/>
  <c r="AC17" i="60"/>
  <c r="O17" i="60"/>
  <c r="W18" i="57"/>
  <c r="AA18" i="57" s="1"/>
  <c r="X18" i="57"/>
  <c r="Y18" i="57" s="1"/>
  <c r="AB18" i="57"/>
  <c r="AD18" i="57" s="1"/>
  <c r="W19" i="57"/>
  <c r="AA19" i="57" s="1"/>
  <c r="X19" i="57"/>
  <c r="Y19" i="57"/>
  <c r="AB19" i="57"/>
  <c r="AC19" i="57" s="1"/>
  <c r="O18" i="57"/>
  <c r="O19" i="57"/>
  <c r="O17" i="54"/>
  <c r="W17" i="54"/>
  <c r="AA17" i="54" s="1"/>
  <c r="X17" i="54"/>
  <c r="Y17" i="54" s="1"/>
  <c r="AB17" i="54"/>
  <c r="AD17" i="54" s="1"/>
  <c r="O18" i="62"/>
  <c r="W18" i="62"/>
  <c r="AA18" i="62" s="1"/>
  <c r="X18" i="62"/>
  <c r="Y18" i="62"/>
  <c r="AB18" i="62"/>
  <c r="AC18" i="62" s="1"/>
  <c r="O20" i="65"/>
  <c r="W20" i="65"/>
  <c r="AA20" i="65" s="1"/>
  <c r="X20" i="65"/>
  <c r="Y20" i="65" s="1"/>
  <c r="AB20" i="65"/>
  <c r="AC20" i="65" s="1"/>
  <c r="W18" i="65"/>
  <c r="AA18" i="65" s="1"/>
  <c r="X18" i="65"/>
  <c r="Y18" i="65" s="1"/>
  <c r="AB18" i="65"/>
  <c r="AD18" i="65" s="1"/>
  <c r="W18" i="72"/>
  <c r="AA18" i="72" s="1"/>
  <c r="X18" i="72"/>
  <c r="Y18" i="72" s="1"/>
  <c r="AB18" i="72"/>
  <c r="AD18" i="72" s="1"/>
  <c r="O18" i="49"/>
  <c r="W18" i="49"/>
  <c r="X18" i="49"/>
  <c r="Y18" i="49" s="1"/>
  <c r="AA18" i="49"/>
  <c r="AB18" i="49"/>
  <c r="AC18" i="49" s="1"/>
  <c r="AB17" i="41"/>
  <c r="AD17" i="41" s="1"/>
  <c r="X17" i="41"/>
  <c r="Y17" i="41" s="1"/>
  <c r="W17" i="41"/>
  <c r="AA17" i="41" s="1"/>
  <c r="O17" i="41"/>
  <c r="O18" i="9"/>
  <c r="W18" i="9"/>
  <c r="AA18" i="9" s="1"/>
  <c r="X18" i="9"/>
  <c r="Y18" i="9" s="1"/>
  <c r="AB18" i="9"/>
  <c r="AD18" i="9" s="1"/>
  <c r="O12" i="40"/>
  <c r="O20" i="54"/>
  <c r="O21" i="62"/>
  <c r="W21" i="62"/>
  <c r="AA21" i="62" s="1"/>
  <c r="X21" i="62"/>
  <c r="Y21" i="62" s="1"/>
  <c r="AB21" i="62"/>
  <c r="AC21" i="62" s="1"/>
  <c r="W20" i="54"/>
  <c r="AA20" i="54" s="1"/>
  <c r="X20" i="54"/>
  <c r="Y20" i="54" s="1"/>
  <c r="AB20" i="54"/>
  <c r="AD20" i="54" s="1"/>
  <c r="W23" i="41"/>
  <c r="AA23" i="41" s="1"/>
  <c r="X23" i="41"/>
  <c r="Y23" i="41" s="1"/>
  <c r="AB23" i="41"/>
  <c r="AD23" i="41" s="1"/>
  <c r="O23" i="41"/>
  <c r="O14" i="40"/>
  <c r="W15" i="40"/>
  <c r="AA15" i="40" s="1"/>
  <c r="X15" i="40"/>
  <c r="Y15" i="40" s="1"/>
  <c r="AB15" i="40"/>
  <c r="AD15" i="40" s="1"/>
  <c r="O24" i="40"/>
  <c r="W22" i="41"/>
  <c r="AA22" i="41" s="1"/>
  <c r="X22" i="41"/>
  <c r="Y22" i="41" s="1"/>
  <c r="AB22" i="41"/>
  <c r="AC22" i="41" s="1"/>
  <c r="O22" i="41"/>
  <c r="O15" i="40"/>
  <c r="O19" i="51"/>
  <c r="W19" i="51"/>
  <c r="AA19" i="51" s="1"/>
  <c r="X19" i="51"/>
  <c r="Y19" i="51" s="1"/>
  <c r="AC19" i="51"/>
  <c r="W25" i="45"/>
  <c r="AA25" i="45" s="1"/>
  <c r="X25" i="45"/>
  <c r="Y25" i="45" s="1"/>
  <c r="AB25" i="45"/>
  <c r="AC25" i="45" s="1"/>
  <c r="O25" i="45"/>
  <c r="W20" i="50"/>
  <c r="AA20" i="50" s="1"/>
  <c r="X20" i="50"/>
  <c r="Y20" i="50" s="1"/>
  <c r="AB20" i="50"/>
  <c r="AD20" i="50" s="1"/>
  <c r="AC20" i="50"/>
  <c r="O20" i="50"/>
  <c r="W21" i="31"/>
  <c r="X21" i="31"/>
  <c r="Y21" i="31" s="1"/>
  <c r="AA21" i="31"/>
  <c r="AB21" i="31"/>
  <c r="AD21" i="31" s="1"/>
  <c r="AC21" i="31"/>
  <c r="O21" i="31"/>
  <c r="AB22" i="63"/>
  <c r="AC22" i="63" s="1"/>
  <c r="W21" i="58"/>
  <c r="X21" i="58"/>
  <c r="Y21" i="58" s="1"/>
  <c r="AA21" i="58"/>
  <c r="AB21" i="58"/>
  <c r="AD21" i="58" s="1"/>
  <c r="O21" i="58"/>
  <c r="W21" i="50"/>
  <c r="AA21" i="50" s="1"/>
  <c r="X21" i="50"/>
  <c r="Y21" i="50" s="1"/>
  <c r="AB21" i="50"/>
  <c r="AD21" i="50" s="1"/>
  <c r="O21" i="50"/>
  <c r="W22" i="31"/>
  <c r="AA22" i="31" s="1"/>
  <c r="X22" i="31"/>
  <c r="Y22" i="31" s="1"/>
  <c r="AB22" i="31"/>
  <c r="AD22" i="31" s="1"/>
  <c r="AC22" i="31"/>
  <c r="O22" i="31"/>
  <c r="W24" i="57"/>
  <c r="AA24" i="57" s="1"/>
  <c r="X24" i="57"/>
  <c r="Y24" i="57" s="1"/>
  <c r="AC24" i="57"/>
  <c r="O24" i="57"/>
  <c r="AB22" i="60"/>
  <c r="AC22" i="60" s="1"/>
  <c r="W22" i="60"/>
  <c r="AA22" i="60" s="1"/>
  <c r="X22" i="60"/>
  <c r="Y22" i="60" s="1"/>
  <c r="O22" i="60"/>
  <c r="W22" i="63"/>
  <c r="X22" i="63"/>
  <c r="Y22" i="63" s="1"/>
  <c r="O22" i="63"/>
  <c r="W25" i="40"/>
  <c r="AA25" i="40" s="1"/>
  <c r="X25" i="40"/>
  <c r="Y25" i="40" s="1"/>
  <c r="W21" i="41"/>
  <c r="AA21" i="41" s="1"/>
  <c r="X21" i="41"/>
  <c r="Y21" i="41" s="1"/>
  <c r="AB21" i="41"/>
  <c r="AD21" i="41" s="1"/>
  <c r="O21" i="41"/>
  <c r="W22" i="73"/>
  <c r="X22" i="73"/>
  <c r="Y22" i="73" s="1"/>
  <c r="AA22" i="73"/>
  <c r="AB22" i="73"/>
  <c r="AD22" i="73" s="1"/>
  <c r="O22" i="73"/>
  <c r="W22" i="57"/>
  <c r="AA22" i="57" s="1"/>
  <c r="X22" i="57"/>
  <c r="Y22" i="57" s="1"/>
  <c r="AB22" i="57"/>
  <c r="AC22" i="57" s="1"/>
  <c r="O22" i="57"/>
  <c r="W20" i="60"/>
  <c r="AA20" i="60" s="1"/>
  <c r="X20" i="60"/>
  <c r="Y20" i="60" s="1"/>
  <c r="AB20" i="60"/>
  <c r="AC20" i="60" s="1"/>
  <c r="O20" i="60"/>
  <c r="W21" i="73"/>
  <c r="AA21" i="73" s="1"/>
  <c r="X21" i="73"/>
  <c r="Y21" i="73" s="1"/>
  <c r="AB21" i="73"/>
  <c r="AD21" i="73" s="1"/>
  <c r="AC21" i="73"/>
  <c r="O21" i="73"/>
  <c r="W20" i="63"/>
  <c r="AA20" i="63" s="1"/>
  <c r="X20" i="63"/>
  <c r="Y20" i="63"/>
  <c r="AB20" i="63"/>
  <c r="AC20" i="63" s="1"/>
  <c r="O20" i="63"/>
  <c r="W19" i="47"/>
  <c r="AA19" i="47" s="1"/>
  <c r="X19" i="47"/>
  <c r="Y19" i="47" s="1"/>
  <c r="AB19" i="47"/>
  <c r="AC19" i="47" s="1"/>
  <c r="O19" i="47"/>
  <c r="W20" i="41"/>
  <c r="AA20" i="41" s="1"/>
  <c r="X20" i="41"/>
  <c r="Y20" i="41" s="1"/>
  <c r="AB20" i="41"/>
  <c r="AC20" i="41" s="1"/>
  <c r="O20" i="41"/>
  <c r="O21" i="52"/>
  <c r="AB21" i="52"/>
  <c r="AC21" i="52" s="1"/>
  <c r="AD21" i="52"/>
  <c r="Y21" i="52"/>
  <c r="W21" i="52"/>
  <c r="AA21" i="52" s="1"/>
  <c r="X21" i="52"/>
  <c r="O23" i="60"/>
  <c r="O21" i="60"/>
  <c r="W20" i="31"/>
  <c r="AA20" i="31" s="1"/>
  <c r="X20" i="31"/>
  <c r="Y20" i="31" s="1"/>
  <c r="AB20" i="31"/>
  <c r="AD20" i="31" s="1"/>
  <c r="O20" i="31"/>
  <c r="O19" i="50"/>
  <c r="W19" i="50"/>
  <c r="X19" i="50"/>
  <c r="Y19" i="50"/>
  <c r="AA19" i="50"/>
  <c r="AB19" i="50"/>
  <c r="AC19" i="50" s="1"/>
  <c r="AD19" i="50"/>
  <c r="O20" i="42"/>
  <c r="W12" i="63"/>
  <c r="X12" i="63"/>
  <c r="Y12" i="63" s="1"/>
  <c r="AA12" i="63"/>
  <c r="AB12" i="63"/>
  <c r="AD12" i="63" s="1"/>
  <c r="O12" i="63"/>
  <c r="W12" i="73"/>
  <c r="AA12" i="73" s="1"/>
  <c r="X12" i="73"/>
  <c r="Y12" i="73" s="1"/>
  <c r="AB12" i="73"/>
  <c r="AD12" i="73" s="1"/>
  <c r="O12" i="73"/>
  <c r="W12" i="60"/>
  <c r="AA12" i="60" s="1"/>
  <c r="X12" i="60"/>
  <c r="Y12" i="60" s="1"/>
  <c r="AB12" i="60"/>
  <c r="AD12" i="60" s="1"/>
  <c r="O12" i="60"/>
  <c r="W12" i="52"/>
  <c r="AA12" i="52" s="1"/>
  <c r="X12" i="52"/>
  <c r="Y12" i="52" s="1"/>
  <c r="AB12" i="52"/>
  <c r="AD12" i="52" s="1"/>
  <c r="O12" i="52"/>
  <c r="W12" i="31"/>
  <c r="AA12" i="31" s="1"/>
  <c r="X12" i="31"/>
  <c r="Y12" i="31" s="1"/>
  <c r="AB12" i="31"/>
  <c r="AC12" i="31" s="1"/>
  <c r="O12" i="31"/>
  <c r="W12" i="50"/>
  <c r="AA12" i="50" s="1"/>
  <c r="X12" i="50"/>
  <c r="Y12" i="50" s="1"/>
  <c r="AB12" i="50"/>
  <c r="AD12" i="50" s="1"/>
  <c r="O12" i="50"/>
  <c r="AB12" i="58"/>
  <c r="AC12" i="58" s="1"/>
  <c r="W12" i="58"/>
  <c r="AA12" i="58" s="1"/>
  <c r="X12" i="58"/>
  <c r="Y12" i="58" s="1"/>
  <c r="O12" i="58"/>
  <c r="W12" i="18"/>
  <c r="AA12" i="18" s="1"/>
  <c r="X12" i="18"/>
  <c r="Y12" i="18" s="1"/>
  <c r="AB12" i="18"/>
  <c r="AC12" i="18" s="1"/>
  <c r="W12" i="15"/>
  <c r="AA12" i="15" s="1"/>
  <c r="X12" i="15"/>
  <c r="Y12" i="15" s="1"/>
  <c r="AC12" i="15"/>
  <c r="W12" i="20"/>
  <c r="AA12" i="20" s="1"/>
  <c r="X12" i="20"/>
  <c r="Y12" i="20" s="1"/>
  <c r="AB12" i="20"/>
  <c r="AD12" i="20" s="1"/>
  <c r="AC12" i="20"/>
  <c r="W12" i="21"/>
  <c r="AA12" i="21" s="1"/>
  <c r="X12" i="21"/>
  <c r="Y12" i="21"/>
  <c r="AC12" i="21"/>
  <c r="AD12" i="21"/>
  <c r="W12" i="23"/>
  <c r="AA12" i="23" s="1"/>
  <c r="X12" i="23"/>
  <c r="Y12" i="23" s="1"/>
  <c r="AD12" i="23"/>
  <c r="AC12" i="23"/>
  <c r="W12" i="49"/>
  <c r="X12" i="49"/>
  <c r="Y12" i="49"/>
  <c r="AA12" i="49"/>
  <c r="AB12" i="49"/>
  <c r="AC12" i="49" s="1"/>
  <c r="O12" i="18"/>
  <c r="O12" i="42"/>
  <c r="O12" i="15"/>
  <c r="O12" i="20"/>
  <c r="O12" i="21"/>
  <c r="O12" i="23"/>
  <c r="O12" i="49"/>
  <c r="O12" i="9"/>
  <c r="AB12" i="9"/>
  <c r="AD12" i="9" s="1"/>
  <c r="X12" i="9"/>
  <c r="Y12" i="9" s="1"/>
  <c r="W12" i="9"/>
  <c r="AA12" i="9" s="1"/>
  <c r="AB14" i="49"/>
  <c r="AD14" i="49" s="1"/>
  <c r="X14" i="49"/>
  <c r="Y14" i="49" s="1"/>
  <c r="W14" i="49"/>
  <c r="AA14" i="49" s="1"/>
  <c r="AC15" i="75"/>
  <c r="AB15" i="75"/>
  <c r="AD15" i="75" s="1"/>
  <c r="X15" i="75"/>
  <c r="Y15" i="75" s="1"/>
  <c r="W15" i="75"/>
  <c r="AA15" i="75" s="1"/>
  <c r="AB15" i="72"/>
  <c r="AD15" i="72" s="1"/>
  <c r="X15" i="72"/>
  <c r="Y15" i="72" s="1"/>
  <c r="W15" i="72"/>
  <c r="AA15" i="72" s="1"/>
  <c r="AB16" i="64"/>
  <c r="AD16" i="64" s="1"/>
  <c r="AA16" i="64"/>
  <c r="X16" i="64"/>
  <c r="Y16" i="64" s="1"/>
  <c r="W16" i="64"/>
  <c r="AB15" i="65"/>
  <c r="AC15" i="65" s="1"/>
  <c r="X15" i="65"/>
  <c r="Y15" i="65" s="1"/>
  <c r="W15" i="65"/>
  <c r="AA15" i="65" s="1"/>
  <c r="AB15" i="67"/>
  <c r="AD15" i="67" s="1"/>
  <c r="X15" i="67"/>
  <c r="Y15" i="67" s="1"/>
  <c r="W15" i="67"/>
  <c r="AA15" i="67" s="1"/>
  <c r="AB15" i="62"/>
  <c r="AD15" i="62" s="1"/>
  <c r="X15" i="62"/>
  <c r="Y15" i="62" s="1"/>
  <c r="W15" i="62"/>
  <c r="AA15" i="62" s="1"/>
  <c r="AB14" i="53"/>
  <c r="AD14" i="53" s="1"/>
  <c r="X14" i="53"/>
  <c r="Y14" i="53" s="1"/>
  <c r="W14" i="53"/>
  <c r="AA14" i="53" s="1"/>
  <c r="AB14" i="54"/>
  <c r="AD14" i="54" s="1"/>
  <c r="X14" i="54"/>
  <c r="Y14" i="54" s="1"/>
  <c r="W14" i="54"/>
  <c r="AA14" i="54" s="1"/>
  <c r="AB13" i="58"/>
  <c r="AD13" i="58" s="1"/>
  <c r="X13" i="58"/>
  <c r="Y13" i="58" s="1"/>
  <c r="W13" i="58"/>
  <c r="AA13" i="58" s="1"/>
  <c r="AB13" i="50"/>
  <c r="AD13" i="50" s="1"/>
  <c r="X13" i="50"/>
  <c r="Y13" i="50" s="1"/>
  <c r="W13" i="50"/>
  <c r="AA13" i="50" s="1"/>
  <c r="AB14" i="31"/>
  <c r="AD14" i="31" s="1"/>
  <c r="X14" i="31"/>
  <c r="Y14" i="31" s="1"/>
  <c r="W14" i="31"/>
  <c r="AA14" i="31" s="1"/>
  <c r="AB14" i="52"/>
  <c r="AD14" i="52" s="1"/>
  <c r="X14" i="52"/>
  <c r="Y14" i="52" s="1"/>
  <c r="W14" i="52"/>
  <c r="AA14" i="52" s="1"/>
  <c r="AB14" i="57"/>
  <c r="AD14" i="57" s="1"/>
  <c r="X14" i="57"/>
  <c r="Y14" i="57" s="1"/>
  <c r="W14" i="57"/>
  <c r="AA14" i="57" s="1"/>
  <c r="AB13" i="60"/>
  <c r="AD13" i="60" s="1"/>
  <c r="X13" i="60"/>
  <c r="Y13" i="60" s="1"/>
  <c r="W13" i="60"/>
  <c r="AA13" i="60" s="1"/>
  <c r="AB13" i="73"/>
  <c r="AD13" i="73" s="1"/>
  <c r="X13" i="73"/>
  <c r="Y13" i="73" s="1"/>
  <c r="W13" i="73"/>
  <c r="AA13" i="73" s="1"/>
  <c r="AB16" i="70"/>
  <c r="AD16" i="70" s="1"/>
  <c r="X16" i="70"/>
  <c r="Y16" i="70" s="1"/>
  <c r="W16" i="70"/>
  <c r="AA16" i="70" s="1"/>
  <c r="AB14" i="63"/>
  <c r="AD14" i="63" s="1"/>
  <c r="X14" i="63"/>
  <c r="Y14" i="63" s="1"/>
  <c r="W14" i="63"/>
  <c r="AA14" i="63" s="1"/>
  <c r="AB14" i="45"/>
  <c r="AD14" i="45" s="1"/>
  <c r="X14" i="45"/>
  <c r="Y14" i="45" s="1"/>
  <c r="W14" i="45"/>
  <c r="AA14" i="45" s="1"/>
  <c r="AB13" i="51"/>
  <c r="AD13" i="51" s="1"/>
  <c r="X13" i="51"/>
  <c r="Y13" i="51" s="1"/>
  <c r="W13" i="51"/>
  <c r="AA13" i="51" s="1"/>
  <c r="AB13" i="59"/>
  <c r="AD13" i="59" s="1"/>
  <c r="X13" i="59"/>
  <c r="Y13" i="59" s="1"/>
  <c r="W13" i="59"/>
  <c r="AA13" i="59" s="1"/>
  <c r="AB13" i="47"/>
  <c r="AD13" i="47" s="1"/>
  <c r="AA13" i="47"/>
  <c r="X13" i="47"/>
  <c r="Y13" i="47" s="1"/>
  <c r="W13" i="47"/>
  <c r="AB17" i="40"/>
  <c r="AD17" i="40" s="1"/>
  <c r="X17" i="40"/>
  <c r="Y17" i="40" s="1"/>
  <c r="W17" i="40"/>
  <c r="AA17" i="40" s="1"/>
  <c r="W14" i="41"/>
  <c r="AA14" i="41" s="1"/>
  <c r="X14" i="41"/>
  <c r="Y14" i="41" s="1"/>
  <c r="AB14" i="41"/>
  <c r="AD14" i="41" s="1"/>
  <c r="W13" i="68"/>
  <c r="X13" i="68"/>
  <c r="Y13" i="68" s="1"/>
  <c r="AA13" i="68"/>
  <c r="AB13" i="68"/>
  <c r="AC13" i="68" s="1"/>
  <c r="O14" i="49"/>
  <c r="O15" i="75"/>
  <c r="O15" i="72"/>
  <c r="O16" i="64"/>
  <c r="O15" i="65"/>
  <c r="O15" i="67"/>
  <c r="O15" i="62"/>
  <c r="O14" i="53"/>
  <c r="O14" i="54"/>
  <c r="O13" i="58"/>
  <c r="O13" i="50"/>
  <c r="O14" i="31"/>
  <c r="O14" i="52"/>
  <c r="O14" i="57"/>
  <c r="O13" i="60"/>
  <c r="O13" i="73"/>
  <c r="O16" i="70"/>
  <c r="O14" i="63"/>
  <c r="O14" i="45"/>
  <c r="O13" i="51"/>
  <c r="O13" i="59"/>
  <c r="O13" i="47"/>
  <c r="O17" i="40"/>
  <c r="O14" i="41"/>
  <c r="O13" i="68"/>
  <c r="AB15" i="23"/>
  <c r="AD15" i="23" s="1"/>
  <c r="X15" i="23"/>
  <c r="Y15" i="23" s="1"/>
  <c r="W15" i="23"/>
  <c r="AA15" i="23" s="1"/>
  <c r="AB14" i="23"/>
  <c r="AC14" i="23" s="1"/>
  <c r="X14" i="23"/>
  <c r="Y14" i="23" s="1"/>
  <c r="W14" i="23"/>
  <c r="AA14" i="23" s="1"/>
  <c r="AC13" i="23"/>
  <c r="AB13" i="23"/>
  <c r="AD13" i="23" s="1"/>
  <c r="X13" i="23"/>
  <c r="Y13" i="23" s="1"/>
  <c r="W13" i="23"/>
  <c r="AA13" i="23" s="1"/>
  <c r="AB15" i="21"/>
  <c r="AD15" i="21" s="1"/>
  <c r="X15" i="21"/>
  <c r="Y15" i="21" s="1"/>
  <c r="W15" i="21"/>
  <c r="AA15" i="21" s="1"/>
  <c r="AB14" i="21"/>
  <c r="AC14" i="21" s="1"/>
  <c r="X14" i="21"/>
  <c r="Y14" i="21" s="1"/>
  <c r="W14" i="21"/>
  <c r="AA14" i="21" s="1"/>
  <c r="AB13" i="21"/>
  <c r="AD13" i="21" s="1"/>
  <c r="AA13" i="21"/>
  <c r="X13" i="21"/>
  <c r="Y13" i="21" s="1"/>
  <c r="W13" i="21"/>
  <c r="AB15" i="10"/>
  <c r="AD15" i="10" s="1"/>
  <c r="X15" i="10"/>
  <c r="Y15" i="10" s="1"/>
  <c r="W15" i="10"/>
  <c r="AA15" i="10" s="1"/>
  <c r="AB14" i="10"/>
  <c r="AC14" i="10" s="1"/>
  <c r="X14" i="10"/>
  <c r="Y14" i="10" s="1"/>
  <c r="W14" i="10"/>
  <c r="AA14" i="10" s="1"/>
  <c r="AC13" i="10"/>
  <c r="AB13" i="10"/>
  <c r="AD13" i="10" s="1"/>
  <c r="X13" i="10"/>
  <c r="Y13" i="10" s="1"/>
  <c r="W13" i="10"/>
  <c r="AA13" i="10" s="1"/>
  <c r="AB15" i="20"/>
  <c r="AD15" i="20" s="1"/>
  <c r="X15" i="20"/>
  <c r="Y15" i="20" s="1"/>
  <c r="W15" i="20"/>
  <c r="AA15" i="20" s="1"/>
  <c r="AB14" i="20"/>
  <c r="AC14" i="20" s="1"/>
  <c r="X14" i="20"/>
  <c r="Y14" i="20" s="1"/>
  <c r="W14" i="20"/>
  <c r="AA14" i="20" s="1"/>
  <c r="AB13" i="20"/>
  <c r="AD13" i="20" s="1"/>
  <c r="X13" i="20"/>
  <c r="Y13" i="20" s="1"/>
  <c r="W13" i="20"/>
  <c r="AA13" i="20" s="1"/>
  <c r="AB15" i="15"/>
  <c r="AD15" i="15" s="1"/>
  <c r="X15" i="15"/>
  <c r="Y15" i="15" s="1"/>
  <c r="W15" i="15"/>
  <c r="AA15" i="15" s="1"/>
  <c r="AB14" i="15"/>
  <c r="AC14" i="15" s="1"/>
  <c r="X14" i="15"/>
  <c r="Y14" i="15" s="1"/>
  <c r="W14" i="15"/>
  <c r="AA14" i="15" s="1"/>
  <c r="AB13" i="15"/>
  <c r="AD13" i="15" s="1"/>
  <c r="X13" i="15"/>
  <c r="Y13" i="15" s="1"/>
  <c r="W13" i="15"/>
  <c r="AA13" i="15" s="1"/>
  <c r="AB16" i="18"/>
  <c r="AD16" i="18" s="1"/>
  <c r="X16" i="18"/>
  <c r="Y16" i="18" s="1"/>
  <c r="W16" i="18"/>
  <c r="AA16" i="18" s="1"/>
  <c r="AB15" i="18"/>
  <c r="AC15" i="18" s="1"/>
  <c r="X15" i="18"/>
  <c r="Y15" i="18" s="1"/>
  <c r="W15" i="18"/>
  <c r="AA15" i="18" s="1"/>
  <c r="AB14" i="18"/>
  <c r="AD14" i="18" s="1"/>
  <c r="X14" i="18"/>
  <c r="Y14" i="18" s="1"/>
  <c r="W14" i="18"/>
  <c r="AA14" i="18" s="1"/>
  <c r="O15" i="18"/>
  <c r="O14" i="42"/>
  <c r="O14" i="15"/>
  <c r="O14" i="20"/>
  <c r="O14" i="10"/>
  <c r="O14" i="21"/>
  <c r="O14" i="23"/>
  <c r="O15" i="9"/>
  <c r="AB15" i="9"/>
  <c r="AD15" i="9" s="1"/>
  <c r="X15" i="9"/>
  <c r="Y15" i="9" s="1"/>
  <c r="W15" i="9"/>
  <c r="AA15" i="9" s="1"/>
  <c r="AC14" i="63" l="1"/>
  <c r="AD13" i="42"/>
  <c r="AD16" i="42"/>
  <c r="AC18" i="73"/>
  <c r="AD18" i="75"/>
  <c r="AD17" i="20"/>
  <c r="AC12" i="50"/>
  <c r="AD20" i="63"/>
  <c r="AD22" i="57"/>
  <c r="AC21" i="50"/>
  <c r="AD18" i="62"/>
  <c r="AC19" i="42"/>
  <c r="AD16" i="58"/>
  <c r="AD17" i="53"/>
  <c r="AD17" i="23"/>
  <c r="AD15" i="51"/>
  <c r="AD17" i="63"/>
  <c r="AD16" i="50"/>
  <c r="AD19" i="72"/>
  <c r="AD17" i="10"/>
  <c r="AD18" i="18"/>
  <c r="AC19" i="40"/>
  <c r="AC14" i="40"/>
  <c r="AD19" i="47"/>
  <c r="AC18" i="45"/>
  <c r="AD15" i="73"/>
  <c r="AC18" i="57"/>
  <c r="AC17" i="54"/>
  <c r="AC20" i="54"/>
  <c r="AC18" i="72"/>
  <c r="AD18" i="49"/>
  <c r="AC19" i="18"/>
  <c r="AC18" i="42"/>
  <c r="AC18" i="15"/>
  <c r="AC18" i="20"/>
  <c r="AC18" i="10"/>
  <c r="AC18" i="21"/>
  <c r="AC18" i="23"/>
  <c r="AC19" i="75"/>
  <c r="AC20" i="72"/>
  <c r="AC19" i="67"/>
  <c r="AC18" i="53"/>
  <c r="AC17" i="58"/>
  <c r="AC17" i="50"/>
  <c r="AC18" i="31"/>
  <c r="AC19" i="52"/>
  <c r="AC18" i="63"/>
  <c r="AC15" i="68"/>
  <c r="AC16" i="41"/>
  <c r="AC12" i="40"/>
  <c r="AC15" i="47"/>
  <c r="AC15" i="59"/>
  <c r="AC16" i="45"/>
  <c r="AC16" i="63"/>
  <c r="AC21" i="70"/>
  <c r="AC15" i="60"/>
  <c r="AC16" i="57"/>
  <c r="AC16" i="52"/>
  <c r="AC15" i="50"/>
  <c r="AC15" i="58"/>
  <c r="AC19" i="54"/>
  <c r="AC16" i="53"/>
  <c r="AC20" i="62"/>
  <c r="AC17" i="67"/>
  <c r="AC17" i="65"/>
  <c r="AC21" i="64"/>
  <c r="AC17" i="72"/>
  <c r="AC17" i="75"/>
  <c r="AC16" i="49"/>
  <c r="AC16" i="23"/>
  <c r="AC16" i="21"/>
  <c r="AC16" i="10"/>
  <c r="AC16" i="20"/>
  <c r="AC16" i="15"/>
  <c r="AD12" i="42"/>
  <c r="AD24" i="42"/>
  <c r="AD20" i="42"/>
  <c r="AC18" i="9"/>
  <c r="AC16" i="59"/>
  <c r="AD19" i="45"/>
  <c r="AC19" i="70"/>
  <c r="AC16" i="73"/>
  <c r="AD19" i="57"/>
  <c r="AD20" i="65"/>
  <c r="AC18" i="65"/>
  <c r="AC17" i="41"/>
  <c r="AC23" i="41"/>
  <c r="AC21" i="41"/>
  <c r="AD19" i="51"/>
  <c r="AC22" i="73"/>
  <c r="AC14" i="54"/>
  <c r="AD21" i="62"/>
  <c r="AC15" i="62"/>
  <c r="AC15" i="40"/>
  <c r="AC25" i="40"/>
  <c r="AD22" i="41"/>
  <c r="AD20" i="41"/>
  <c r="AD25" i="45"/>
  <c r="AC13" i="51"/>
  <c r="AC20" i="31"/>
  <c r="AD22" i="63"/>
  <c r="AC21" i="58"/>
  <c r="AD24" i="57"/>
  <c r="AD22" i="60"/>
  <c r="AC14" i="41"/>
  <c r="AC12" i="63"/>
  <c r="AC12" i="60"/>
  <c r="AD12" i="58"/>
  <c r="AD20" i="60"/>
  <c r="AC13" i="47"/>
  <c r="AC12" i="73"/>
  <c r="AC12" i="52"/>
  <c r="AC13" i="60"/>
  <c r="AC14" i="52"/>
  <c r="AD12" i="31"/>
  <c r="AC13" i="50"/>
  <c r="AD12" i="18"/>
  <c r="AD12" i="15"/>
  <c r="AD12" i="49"/>
  <c r="AC13" i="21"/>
  <c r="AC13" i="20"/>
  <c r="AC13" i="15"/>
  <c r="AC14" i="18"/>
  <c r="AC12" i="9"/>
  <c r="AC16" i="18"/>
  <c r="AC15" i="15"/>
  <c r="AC15" i="10"/>
  <c r="AC15" i="23"/>
  <c r="AC17" i="40"/>
  <c r="AC14" i="45"/>
  <c r="AC14" i="57"/>
  <c r="AC13" i="58"/>
  <c r="AC16" i="64"/>
  <c r="AC15" i="72"/>
  <c r="AC15" i="20"/>
  <c r="AC15" i="21"/>
  <c r="AC13" i="59"/>
  <c r="AC13" i="73"/>
  <c r="AC14" i="31"/>
  <c r="AC14" i="53"/>
  <c r="AC14" i="49"/>
  <c r="AD15" i="65"/>
  <c r="AC15" i="67"/>
  <c r="AC16" i="70"/>
  <c r="AD13" i="68"/>
  <c r="AD14" i="23"/>
  <c r="AD14" i="21"/>
  <c r="AD14" i="10"/>
  <c r="AD14" i="20"/>
  <c r="AD14" i="15"/>
  <c r="AD15" i="18"/>
  <c r="AC15" i="9"/>
  <c r="AB21" i="72"/>
  <c r="AC21" i="72" s="1"/>
  <c r="AB22" i="72"/>
  <c r="AC22" i="72" s="1"/>
  <c r="AB23" i="72"/>
  <c r="AB24" i="72"/>
  <c r="AC24" i="72" s="1"/>
  <c r="AB25" i="72"/>
  <c r="AC25" i="72" s="1"/>
  <c r="AB26" i="72"/>
  <c r="AC26" i="72" s="1"/>
  <c r="AB22" i="9"/>
  <c r="AB23" i="9"/>
  <c r="AC23" i="9" s="1"/>
  <c r="AB21" i="18"/>
  <c r="AB22" i="18"/>
  <c r="AD22" i="18" s="1"/>
  <c r="AB23" i="18"/>
  <c r="AD23" i="18" s="1"/>
  <c r="AB18" i="50"/>
  <c r="AD18" i="50" s="1"/>
  <c r="AB22" i="50"/>
  <c r="AB23" i="50"/>
  <c r="AC23" i="50" s="1"/>
  <c r="AB21" i="63"/>
  <c r="AB23" i="63"/>
  <c r="AD23" i="63" s="1"/>
  <c r="AB13" i="38"/>
  <c r="AB14" i="38"/>
  <c r="AD14" i="38" s="1"/>
  <c r="AB15" i="38"/>
  <c r="AD15" i="38" s="1"/>
  <c r="AB16" i="38"/>
  <c r="AD16" i="38" s="1"/>
  <c r="AB17" i="38"/>
  <c r="AC17" i="38" s="1"/>
  <c r="O12" i="38"/>
  <c r="O13" i="38"/>
  <c r="O14" i="38"/>
  <c r="O15" i="38"/>
  <c r="O16" i="38"/>
  <c r="O17" i="38"/>
  <c r="AB19" i="68"/>
  <c r="AD19" i="68" s="1"/>
  <c r="AB20" i="68"/>
  <c r="AC20" i="68" s="1"/>
  <c r="AB21" i="68"/>
  <c r="AC21" i="68" s="1"/>
  <c r="O12" i="68"/>
  <c r="O14" i="68"/>
  <c r="O15" i="68"/>
  <c r="O16" i="68"/>
  <c r="O17" i="68"/>
  <c r="O18" i="68"/>
  <c r="O19" i="68"/>
  <c r="O20" i="68"/>
  <c r="O21" i="68"/>
  <c r="O22" i="68"/>
  <c r="O23" i="68"/>
  <c r="AB12" i="68"/>
  <c r="AB11" i="68"/>
  <c r="AB24" i="41"/>
  <c r="AC24" i="41" s="1"/>
  <c r="AB12" i="41"/>
  <c r="AD12" i="41" s="1"/>
  <c r="AB13" i="41"/>
  <c r="AC13" i="41" s="1"/>
  <c r="AB20" i="47"/>
  <c r="O12" i="47"/>
  <c r="O14" i="47"/>
  <c r="O15" i="47"/>
  <c r="O16" i="47"/>
  <c r="O17" i="47"/>
  <c r="O18" i="47"/>
  <c r="O20" i="47"/>
  <c r="O21" i="47"/>
  <c r="O22" i="47"/>
  <c r="AB17" i="59"/>
  <c r="AC17" i="59" s="1"/>
  <c r="AB18" i="59"/>
  <c r="AB19" i="59"/>
  <c r="AC19" i="59" s="1"/>
  <c r="AB20" i="59"/>
  <c r="AC20" i="59" s="1"/>
  <c r="AB21" i="59"/>
  <c r="AB11" i="59"/>
  <c r="AC11" i="59" s="1"/>
  <c r="O12" i="59"/>
  <c r="O14" i="59"/>
  <c r="O15" i="59"/>
  <c r="O17" i="59"/>
  <c r="O18" i="59"/>
  <c r="O19" i="59"/>
  <c r="O20" i="59"/>
  <c r="O21" i="59"/>
  <c r="O12" i="45"/>
  <c r="O13" i="45"/>
  <c r="O15" i="45"/>
  <c r="O16" i="45"/>
  <c r="O17" i="45"/>
  <c r="O20" i="45"/>
  <c r="O21" i="45"/>
  <c r="O22" i="45"/>
  <c r="O23" i="45"/>
  <c r="O24" i="45"/>
  <c r="O26" i="45"/>
  <c r="O27" i="45"/>
  <c r="O28" i="45"/>
  <c r="AB22" i="45"/>
  <c r="AD22" i="45" s="1"/>
  <c r="AB23" i="45"/>
  <c r="AC23" i="45" s="1"/>
  <c r="AB24" i="45"/>
  <c r="AC24" i="45" s="1"/>
  <c r="AB26" i="45"/>
  <c r="AC26" i="45" s="1"/>
  <c r="AB27" i="45"/>
  <c r="AC27" i="45" s="1"/>
  <c r="O13" i="63"/>
  <c r="O15" i="63"/>
  <c r="O16" i="63"/>
  <c r="O17" i="63"/>
  <c r="O18" i="63"/>
  <c r="O19" i="63"/>
  <c r="O21" i="63"/>
  <c r="O23" i="63"/>
  <c r="O24" i="63"/>
  <c r="AB12" i="70"/>
  <c r="AD12" i="70" s="1"/>
  <c r="AB13" i="70"/>
  <c r="AB14" i="70"/>
  <c r="AD14" i="70" s="1"/>
  <c r="AB15" i="70"/>
  <c r="AC15" i="70" s="1"/>
  <c r="AB17" i="70"/>
  <c r="AD17" i="70" s="1"/>
  <c r="AB20" i="70"/>
  <c r="AB22" i="70"/>
  <c r="AB23" i="70"/>
  <c r="AC23" i="70" s="1"/>
  <c r="AB24" i="70"/>
  <c r="AB25" i="70"/>
  <c r="AB26" i="70"/>
  <c r="AD26" i="70" s="1"/>
  <c r="AB27" i="70"/>
  <c r="AB28" i="70"/>
  <c r="O12" i="70"/>
  <c r="O13" i="70"/>
  <c r="O14" i="70"/>
  <c r="O15" i="70"/>
  <c r="O17" i="70"/>
  <c r="O20" i="70"/>
  <c r="O21" i="70"/>
  <c r="O22" i="70"/>
  <c r="O23" i="70"/>
  <c r="O24" i="70"/>
  <c r="O25" i="70"/>
  <c r="O26" i="70"/>
  <c r="O27" i="70"/>
  <c r="O28" i="70"/>
  <c r="AB19" i="73"/>
  <c r="AC19" i="73" s="1"/>
  <c r="AB20" i="73"/>
  <c r="AD20" i="73" s="1"/>
  <c r="AB23" i="73"/>
  <c r="AC23" i="73" s="1"/>
  <c r="AB24" i="73"/>
  <c r="AC24" i="73" s="1"/>
  <c r="AB21" i="60"/>
  <c r="AD21" i="60" s="1"/>
  <c r="AB23" i="60"/>
  <c r="AC23" i="60" s="1"/>
  <c r="AB22" i="52"/>
  <c r="AC22" i="52" s="1"/>
  <c r="AB23" i="52"/>
  <c r="AC23" i="52" s="1"/>
  <c r="AB23" i="31"/>
  <c r="AD23" i="31" s="1"/>
  <c r="AB15" i="31"/>
  <c r="AC15" i="31" s="1"/>
  <c r="AB19" i="58"/>
  <c r="AD19" i="58" s="1"/>
  <c r="AB20" i="58"/>
  <c r="AD20" i="58" s="1"/>
  <c r="AB22" i="58"/>
  <c r="AB12" i="53"/>
  <c r="AD12" i="53" s="1"/>
  <c r="AB13" i="53"/>
  <c r="AD13" i="53" s="1"/>
  <c r="AB15" i="53"/>
  <c r="AC15" i="53" s="1"/>
  <c r="AB19" i="53"/>
  <c r="AD19" i="53" s="1"/>
  <c r="AB20" i="53"/>
  <c r="AC20" i="53" s="1"/>
  <c r="AB21" i="53"/>
  <c r="AC21" i="53" s="1"/>
  <c r="AB22" i="53"/>
  <c r="AC22" i="53" s="1"/>
  <c r="AB23" i="53"/>
  <c r="AB24" i="53"/>
  <c r="AB12" i="65"/>
  <c r="AD12" i="65" s="1"/>
  <c r="AB13" i="65"/>
  <c r="AC13" i="65" s="1"/>
  <c r="AB14" i="65"/>
  <c r="AB16" i="65"/>
  <c r="AC16" i="65" s="1"/>
  <c r="AB19" i="65"/>
  <c r="AC19" i="65" s="1"/>
  <c r="AB21" i="65"/>
  <c r="AD21" i="65" s="1"/>
  <c r="AB22" i="65"/>
  <c r="AB23" i="65"/>
  <c r="AC23" i="65" s="1"/>
  <c r="AB24" i="65"/>
  <c r="AD24" i="65" s="1"/>
  <c r="AB25" i="65"/>
  <c r="AC25" i="65" s="1"/>
  <c r="AB26" i="65"/>
  <c r="AC26" i="65" s="1"/>
  <c r="AB27" i="65"/>
  <c r="AC27" i="65" s="1"/>
  <c r="W16" i="62"/>
  <c r="AA16" i="62" s="1"/>
  <c r="O12" i="62"/>
  <c r="O13" i="62"/>
  <c r="O14" i="62"/>
  <c r="O16" i="62"/>
  <c r="O17" i="62"/>
  <c r="O19" i="62"/>
  <c r="O20" i="62"/>
  <c r="O22" i="62"/>
  <c r="O23" i="62"/>
  <c r="O24" i="62"/>
  <c r="O25" i="62"/>
  <c r="O26" i="62"/>
  <c r="O27" i="62"/>
  <c r="AB13" i="18"/>
  <c r="AC13" i="18" s="1"/>
  <c r="X13" i="18"/>
  <c r="Y13" i="18" s="1"/>
  <c r="W13" i="18"/>
  <c r="AA13" i="18" s="1"/>
  <c r="O13" i="18"/>
  <c r="X13" i="38"/>
  <c r="Y13" i="38" s="1"/>
  <c r="W13" i="38"/>
  <c r="AA13" i="38" s="1"/>
  <c r="W16" i="68"/>
  <c r="AA16" i="68" s="1"/>
  <c r="X16" i="68"/>
  <c r="Y16" i="68" s="1"/>
  <c r="AB16" i="68"/>
  <c r="AC16" i="68" s="1"/>
  <c r="X15" i="31"/>
  <c r="Y15" i="31" s="1"/>
  <c r="W15" i="31"/>
  <c r="AA15" i="31" s="1"/>
  <c r="O15" i="31"/>
  <c r="AB16" i="62"/>
  <c r="AD16" i="62" s="1"/>
  <c r="X16" i="62"/>
  <c r="Y16" i="62" s="1"/>
  <c r="AB16" i="67"/>
  <c r="AD16" i="67" s="1"/>
  <c r="X16" i="67"/>
  <c r="Y16" i="67" s="1"/>
  <c r="W16" i="67"/>
  <c r="AA16" i="67" s="1"/>
  <c r="O16" i="67"/>
  <c r="X16" i="65"/>
  <c r="Y16" i="65" s="1"/>
  <c r="W16" i="65"/>
  <c r="AA16" i="65" s="1"/>
  <c r="O16" i="65"/>
  <c r="AB18" i="64"/>
  <c r="AD18" i="64" s="1"/>
  <c r="X18" i="64"/>
  <c r="Y18" i="64" s="1"/>
  <c r="W18" i="64"/>
  <c r="AA18" i="64" s="1"/>
  <c r="O18" i="64"/>
  <c r="AB16" i="72"/>
  <c r="AC16" i="72" s="1"/>
  <c r="X16" i="72"/>
  <c r="Y16" i="72" s="1"/>
  <c r="W16" i="72"/>
  <c r="AA16" i="72" s="1"/>
  <c r="O16" i="72"/>
  <c r="AB16" i="75"/>
  <c r="AC16" i="75" s="1"/>
  <c r="X16" i="75"/>
  <c r="Y16" i="75" s="1"/>
  <c r="W16" i="75"/>
  <c r="AA16" i="75" s="1"/>
  <c r="AB15" i="49"/>
  <c r="X15" i="49"/>
  <c r="Y15" i="49" s="1"/>
  <c r="W15" i="49"/>
  <c r="AA15" i="49" s="1"/>
  <c r="O15" i="49"/>
  <c r="O15" i="20"/>
  <c r="AB16" i="9"/>
  <c r="Y16" i="9"/>
  <c r="W16" i="9"/>
  <c r="AA16" i="9" s="1"/>
  <c r="O16" i="9"/>
  <c r="AB17" i="18"/>
  <c r="AD17" i="18" s="1"/>
  <c r="X17" i="18"/>
  <c r="Y17" i="18" s="1"/>
  <c r="W17" i="18"/>
  <c r="AA17" i="18" s="1"/>
  <c r="O11" i="38"/>
  <c r="W11" i="38"/>
  <c r="AA11" i="38" s="1"/>
  <c r="X11" i="38"/>
  <c r="Y11" i="38" s="1"/>
  <c r="AB11" i="38"/>
  <c r="AC11" i="38" s="1"/>
  <c r="W12" i="38"/>
  <c r="AA12" i="38" s="1"/>
  <c r="X12" i="38"/>
  <c r="Y12" i="38" s="1"/>
  <c r="AB12" i="38"/>
  <c r="AC12" i="38" s="1"/>
  <c r="P14" i="38"/>
  <c r="W14" i="38"/>
  <c r="AA14" i="38" s="1"/>
  <c r="X14" i="38"/>
  <c r="Y14" i="38" s="1"/>
  <c r="AC14" i="38"/>
  <c r="W15" i="38"/>
  <c r="AA15" i="38" s="1"/>
  <c r="X15" i="38"/>
  <c r="Y15" i="38" s="1"/>
  <c r="AC15" i="38"/>
  <c r="W16" i="38"/>
  <c r="AA16" i="38" s="1"/>
  <c r="X16" i="38"/>
  <c r="Y16" i="38" s="1"/>
  <c r="AC16" i="38"/>
  <c r="W17" i="38"/>
  <c r="AA17" i="38" s="1"/>
  <c r="X17" i="38"/>
  <c r="Y17" i="38" s="1"/>
  <c r="AD17" i="38"/>
  <c r="O11" i="68"/>
  <c r="W11" i="68"/>
  <c r="AA11" i="68" s="1"/>
  <c r="X11" i="68"/>
  <c r="Y11" i="68" s="1"/>
  <c r="W12" i="68"/>
  <c r="AA12" i="68" s="1"/>
  <c r="X12" i="68"/>
  <c r="Y12" i="68" s="1"/>
  <c r="AC12" i="68"/>
  <c r="W14" i="68"/>
  <c r="AA14" i="68" s="1"/>
  <c r="X14" i="68"/>
  <c r="Y14" i="68"/>
  <c r="AB14" i="68"/>
  <c r="W17" i="68"/>
  <c r="AA17" i="68" s="1"/>
  <c r="X17" i="68"/>
  <c r="Y17" i="68" s="1"/>
  <c r="AB17" i="68"/>
  <c r="W18" i="68"/>
  <c r="AA18" i="68"/>
  <c r="X18" i="68"/>
  <c r="Y18" i="68" s="1"/>
  <c r="AB18" i="68"/>
  <c r="W19" i="68"/>
  <c r="AA19" i="68" s="1"/>
  <c r="X19" i="68"/>
  <c r="Y19" i="68" s="1"/>
  <c r="W20" i="68"/>
  <c r="AA20" i="68"/>
  <c r="X20" i="68"/>
  <c r="Y20" i="68" s="1"/>
  <c r="W21" i="68"/>
  <c r="AA21" i="68" s="1"/>
  <c r="X21" i="68"/>
  <c r="Y21" i="68"/>
  <c r="W22" i="68"/>
  <c r="AA22" i="68"/>
  <c r="X22" i="68"/>
  <c r="Y22" i="68" s="1"/>
  <c r="AB22" i="68"/>
  <c r="AC22" i="68"/>
  <c r="W23" i="68"/>
  <c r="AA23" i="68" s="1"/>
  <c r="X23" i="68"/>
  <c r="Y23" i="68" s="1"/>
  <c r="AB23" i="68"/>
  <c r="O11" i="41"/>
  <c r="W11" i="41"/>
  <c r="AA11" i="41" s="1"/>
  <c r="X11" i="41"/>
  <c r="Y11" i="41" s="1"/>
  <c r="AB11" i="41"/>
  <c r="AD11" i="41" s="1"/>
  <c r="O12" i="41"/>
  <c r="W12" i="41"/>
  <c r="AA12" i="41" s="1"/>
  <c r="X12" i="41"/>
  <c r="Y12" i="41" s="1"/>
  <c r="O13" i="41"/>
  <c r="P13" i="41"/>
  <c r="W13" i="41"/>
  <c r="AA13" i="41" s="1"/>
  <c r="X13" i="41"/>
  <c r="Y13" i="41" s="1"/>
  <c r="O15" i="41"/>
  <c r="W15" i="41"/>
  <c r="AA15" i="41" s="1"/>
  <c r="X15" i="41"/>
  <c r="Y15" i="41" s="1"/>
  <c r="AB15" i="41"/>
  <c r="O18" i="41"/>
  <c r="W18" i="41"/>
  <c r="AA18" i="41" s="1"/>
  <c r="X18" i="41"/>
  <c r="Y18" i="41" s="1"/>
  <c r="AB18" i="41"/>
  <c r="AD18" i="41" s="1"/>
  <c r="O19" i="41"/>
  <c r="W19" i="41"/>
  <c r="AA19" i="41" s="1"/>
  <c r="X19" i="41"/>
  <c r="Y19" i="41" s="1"/>
  <c r="AB19" i="41"/>
  <c r="AD19" i="41" s="1"/>
  <c r="O24" i="41"/>
  <c r="W24" i="41"/>
  <c r="AA24" i="41" s="1"/>
  <c r="X24" i="41"/>
  <c r="Y24" i="41" s="1"/>
  <c r="O25" i="41"/>
  <c r="W25" i="41"/>
  <c r="AA25" i="41" s="1"/>
  <c r="X25" i="41"/>
  <c r="Y25" i="41" s="1"/>
  <c r="AB25" i="41"/>
  <c r="O11" i="40"/>
  <c r="W11" i="40"/>
  <c r="AA11" i="40" s="1"/>
  <c r="X11" i="40"/>
  <c r="Y11" i="40" s="1"/>
  <c r="AB11" i="40"/>
  <c r="O13" i="40"/>
  <c r="W13" i="40"/>
  <c r="AA13" i="40" s="1"/>
  <c r="X13" i="40"/>
  <c r="Y13" i="40" s="1"/>
  <c r="AB13" i="40"/>
  <c r="O16" i="40"/>
  <c r="W16" i="40"/>
  <c r="AA16" i="40" s="1"/>
  <c r="X16" i="40"/>
  <c r="Y16" i="40" s="1"/>
  <c r="AB16" i="40"/>
  <c r="AD16" i="40" s="1"/>
  <c r="O18" i="40"/>
  <c r="W18" i="40"/>
  <c r="AA18" i="40" s="1"/>
  <c r="X18" i="40"/>
  <c r="Y18" i="40" s="1"/>
  <c r="AB18" i="40"/>
  <c r="AD18" i="40" s="1"/>
  <c r="O20" i="40"/>
  <c r="X20" i="40"/>
  <c r="Y20" i="40" s="1"/>
  <c r="AA20" i="40"/>
  <c r="AB20" i="40"/>
  <c r="AC20" i="40" s="1"/>
  <c r="O21" i="40"/>
  <c r="X21" i="40"/>
  <c r="Y21" i="40" s="1"/>
  <c r="AA21" i="40"/>
  <c r="AB21" i="40"/>
  <c r="AD21" i="40" s="1"/>
  <c r="O22" i="40"/>
  <c r="W22" i="40"/>
  <c r="AA22" i="40" s="1"/>
  <c r="X22" i="40"/>
  <c r="Y22" i="40" s="1"/>
  <c r="AB22" i="40"/>
  <c r="AD22" i="40" s="1"/>
  <c r="O23" i="40"/>
  <c r="W23" i="40"/>
  <c r="AA23" i="40" s="1"/>
  <c r="X23" i="40"/>
  <c r="Y23" i="40" s="1"/>
  <c r="AB23" i="40"/>
  <c r="AC23" i="40" s="1"/>
  <c r="W24" i="40"/>
  <c r="AA24" i="40" s="1"/>
  <c r="X24" i="40"/>
  <c r="Y24" i="40" s="1"/>
  <c r="AC24" i="40"/>
  <c r="O26" i="40"/>
  <c r="W26" i="40"/>
  <c r="AA26" i="40" s="1"/>
  <c r="X26" i="40"/>
  <c r="Y26" i="40" s="1"/>
  <c r="AD26" i="40"/>
  <c r="W27" i="40"/>
  <c r="AA27" i="40" s="1"/>
  <c r="X27" i="40"/>
  <c r="Y27" i="40" s="1"/>
  <c r="AC27" i="40"/>
  <c r="O28" i="40"/>
  <c r="W28" i="40"/>
  <c r="AA28" i="40" s="1"/>
  <c r="X28" i="40"/>
  <c r="Y28" i="40" s="1"/>
  <c r="AB28" i="40"/>
  <c r="O11" i="47"/>
  <c r="W11" i="47"/>
  <c r="AA11" i="47" s="1"/>
  <c r="X11" i="47"/>
  <c r="Y11" i="47"/>
  <c r="AB11" i="47"/>
  <c r="AD11" i="47" s="1"/>
  <c r="W12" i="47"/>
  <c r="AA12" i="47"/>
  <c r="X12" i="47"/>
  <c r="Y12" i="47" s="1"/>
  <c r="AB12" i="47"/>
  <c r="AD12" i="47" s="1"/>
  <c r="W14" i="47"/>
  <c r="AA14" i="47"/>
  <c r="X14" i="47"/>
  <c r="Y14" i="47" s="1"/>
  <c r="AB14" i="47"/>
  <c r="AD14" i="47" s="1"/>
  <c r="W16" i="47"/>
  <c r="AA16" i="47" s="1"/>
  <c r="X16" i="47"/>
  <c r="Y16" i="47"/>
  <c r="AB16" i="47"/>
  <c r="AD16" i="47" s="1"/>
  <c r="W17" i="47"/>
  <c r="AA17" i="47"/>
  <c r="X17" i="47"/>
  <c r="Y17" i="47" s="1"/>
  <c r="AB17" i="47"/>
  <c r="AC17" i="47" s="1"/>
  <c r="W18" i="47"/>
  <c r="AA18" i="47" s="1"/>
  <c r="X18" i="47"/>
  <c r="Y18" i="47" s="1"/>
  <c r="AB18" i="47"/>
  <c r="AC18" i="47" s="1"/>
  <c r="W20" i="47"/>
  <c r="AA20" i="47" s="1"/>
  <c r="X20" i="47"/>
  <c r="Y20" i="47" s="1"/>
  <c r="W21" i="47"/>
  <c r="AA21" i="47" s="1"/>
  <c r="X21" i="47"/>
  <c r="Y21" i="47" s="1"/>
  <c r="AB21" i="47"/>
  <c r="AC21" i="47" s="1"/>
  <c r="W22" i="47"/>
  <c r="AA22" i="47" s="1"/>
  <c r="X22" i="47"/>
  <c r="Y22" i="47" s="1"/>
  <c r="AB22" i="47"/>
  <c r="AD22" i="47" s="1"/>
  <c r="O11" i="59"/>
  <c r="W11" i="59"/>
  <c r="AA11" i="59" s="1"/>
  <c r="X11" i="59"/>
  <c r="Y11" i="59" s="1"/>
  <c r="AD11" i="59"/>
  <c r="W12" i="59"/>
  <c r="AA12" i="59" s="1"/>
  <c r="X12" i="59"/>
  <c r="Y12" i="59" s="1"/>
  <c r="AB12" i="59"/>
  <c r="AC12" i="59" s="1"/>
  <c r="W14" i="59"/>
  <c r="AA14" i="59" s="1"/>
  <c r="X14" i="59"/>
  <c r="Y14" i="59" s="1"/>
  <c r="AB14" i="59"/>
  <c r="AD14" i="59" s="1"/>
  <c r="W17" i="59"/>
  <c r="AA17" i="59" s="1"/>
  <c r="X17" i="59"/>
  <c r="Y17" i="59" s="1"/>
  <c r="W18" i="59"/>
  <c r="AA18" i="59" s="1"/>
  <c r="X18" i="59"/>
  <c r="Y18" i="59" s="1"/>
  <c r="AC18" i="59"/>
  <c r="AD18" i="59"/>
  <c r="W19" i="59"/>
  <c r="AA19" i="59" s="1"/>
  <c r="X19" i="59"/>
  <c r="Y19" i="59" s="1"/>
  <c r="W20" i="59"/>
  <c r="AA20" i="59" s="1"/>
  <c r="X20" i="59"/>
  <c r="Y20" i="59" s="1"/>
  <c r="W21" i="59"/>
  <c r="AA21" i="59" s="1"/>
  <c r="X21" i="59"/>
  <c r="Y21" i="59" s="1"/>
  <c r="AC21" i="59"/>
  <c r="AD21" i="59"/>
  <c r="O11" i="51"/>
  <c r="W11" i="51"/>
  <c r="AA11" i="51" s="1"/>
  <c r="X11" i="51"/>
  <c r="Y11" i="51" s="1"/>
  <c r="AC11" i="51"/>
  <c r="O12" i="51"/>
  <c r="W12" i="51"/>
  <c r="AA12" i="51" s="1"/>
  <c r="X12" i="51"/>
  <c r="Y12" i="51" s="1"/>
  <c r="AB12" i="51"/>
  <c r="AC12" i="51" s="1"/>
  <c r="O14" i="51"/>
  <c r="W14" i="51"/>
  <c r="AA14" i="51" s="1"/>
  <c r="X14" i="51"/>
  <c r="Y14" i="51" s="1"/>
  <c r="AB14" i="51"/>
  <c r="AD14" i="51" s="1"/>
  <c r="O16" i="51"/>
  <c r="P16" i="51"/>
  <c r="W16" i="51"/>
  <c r="AA16" i="51" s="1"/>
  <c r="X16" i="51"/>
  <c r="Y16" i="51" s="1"/>
  <c r="AB16" i="51"/>
  <c r="AC16" i="51" s="1"/>
  <c r="O17" i="51"/>
  <c r="W17" i="51"/>
  <c r="AA17" i="51" s="1"/>
  <c r="X17" i="51"/>
  <c r="Y17" i="51" s="1"/>
  <c r="AB17" i="51"/>
  <c r="AD17" i="51" s="1"/>
  <c r="O18" i="51"/>
  <c r="W18" i="51"/>
  <c r="AA18" i="51" s="1"/>
  <c r="X18" i="51"/>
  <c r="Y18" i="51" s="1"/>
  <c r="AC18" i="51"/>
  <c r="O20" i="51"/>
  <c r="W20" i="51"/>
  <c r="AA20" i="51" s="1"/>
  <c r="X20" i="51"/>
  <c r="Y20" i="51" s="1"/>
  <c r="AC20" i="51"/>
  <c r="O21" i="51"/>
  <c r="W21" i="51"/>
  <c r="AA21" i="51" s="1"/>
  <c r="X21" i="51"/>
  <c r="Y21" i="51" s="1"/>
  <c r="AB21" i="51"/>
  <c r="AC21" i="51" s="1"/>
  <c r="O11" i="45"/>
  <c r="W11" i="45"/>
  <c r="AA11" i="45" s="1"/>
  <c r="X11" i="45"/>
  <c r="Y11" i="45" s="1"/>
  <c r="AB11" i="45"/>
  <c r="AC11" i="45" s="1"/>
  <c r="W12" i="45"/>
  <c r="AA12" i="45" s="1"/>
  <c r="X12" i="45"/>
  <c r="Y12" i="45" s="1"/>
  <c r="AB12" i="45"/>
  <c r="AD12" i="45" s="1"/>
  <c r="W13" i="45"/>
  <c r="AA13" i="45" s="1"/>
  <c r="X13" i="45"/>
  <c r="Y13" i="45" s="1"/>
  <c r="AB13" i="45"/>
  <c r="AC13" i="45" s="1"/>
  <c r="W15" i="45"/>
  <c r="AA15" i="45" s="1"/>
  <c r="X15" i="45"/>
  <c r="Y15" i="45" s="1"/>
  <c r="AB15" i="45"/>
  <c r="AC15" i="45" s="1"/>
  <c r="W17" i="45"/>
  <c r="AA17" i="45" s="1"/>
  <c r="X17" i="45"/>
  <c r="Y17" i="45" s="1"/>
  <c r="AB17" i="45"/>
  <c r="AC17" i="45" s="1"/>
  <c r="W20" i="45"/>
  <c r="AA20" i="45" s="1"/>
  <c r="X20" i="45"/>
  <c r="Y20" i="45" s="1"/>
  <c r="AB20" i="45"/>
  <c r="W21" i="45"/>
  <c r="AA21" i="45" s="1"/>
  <c r="X21" i="45"/>
  <c r="Y21" i="45" s="1"/>
  <c r="AB21" i="45"/>
  <c r="AC21" i="45" s="1"/>
  <c r="W22" i="45"/>
  <c r="AA22" i="45" s="1"/>
  <c r="X22" i="45"/>
  <c r="Y22" i="45" s="1"/>
  <c r="W23" i="45"/>
  <c r="AA23" i="45" s="1"/>
  <c r="X23" i="45"/>
  <c r="Y23" i="45" s="1"/>
  <c r="W24" i="45"/>
  <c r="AA24" i="45" s="1"/>
  <c r="X24" i="45"/>
  <c r="Y24" i="45" s="1"/>
  <c r="W26" i="45"/>
  <c r="AA26" i="45" s="1"/>
  <c r="X26" i="45"/>
  <c r="Y26" i="45" s="1"/>
  <c r="W27" i="45"/>
  <c r="AA27" i="45" s="1"/>
  <c r="X27" i="45"/>
  <c r="Y27" i="45" s="1"/>
  <c r="W28" i="45"/>
  <c r="AA28" i="45" s="1"/>
  <c r="X28" i="45"/>
  <c r="Y28" i="45" s="1"/>
  <c r="AB28" i="45"/>
  <c r="AC28" i="45" s="1"/>
  <c r="O11" i="63"/>
  <c r="W11" i="63"/>
  <c r="AA11" i="63" s="1"/>
  <c r="X11" i="63"/>
  <c r="Y11" i="63" s="1"/>
  <c r="AB11" i="63"/>
  <c r="AD11" i="63" s="1"/>
  <c r="AC11" i="63"/>
  <c r="W13" i="63"/>
  <c r="AA13" i="63" s="1"/>
  <c r="X13" i="63"/>
  <c r="Y13" i="63" s="1"/>
  <c r="AB13" i="63"/>
  <c r="AD13" i="63" s="1"/>
  <c r="W15" i="63"/>
  <c r="AA15" i="63" s="1"/>
  <c r="X15" i="63"/>
  <c r="Y15" i="63" s="1"/>
  <c r="AB15" i="63"/>
  <c r="W19" i="63"/>
  <c r="AA19" i="63" s="1"/>
  <c r="X19" i="63"/>
  <c r="Y19" i="63" s="1"/>
  <c r="AB19" i="63"/>
  <c r="AC19" i="63" s="1"/>
  <c r="W21" i="63"/>
  <c r="AA21" i="63" s="1"/>
  <c r="X21" i="63"/>
  <c r="Y21" i="63" s="1"/>
  <c r="AC21" i="63"/>
  <c r="AD21" i="63"/>
  <c r="W23" i="63"/>
  <c r="AA23" i="63" s="1"/>
  <c r="X23" i="63"/>
  <c r="Y23" i="63" s="1"/>
  <c r="W24" i="63"/>
  <c r="AA24" i="63" s="1"/>
  <c r="X24" i="63"/>
  <c r="Y24" i="63" s="1"/>
  <c r="AB24" i="63"/>
  <c r="AD24" i="63" s="1"/>
  <c r="O11" i="70"/>
  <c r="W11" i="70"/>
  <c r="AA11" i="70" s="1"/>
  <c r="X11" i="70"/>
  <c r="Y11" i="70" s="1"/>
  <c r="AB11" i="70"/>
  <c r="W12" i="70"/>
  <c r="AA12" i="70" s="1"/>
  <c r="X12" i="70"/>
  <c r="Y12" i="70" s="1"/>
  <c r="X13" i="70"/>
  <c r="Y13" i="70" s="1"/>
  <c r="AA13" i="70"/>
  <c r="AD13" i="70"/>
  <c r="W14" i="70"/>
  <c r="AA14" i="70" s="1"/>
  <c r="X14" i="70"/>
  <c r="Y14" i="70" s="1"/>
  <c r="W15" i="70"/>
  <c r="AA15" i="70" s="1"/>
  <c r="X15" i="70"/>
  <c r="Y15" i="70" s="1"/>
  <c r="W17" i="70"/>
  <c r="AA17" i="70" s="1"/>
  <c r="X17" i="70"/>
  <c r="Y17" i="70" s="1"/>
  <c r="W20" i="70"/>
  <c r="AA20" i="70" s="1"/>
  <c r="X20" i="70"/>
  <c r="Y20" i="70" s="1"/>
  <c r="AC20" i="70"/>
  <c r="AD20" i="70"/>
  <c r="W22" i="70"/>
  <c r="AA22" i="70" s="1"/>
  <c r="X22" i="70"/>
  <c r="Y22" i="70" s="1"/>
  <c r="W23" i="70"/>
  <c r="AA23" i="70" s="1"/>
  <c r="X23" i="70"/>
  <c r="Y23" i="70" s="1"/>
  <c r="W24" i="70"/>
  <c r="AA24" i="70" s="1"/>
  <c r="X24" i="70"/>
  <c r="Y24" i="70" s="1"/>
  <c r="AD24" i="70"/>
  <c r="AC24" i="70"/>
  <c r="W25" i="70"/>
  <c r="AA25" i="70" s="1"/>
  <c r="X25" i="70"/>
  <c r="Y25" i="70" s="1"/>
  <c r="W26" i="70"/>
  <c r="AA26" i="70" s="1"/>
  <c r="X26" i="70"/>
  <c r="Y26" i="70" s="1"/>
  <c r="W27" i="70"/>
  <c r="AA27" i="70" s="1"/>
  <c r="X27" i="70"/>
  <c r="Y27" i="70" s="1"/>
  <c r="W28" i="70"/>
  <c r="AA28" i="70" s="1"/>
  <c r="X28" i="70"/>
  <c r="Y28" i="70" s="1"/>
  <c r="O11" i="73"/>
  <c r="W11" i="73"/>
  <c r="AA11" i="73" s="1"/>
  <c r="X11" i="73"/>
  <c r="Y11" i="73" s="1"/>
  <c r="AB11" i="73"/>
  <c r="AC11" i="73" s="1"/>
  <c r="O14" i="73"/>
  <c r="W14" i="73"/>
  <c r="AA14" i="73" s="1"/>
  <c r="X14" i="73"/>
  <c r="Y14" i="73" s="1"/>
  <c r="AB14" i="73"/>
  <c r="AC14" i="73" s="1"/>
  <c r="O17" i="73"/>
  <c r="W17" i="73"/>
  <c r="AA17" i="73" s="1"/>
  <c r="X17" i="73"/>
  <c r="Y17" i="73" s="1"/>
  <c r="AB17" i="73"/>
  <c r="AD17" i="73" s="1"/>
  <c r="O19" i="73"/>
  <c r="W19" i="73"/>
  <c r="AA19" i="73" s="1"/>
  <c r="X19" i="73"/>
  <c r="Y19" i="73" s="1"/>
  <c r="O20" i="73"/>
  <c r="W20" i="73"/>
  <c r="AA20" i="73" s="1"/>
  <c r="X20" i="73"/>
  <c r="Y20" i="73" s="1"/>
  <c r="O23" i="73"/>
  <c r="W23" i="73"/>
  <c r="AA23" i="73" s="1"/>
  <c r="X23" i="73"/>
  <c r="Y23" i="73" s="1"/>
  <c r="O24" i="73"/>
  <c r="W24" i="73"/>
  <c r="AA24" i="73" s="1"/>
  <c r="X24" i="73"/>
  <c r="Y24" i="73" s="1"/>
  <c r="O25" i="73"/>
  <c r="W25" i="73"/>
  <c r="AA25" i="73" s="1"/>
  <c r="X25" i="73"/>
  <c r="Y25" i="73" s="1"/>
  <c r="AB25" i="73"/>
  <c r="AC25" i="73" s="1"/>
  <c r="O11" i="60"/>
  <c r="W11" i="60"/>
  <c r="AA11" i="60" s="1"/>
  <c r="X11" i="60"/>
  <c r="Y11" i="60" s="1"/>
  <c r="AB11" i="60"/>
  <c r="AD11" i="60" s="1"/>
  <c r="O14" i="60"/>
  <c r="W14" i="60"/>
  <c r="AA14" i="60" s="1"/>
  <c r="X14" i="60"/>
  <c r="Y14" i="60" s="1"/>
  <c r="AB14" i="60"/>
  <c r="AD14" i="60" s="1"/>
  <c r="O16" i="60"/>
  <c r="W16" i="60"/>
  <c r="AA16" i="60" s="1"/>
  <c r="X16" i="60"/>
  <c r="Y16" i="60" s="1"/>
  <c r="AB16" i="60"/>
  <c r="AC16" i="60" s="1"/>
  <c r="O18" i="60"/>
  <c r="W18" i="60"/>
  <c r="AA18" i="60" s="1"/>
  <c r="X18" i="60"/>
  <c r="Y18" i="60" s="1"/>
  <c r="AB18" i="60"/>
  <c r="AC18" i="60" s="1"/>
  <c r="O19" i="60"/>
  <c r="W19" i="60"/>
  <c r="AA19" i="60" s="1"/>
  <c r="X19" i="60"/>
  <c r="Y19" i="60" s="1"/>
  <c r="AB19" i="60"/>
  <c r="W21" i="60"/>
  <c r="AA21" i="60" s="1"/>
  <c r="X21" i="60"/>
  <c r="Y21" i="60" s="1"/>
  <c r="AC21" i="60"/>
  <c r="W23" i="60"/>
  <c r="AA23" i="60" s="1"/>
  <c r="X23" i="60"/>
  <c r="Y23" i="60" s="1"/>
  <c r="O24" i="60"/>
  <c r="W24" i="60"/>
  <c r="AA24" i="60" s="1"/>
  <c r="X24" i="60"/>
  <c r="Y24" i="60" s="1"/>
  <c r="AB24" i="60"/>
  <c r="O11" i="57"/>
  <c r="W11" i="57"/>
  <c r="AA11" i="57" s="1"/>
  <c r="X11" i="57"/>
  <c r="Y11" i="57" s="1"/>
  <c r="AB11" i="57"/>
  <c r="AC11" i="57" s="1"/>
  <c r="O12" i="57"/>
  <c r="W12" i="57"/>
  <c r="AA12" i="57" s="1"/>
  <c r="X12" i="57"/>
  <c r="Y12" i="57" s="1"/>
  <c r="AB12" i="57"/>
  <c r="AC12" i="57" s="1"/>
  <c r="O13" i="57"/>
  <c r="W13" i="57"/>
  <c r="AA13" i="57" s="1"/>
  <c r="X13" i="57"/>
  <c r="Y13" i="57" s="1"/>
  <c r="AB13" i="57"/>
  <c r="AC13" i="57" s="1"/>
  <c r="O15" i="57"/>
  <c r="W15" i="57"/>
  <c r="AA15" i="57" s="1"/>
  <c r="X15" i="57"/>
  <c r="Y15" i="57" s="1"/>
  <c r="AB15" i="57"/>
  <c r="AC15" i="57" s="1"/>
  <c r="O17" i="57"/>
  <c r="W17" i="57"/>
  <c r="AA17" i="57" s="1"/>
  <c r="X17" i="57"/>
  <c r="Y17" i="57" s="1"/>
  <c r="AB17" i="57"/>
  <c r="AC17" i="57" s="1"/>
  <c r="O20" i="57"/>
  <c r="W20" i="57"/>
  <c r="AA20" i="57" s="1"/>
  <c r="X20" i="57"/>
  <c r="Y20" i="57" s="1"/>
  <c r="AB20" i="57"/>
  <c r="AC20" i="57" s="1"/>
  <c r="O21" i="57"/>
  <c r="W21" i="57"/>
  <c r="AA21" i="57" s="1"/>
  <c r="X21" i="57"/>
  <c r="Y21" i="57" s="1"/>
  <c r="AB21" i="57"/>
  <c r="AC21" i="57" s="1"/>
  <c r="O23" i="57"/>
  <c r="W23" i="57"/>
  <c r="AA23" i="57" s="1"/>
  <c r="X23" i="57"/>
  <c r="Y23" i="57" s="1"/>
  <c r="AC23" i="57"/>
  <c r="O25" i="57"/>
  <c r="W25" i="57"/>
  <c r="AA25" i="57" s="1"/>
  <c r="X25" i="57"/>
  <c r="Y25" i="57" s="1"/>
  <c r="AD25" i="57"/>
  <c r="O26" i="57"/>
  <c r="W26" i="57"/>
  <c r="AA26" i="57" s="1"/>
  <c r="X26" i="57"/>
  <c r="Y26" i="57" s="1"/>
  <c r="AB26" i="57"/>
  <c r="AD26" i="57" s="1"/>
  <c r="O11" i="52"/>
  <c r="W11" i="52"/>
  <c r="AA11" i="52" s="1"/>
  <c r="X11" i="52"/>
  <c r="Y11" i="52" s="1"/>
  <c r="AB11" i="52"/>
  <c r="AC11" i="52" s="1"/>
  <c r="O13" i="52"/>
  <c r="W13" i="52"/>
  <c r="AA13" i="52" s="1"/>
  <c r="X13" i="52"/>
  <c r="Y13" i="52" s="1"/>
  <c r="AB13" i="52"/>
  <c r="O15" i="52"/>
  <c r="W15" i="52"/>
  <c r="AA15" i="52" s="1"/>
  <c r="X15" i="52"/>
  <c r="Y15" i="52" s="1"/>
  <c r="AB15" i="52"/>
  <c r="W17" i="52"/>
  <c r="AA17" i="52" s="1"/>
  <c r="X17" i="52"/>
  <c r="Y17" i="52" s="1"/>
  <c r="AB17" i="52"/>
  <c r="AC17" i="52" s="1"/>
  <c r="O18" i="52"/>
  <c r="O19" i="52"/>
  <c r="O20" i="52"/>
  <c r="W20" i="52"/>
  <c r="AA20" i="52" s="1"/>
  <c r="X20" i="52"/>
  <c r="Y20" i="52" s="1"/>
  <c r="AB20" i="52"/>
  <c r="AC20" i="52" s="1"/>
  <c r="O22" i="52"/>
  <c r="W22" i="52"/>
  <c r="AA22" i="52" s="1"/>
  <c r="X22" i="52"/>
  <c r="Y22" i="52" s="1"/>
  <c r="AD22" i="52"/>
  <c r="O23" i="52"/>
  <c r="W23" i="52"/>
  <c r="AA23" i="52" s="1"/>
  <c r="X23" i="52"/>
  <c r="Y23" i="52" s="1"/>
  <c r="O24" i="52"/>
  <c r="W24" i="52"/>
  <c r="AA24" i="52" s="1"/>
  <c r="X24" i="52"/>
  <c r="Y24" i="52" s="1"/>
  <c r="AB24" i="52"/>
  <c r="O25" i="52"/>
  <c r="W25" i="52"/>
  <c r="AA25" i="52" s="1"/>
  <c r="X25" i="52"/>
  <c r="Y25" i="52" s="1"/>
  <c r="AB25" i="52"/>
  <c r="AD25" i="52" s="1"/>
  <c r="O11" i="31"/>
  <c r="W11" i="31"/>
  <c r="AA11" i="31" s="1"/>
  <c r="X11" i="31"/>
  <c r="Y11" i="31" s="1"/>
  <c r="AB11" i="31"/>
  <c r="AC11" i="31" s="1"/>
  <c r="O13" i="31"/>
  <c r="W13" i="31"/>
  <c r="AA13" i="31" s="1"/>
  <c r="X13" i="31"/>
  <c r="Y13" i="31" s="1"/>
  <c r="AB13" i="31"/>
  <c r="AD13" i="31" s="1"/>
  <c r="AC13" i="31"/>
  <c r="O17" i="31"/>
  <c r="O18" i="31"/>
  <c r="O19" i="31"/>
  <c r="W19" i="31"/>
  <c r="AA19" i="31" s="1"/>
  <c r="X19" i="31"/>
  <c r="Y19" i="31" s="1"/>
  <c r="AB19" i="31"/>
  <c r="AC19" i="31" s="1"/>
  <c r="O23" i="31"/>
  <c r="W23" i="31"/>
  <c r="AA23" i="31" s="1"/>
  <c r="X23" i="31"/>
  <c r="Y23" i="31" s="1"/>
  <c r="O24" i="31"/>
  <c r="W24" i="31"/>
  <c r="AA24" i="31" s="1"/>
  <c r="X24" i="31"/>
  <c r="Y24" i="31" s="1"/>
  <c r="AB24" i="31"/>
  <c r="AC24" i="31" s="1"/>
  <c r="O11" i="50"/>
  <c r="W11" i="50"/>
  <c r="AA11" i="50" s="1"/>
  <c r="X11" i="50"/>
  <c r="Y11" i="50" s="1"/>
  <c r="AB11" i="50"/>
  <c r="AC11" i="50" s="1"/>
  <c r="O14" i="50"/>
  <c r="W14" i="50"/>
  <c r="AA14" i="50" s="1"/>
  <c r="X14" i="50"/>
  <c r="Y14" i="50" s="1"/>
  <c r="AB14" i="50"/>
  <c r="AC14" i="50" s="1"/>
  <c r="O16" i="50"/>
  <c r="O17" i="50"/>
  <c r="O18" i="50"/>
  <c r="W18" i="50"/>
  <c r="AA18" i="50" s="1"/>
  <c r="X18" i="50"/>
  <c r="Y18" i="50" s="1"/>
  <c r="O22" i="50"/>
  <c r="W22" i="50"/>
  <c r="AA22" i="50" s="1"/>
  <c r="X22" i="50"/>
  <c r="Y22" i="50" s="1"/>
  <c r="O23" i="50"/>
  <c r="W23" i="50"/>
  <c r="AA23" i="50" s="1"/>
  <c r="X23" i="50"/>
  <c r="Y23" i="50" s="1"/>
  <c r="O11" i="58"/>
  <c r="W11" i="58"/>
  <c r="AA11" i="58" s="1"/>
  <c r="X11" i="58"/>
  <c r="Y11" i="58" s="1"/>
  <c r="AB11" i="58"/>
  <c r="AD11" i="58" s="1"/>
  <c r="O14" i="58"/>
  <c r="W14" i="58"/>
  <c r="AA14" i="58" s="1"/>
  <c r="X14" i="58"/>
  <c r="Y14" i="58" s="1"/>
  <c r="AB14" i="58"/>
  <c r="AD14" i="58" s="1"/>
  <c r="O16" i="58"/>
  <c r="O17" i="58"/>
  <c r="O18" i="58"/>
  <c r="W18" i="58"/>
  <c r="AA18" i="58" s="1"/>
  <c r="X18" i="58"/>
  <c r="Y18" i="58" s="1"/>
  <c r="AB18" i="58"/>
  <c r="O19" i="58"/>
  <c r="W19" i="58"/>
  <c r="AA19" i="58" s="1"/>
  <c r="X19" i="58"/>
  <c r="Y19" i="58" s="1"/>
  <c r="O20" i="58"/>
  <c r="W20" i="58"/>
  <c r="AA20" i="58" s="1"/>
  <c r="X20" i="58"/>
  <c r="Y20" i="58" s="1"/>
  <c r="O22" i="58"/>
  <c r="W22" i="58"/>
  <c r="AA22" i="58" s="1"/>
  <c r="X22" i="58"/>
  <c r="Y22" i="58" s="1"/>
  <c r="AC22" i="58"/>
  <c r="O23" i="58"/>
  <c r="W23" i="58"/>
  <c r="AA23" i="58" s="1"/>
  <c r="X23" i="58"/>
  <c r="Y23" i="58" s="1"/>
  <c r="AB23" i="58"/>
  <c r="AC23" i="58" s="1"/>
  <c r="O11" i="54"/>
  <c r="W11" i="54"/>
  <c r="AA11" i="54" s="1"/>
  <c r="X11" i="54"/>
  <c r="Y11" i="54" s="1"/>
  <c r="AB11" i="54"/>
  <c r="AC11" i="54" s="1"/>
  <c r="O12" i="54"/>
  <c r="W12" i="54"/>
  <c r="AA12" i="54" s="1"/>
  <c r="X12" i="54"/>
  <c r="Y12" i="54" s="1"/>
  <c r="AB12" i="54"/>
  <c r="AC12" i="54" s="1"/>
  <c r="O13" i="54"/>
  <c r="W13" i="54"/>
  <c r="AA13" i="54" s="1"/>
  <c r="X13" i="54"/>
  <c r="Y13" i="54" s="1"/>
  <c r="AB13" i="54"/>
  <c r="AD13" i="54" s="1"/>
  <c r="O15" i="54"/>
  <c r="W15" i="54"/>
  <c r="AA15" i="54" s="1"/>
  <c r="X15" i="54"/>
  <c r="Y15" i="54" s="1"/>
  <c r="AB15" i="54"/>
  <c r="AD15" i="54" s="1"/>
  <c r="O16" i="54"/>
  <c r="W16" i="54"/>
  <c r="AA16" i="54" s="1"/>
  <c r="X16" i="54"/>
  <c r="Y16" i="54" s="1"/>
  <c r="AB16" i="54"/>
  <c r="AC16" i="54" s="1"/>
  <c r="O18" i="54"/>
  <c r="W18" i="54"/>
  <c r="AA18" i="54" s="1"/>
  <c r="X18" i="54"/>
  <c r="Y18" i="54" s="1"/>
  <c r="AB18" i="54"/>
  <c r="AD18" i="54" s="1"/>
  <c r="O19" i="54"/>
  <c r="O21" i="54"/>
  <c r="W21" i="54"/>
  <c r="AA21" i="54" s="1"/>
  <c r="X21" i="54"/>
  <c r="Y21" i="54" s="1"/>
  <c r="AB21" i="54"/>
  <c r="AC21" i="54" s="1"/>
  <c r="O22" i="54"/>
  <c r="W22" i="54"/>
  <c r="AA22" i="54" s="1"/>
  <c r="X22" i="54"/>
  <c r="Y22" i="54" s="1"/>
  <c r="AB22" i="54"/>
  <c r="AC22" i="54" s="1"/>
  <c r="O23" i="54"/>
  <c r="W23" i="54"/>
  <c r="AA23" i="54" s="1"/>
  <c r="X23" i="54"/>
  <c r="Y23" i="54" s="1"/>
  <c r="AB23" i="54"/>
  <c r="AD23" i="54" s="1"/>
  <c r="O24" i="54"/>
  <c r="W24" i="54"/>
  <c r="AA24" i="54" s="1"/>
  <c r="X24" i="54"/>
  <c r="Y24" i="54" s="1"/>
  <c r="AB24" i="54"/>
  <c r="AD24" i="54" s="1"/>
  <c r="O25" i="54"/>
  <c r="W25" i="54"/>
  <c r="AA25" i="54" s="1"/>
  <c r="X25" i="54"/>
  <c r="Y25" i="54" s="1"/>
  <c r="AB25" i="54"/>
  <c r="AC25" i="54" s="1"/>
  <c r="O26" i="54"/>
  <c r="W26" i="54"/>
  <c r="AA26" i="54" s="1"/>
  <c r="X26" i="54"/>
  <c r="Y26" i="54" s="1"/>
  <c r="AB26" i="54"/>
  <c r="AC26" i="54" s="1"/>
  <c r="O11" i="53"/>
  <c r="W11" i="53"/>
  <c r="AA11" i="53" s="1"/>
  <c r="X11" i="53"/>
  <c r="Y11" i="53" s="1"/>
  <c r="AB11" i="53"/>
  <c r="AD11" i="53" s="1"/>
  <c r="O12" i="53"/>
  <c r="W12" i="53"/>
  <c r="AA12" i="53" s="1"/>
  <c r="X12" i="53"/>
  <c r="Y12" i="53" s="1"/>
  <c r="AC12" i="53"/>
  <c r="O13" i="53"/>
  <c r="W13" i="53"/>
  <c r="AA13" i="53" s="1"/>
  <c r="X13" i="53"/>
  <c r="Y13" i="53" s="1"/>
  <c r="O15" i="53"/>
  <c r="W15" i="53"/>
  <c r="AA15" i="53" s="1"/>
  <c r="X15" i="53"/>
  <c r="Y15" i="53" s="1"/>
  <c r="O17" i="53"/>
  <c r="O18" i="53"/>
  <c r="O19" i="53"/>
  <c r="W19" i="53"/>
  <c r="AA19" i="53" s="1"/>
  <c r="X19" i="53"/>
  <c r="Y19" i="53" s="1"/>
  <c r="O20" i="53"/>
  <c r="W20" i="53"/>
  <c r="AA20" i="53" s="1"/>
  <c r="X20" i="53"/>
  <c r="Y20" i="53" s="1"/>
  <c r="O21" i="53"/>
  <c r="W21" i="53"/>
  <c r="AA21" i="53" s="1"/>
  <c r="X21" i="53"/>
  <c r="Y21" i="53" s="1"/>
  <c r="O22" i="53"/>
  <c r="W22" i="53"/>
  <c r="AA22" i="53" s="1"/>
  <c r="X22" i="53"/>
  <c r="Y22" i="53" s="1"/>
  <c r="O23" i="53"/>
  <c r="W23" i="53"/>
  <c r="AA23" i="53" s="1"/>
  <c r="X23" i="53"/>
  <c r="Y23" i="53" s="1"/>
  <c r="AC23" i="53"/>
  <c r="AD23" i="53"/>
  <c r="O24" i="53"/>
  <c r="W24" i="53"/>
  <c r="AA24" i="53" s="1"/>
  <c r="X24" i="53"/>
  <c r="Y24" i="53" s="1"/>
  <c r="O11" i="62"/>
  <c r="W11" i="62"/>
  <c r="AA11" i="62" s="1"/>
  <c r="X11" i="62"/>
  <c r="Y11" i="62" s="1"/>
  <c r="AB11" i="62"/>
  <c r="W12" i="62"/>
  <c r="AA12" i="62" s="1"/>
  <c r="X12" i="62"/>
  <c r="Y12" i="62" s="1"/>
  <c r="AB12" i="62"/>
  <c r="AD12" i="62" s="1"/>
  <c r="W13" i="62"/>
  <c r="AA13" i="62" s="1"/>
  <c r="X13" i="62"/>
  <c r="Y13" i="62" s="1"/>
  <c r="AB13" i="62"/>
  <c r="AD13" i="62" s="1"/>
  <c r="W14" i="62"/>
  <c r="AA14" i="62" s="1"/>
  <c r="X14" i="62"/>
  <c r="Y14" i="62" s="1"/>
  <c r="AB14" i="62"/>
  <c r="AC14" i="62" s="1"/>
  <c r="W17" i="62"/>
  <c r="AA17" i="62" s="1"/>
  <c r="X17" i="62"/>
  <c r="Y17" i="62" s="1"/>
  <c r="AB17" i="62"/>
  <c r="AD17" i="62" s="1"/>
  <c r="W19" i="62"/>
  <c r="AA19" i="62" s="1"/>
  <c r="X19" i="62"/>
  <c r="Y19" i="62" s="1"/>
  <c r="AB19" i="62"/>
  <c r="AD19" i="62" s="1"/>
  <c r="W22" i="62"/>
  <c r="AA22" i="62" s="1"/>
  <c r="X22" i="62"/>
  <c r="Y22" i="62" s="1"/>
  <c r="AB22" i="62"/>
  <c r="AD22" i="62" s="1"/>
  <c r="W23" i="62"/>
  <c r="AA23" i="62" s="1"/>
  <c r="X23" i="62"/>
  <c r="Y23" i="62" s="1"/>
  <c r="AB23" i="62"/>
  <c r="AD23" i="62" s="1"/>
  <c r="W24" i="62"/>
  <c r="AA24" i="62" s="1"/>
  <c r="X24" i="62"/>
  <c r="Y24" i="62" s="1"/>
  <c r="AB24" i="62"/>
  <c r="AC24" i="62" s="1"/>
  <c r="W25" i="62"/>
  <c r="AA25" i="62" s="1"/>
  <c r="X25" i="62"/>
  <c r="Y25" i="62" s="1"/>
  <c r="AB25" i="62"/>
  <c r="AC25" i="62" s="1"/>
  <c r="W26" i="62"/>
  <c r="AA26" i="62" s="1"/>
  <c r="X26" i="62"/>
  <c r="Y26" i="62" s="1"/>
  <c r="AB26" i="62"/>
  <c r="AC26" i="62" s="1"/>
  <c r="W27" i="62"/>
  <c r="AA27" i="62" s="1"/>
  <c r="X27" i="62"/>
  <c r="Y27" i="62" s="1"/>
  <c r="AB27" i="62"/>
  <c r="AC27" i="62" s="1"/>
  <c r="O11" i="67"/>
  <c r="W11" i="67"/>
  <c r="AA11" i="67" s="1"/>
  <c r="X11" i="67"/>
  <c r="Y11" i="67" s="1"/>
  <c r="AB11" i="67"/>
  <c r="AD11" i="67" s="1"/>
  <c r="O12" i="67"/>
  <c r="W12" i="67"/>
  <c r="AA12" i="67" s="1"/>
  <c r="X12" i="67"/>
  <c r="Y12" i="67" s="1"/>
  <c r="AB12" i="67"/>
  <c r="AD12" i="67" s="1"/>
  <c r="O13" i="67"/>
  <c r="W13" i="67"/>
  <c r="AA13" i="67" s="1"/>
  <c r="X13" i="67"/>
  <c r="Y13" i="67" s="1"/>
  <c r="AB13" i="67"/>
  <c r="AD13" i="67" s="1"/>
  <c r="O14" i="67"/>
  <c r="W14" i="67"/>
  <c r="AA14" i="67" s="1"/>
  <c r="X14" i="67"/>
  <c r="Y14" i="67" s="1"/>
  <c r="AB14" i="67"/>
  <c r="AD14" i="67" s="1"/>
  <c r="O18" i="67"/>
  <c r="O19" i="67"/>
  <c r="O20" i="67"/>
  <c r="W20" i="67"/>
  <c r="AA20" i="67" s="1"/>
  <c r="X20" i="67"/>
  <c r="Y20" i="67" s="1"/>
  <c r="AB20" i="67"/>
  <c r="AD20" i="67" s="1"/>
  <c r="O21" i="67"/>
  <c r="W21" i="67"/>
  <c r="AA21" i="67" s="1"/>
  <c r="X21" i="67"/>
  <c r="Y21" i="67" s="1"/>
  <c r="AB21" i="67"/>
  <c r="AD21" i="67" s="1"/>
  <c r="O22" i="67"/>
  <c r="W22" i="67"/>
  <c r="AA22" i="67" s="1"/>
  <c r="X22" i="67"/>
  <c r="Y22" i="67" s="1"/>
  <c r="AB22" i="67"/>
  <c r="O23" i="67"/>
  <c r="W23" i="67"/>
  <c r="AA23" i="67" s="1"/>
  <c r="X23" i="67"/>
  <c r="Y23" i="67" s="1"/>
  <c r="AB23" i="67"/>
  <c r="AC23" i="67" s="1"/>
  <c r="O24" i="67"/>
  <c r="W24" i="67"/>
  <c r="AA24" i="67" s="1"/>
  <c r="X24" i="67"/>
  <c r="Y24" i="67" s="1"/>
  <c r="AB24" i="67"/>
  <c r="AC24" i="67" s="1"/>
  <c r="AD24" i="67"/>
  <c r="O25" i="67"/>
  <c r="W25" i="67"/>
  <c r="AA25" i="67" s="1"/>
  <c r="X25" i="67"/>
  <c r="Y25" i="67" s="1"/>
  <c r="AB25" i="67"/>
  <c r="AD25" i="67" s="1"/>
  <c r="O11" i="65"/>
  <c r="W11" i="65"/>
  <c r="AA11" i="65" s="1"/>
  <c r="X11" i="65"/>
  <c r="Y11" i="65" s="1"/>
  <c r="AB11" i="65"/>
  <c r="AD11" i="65" s="1"/>
  <c r="O12" i="65"/>
  <c r="W12" i="65"/>
  <c r="AA12" i="65" s="1"/>
  <c r="X12" i="65"/>
  <c r="Y12" i="65" s="1"/>
  <c r="O13" i="65"/>
  <c r="W13" i="65"/>
  <c r="AA13" i="65" s="1"/>
  <c r="X13" i="65"/>
  <c r="Y13" i="65" s="1"/>
  <c r="O14" i="65"/>
  <c r="W14" i="65"/>
  <c r="AA14" i="65" s="1"/>
  <c r="X14" i="65"/>
  <c r="Y14" i="65" s="1"/>
  <c r="AC14" i="65"/>
  <c r="O19" i="65"/>
  <c r="W19" i="65"/>
  <c r="AA19" i="65" s="1"/>
  <c r="X19" i="65"/>
  <c r="Y19" i="65" s="1"/>
  <c r="AD19" i="65"/>
  <c r="O21" i="65"/>
  <c r="W21" i="65"/>
  <c r="AA21" i="65" s="1"/>
  <c r="X21" i="65"/>
  <c r="Y21" i="65" s="1"/>
  <c r="O22" i="65"/>
  <c r="W22" i="65"/>
  <c r="AA22" i="65" s="1"/>
  <c r="X22" i="65"/>
  <c r="Y22" i="65" s="1"/>
  <c r="O23" i="65"/>
  <c r="W23" i="65"/>
  <c r="AA23" i="65" s="1"/>
  <c r="X23" i="65"/>
  <c r="Y23" i="65" s="1"/>
  <c r="AD23" i="65"/>
  <c r="O24" i="65"/>
  <c r="W24" i="65"/>
  <c r="AA24" i="65" s="1"/>
  <c r="X24" i="65"/>
  <c r="Y24" i="65" s="1"/>
  <c r="O25" i="65"/>
  <c r="W25" i="65"/>
  <c r="AA25" i="65" s="1"/>
  <c r="X25" i="65"/>
  <c r="Y25" i="65" s="1"/>
  <c r="O26" i="65"/>
  <c r="W26" i="65"/>
  <c r="AA26" i="65" s="1"/>
  <c r="X26" i="65"/>
  <c r="Y26" i="65" s="1"/>
  <c r="O27" i="65"/>
  <c r="W27" i="65"/>
  <c r="AA27" i="65" s="1"/>
  <c r="X27" i="65"/>
  <c r="Y27" i="65" s="1"/>
  <c r="AD27" i="65"/>
  <c r="O11" i="64"/>
  <c r="W11" i="64"/>
  <c r="AA11" i="64" s="1"/>
  <c r="X11" i="64"/>
  <c r="Y11" i="64" s="1"/>
  <c r="AB11" i="64"/>
  <c r="AD11" i="64" s="1"/>
  <c r="O12" i="64"/>
  <c r="W12" i="64"/>
  <c r="AA12" i="64" s="1"/>
  <c r="X12" i="64"/>
  <c r="Y12" i="64" s="1"/>
  <c r="AB12" i="64"/>
  <c r="AD12" i="64" s="1"/>
  <c r="O13" i="64"/>
  <c r="W13" i="64"/>
  <c r="AA13" i="64" s="1"/>
  <c r="X13" i="64"/>
  <c r="Y13" i="64" s="1"/>
  <c r="AB13" i="64"/>
  <c r="O14" i="64"/>
  <c r="W14" i="64"/>
  <c r="AA14" i="64" s="1"/>
  <c r="X14" i="64"/>
  <c r="Y14" i="64" s="1"/>
  <c r="AB14" i="64"/>
  <c r="AD14" i="64" s="1"/>
  <c r="O15" i="64"/>
  <c r="W15" i="64"/>
  <c r="AA15" i="64" s="1"/>
  <c r="X15" i="64"/>
  <c r="Y15" i="64" s="1"/>
  <c r="AB15" i="64"/>
  <c r="AD15" i="64" s="1"/>
  <c r="O17" i="64"/>
  <c r="W17" i="64"/>
  <c r="AA17" i="64" s="1"/>
  <c r="X17" i="64"/>
  <c r="Y17" i="64" s="1"/>
  <c r="AB17" i="64"/>
  <c r="AD17" i="64" s="1"/>
  <c r="O19" i="64"/>
  <c r="W19" i="64"/>
  <c r="AA19" i="64" s="1"/>
  <c r="X19" i="64"/>
  <c r="Y19" i="64" s="1"/>
  <c r="AB19" i="64"/>
  <c r="AC19" i="64" s="1"/>
  <c r="O20" i="64"/>
  <c r="W20" i="64"/>
  <c r="AA20" i="64" s="1"/>
  <c r="X20" i="64"/>
  <c r="Y20" i="64" s="1"/>
  <c r="AB20" i="64"/>
  <c r="AC20" i="64" s="1"/>
  <c r="O21" i="64"/>
  <c r="O22" i="64"/>
  <c r="W22" i="64"/>
  <c r="AA22" i="64" s="1"/>
  <c r="X22" i="64"/>
  <c r="Y22" i="64" s="1"/>
  <c r="AB22" i="64"/>
  <c r="AD22" i="64" s="1"/>
  <c r="O23" i="64"/>
  <c r="W23" i="64"/>
  <c r="AA23" i="64" s="1"/>
  <c r="X23" i="64"/>
  <c r="Y23" i="64" s="1"/>
  <c r="AB23" i="64"/>
  <c r="AD23" i="64" s="1"/>
  <c r="O24" i="64"/>
  <c r="W24" i="64"/>
  <c r="AA24" i="64" s="1"/>
  <c r="X24" i="64"/>
  <c r="Y24" i="64" s="1"/>
  <c r="AB24" i="64"/>
  <c r="AD24" i="64" s="1"/>
  <c r="O25" i="64"/>
  <c r="W25" i="64"/>
  <c r="AA25" i="64" s="1"/>
  <c r="X25" i="64"/>
  <c r="Y25" i="64" s="1"/>
  <c r="AB25" i="64"/>
  <c r="AD25" i="64" s="1"/>
  <c r="O26" i="64"/>
  <c r="W26" i="64"/>
  <c r="AA26" i="64" s="1"/>
  <c r="X26" i="64"/>
  <c r="Y26" i="64" s="1"/>
  <c r="AB26" i="64"/>
  <c r="AC26" i="64" s="1"/>
  <c r="AD26" i="64"/>
  <c r="O27" i="64"/>
  <c r="W27" i="64"/>
  <c r="AA27" i="64" s="1"/>
  <c r="X27" i="64"/>
  <c r="Y27" i="64" s="1"/>
  <c r="AB27" i="64"/>
  <c r="O11" i="72"/>
  <c r="W11" i="72"/>
  <c r="AA11" i="72" s="1"/>
  <c r="X11" i="72"/>
  <c r="Y11" i="72" s="1"/>
  <c r="AB11" i="72"/>
  <c r="AD11" i="72" s="1"/>
  <c r="O12" i="72"/>
  <c r="W12" i="72"/>
  <c r="AA12" i="72" s="1"/>
  <c r="X12" i="72"/>
  <c r="Y12" i="72" s="1"/>
  <c r="AB12" i="72"/>
  <c r="AC12" i="72" s="1"/>
  <c r="O13" i="72"/>
  <c r="W13" i="72"/>
  <c r="AA13" i="72" s="1"/>
  <c r="X13" i="72"/>
  <c r="Y13" i="72" s="1"/>
  <c r="AB13" i="72"/>
  <c r="AC13" i="72" s="1"/>
  <c r="O14" i="72"/>
  <c r="W14" i="72"/>
  <c r="AA14" i="72" s="1"/>
  <c r="X14" i="72"/>
  <c r="Y14" i="72" s="1"/>
  <c r="AB14" i="72"/>
  <c r="AC14" i="72" s="1"/>
  <c r="O19" i="72"/>
  <c r="O20" i="72"/>
  <c r="O21" i="72"/>
  <c r="W21" i="72"/>
  <c r="AA21" i="72" s="1"/>
  <c r="X21" i="72"/>
  <c r="Y21" i="72" s="1"/>
  <c r="O22" i="72"/>
  <c r="W22" i="72"/>
  <c r="AA22" i="72" s="1"/>
  <c r="X22" i="72"/>
  <c r="Y22" i="72" s="1"/>
  <c r="O23" i="72"/>
  <c r="W23" i="72"/>
  <c r="AA23" i="72" s="1"/>
  <c r="X23" i="72"/>
  <c r="Y23" i="72" s="1"/>
  <c r="AC23" i="72"/>
  <c r="O24" i="72"/>
  <c r="W24" i="72"/>
  <c r="AA24" i="72" s="1"/>
  <c r="X24" i="72"/>
  <c r="Y24" i="72" s="1"/>
  <c r="O25" i="72"/>
  <c r="W25" i="72"/>
  <c r="AA25" i="72" s="1"/>
  <c r="X25" i="72"/>
  <c r="Y25" i="72" s="1"/>
  <c r="AD25" i="72"/>
  <c r="O26" i="72"/>
  <c r="W26" i="72"/>
  <c r="AA26" i="72" s="1"/>
  <c r="X26" i="72"/>
  <c r="Y26" i="72" s="1"/>
  <c r="O11" i="75"/>
  <c r="W11" i="75"/>
  <c r="AA11" i="75" s="1"/>
  <c r="X11" i="75"/>
  <c r="Y11" i="75" s="1"/>
  <c r="AB11" i="75"/>
  <c r="AD11" i="75" s="1"/>
  <c r="AC11" i="75"/>
  <c r="O12" i="75"/>
  <c r="W12" i="75"/>
  <c r="AA12" i="75" s="1"/>
  <c r="X12" i="75"/>
  <c r="Y12" i="75" s="1"/>
  <c r="AB12" i="75"/>
  <c r="AD12" i="75" s="1"/>
  <c r="O13" i="75"/>
  <c r="W13" i="75"/>
  <c r="AA13" i="75" s="1"/>
  <c r="X13" i="75"/>
  <c r="Y13" i="75" s="1"/>
  <c r="AB13" i="75"/>
  <c r="AC13" i="75" s="1"/>
  <c r="O14" i="75"/>
  <c r="W14" i="75"/>
  <c r="AA14" i="75" s="1"/>
  <c r="X14" i="75"/>
  <c r="Y14" i="75" s="1"/>
  <c r="AB14" i="75"/>
  <c r="AC14" i="75" s="1"/>
  <c r="O18" i="75"/>
  <c r="O19" i="75"/>
  <c r="O20" i="75"/>
  <c r="W20" i="75"/>
  <c r="AA20" i="75" s="1"/>
  <c r="X20" i="75"/>
  <c r="Y20" i="75" s="1"/>
  <c r="AB20" i="75"/>
  <c r="O21" i="75"/>
  <c r="W21" i="75"/>
  <c r="AA21" i="75" s="1"/>
  <c r="X21" i="75"/>
  <c r="Y21" i="75" s="1"/>
  <c r="AB21" i="75"/>
  <c r="O22" i="75"/>
  <c r="W22" i="75"/>
  <c r="AA22" i="75"/>
  <c r="X22" i="75"/>
  <c r="Y22" i="75"/>
  <c r="AB22" i="75"/>
  <c r="AD22" i="75" s="1"/>
  <c r="AC22" i="75"/>
  <c r="O23" i="75"/>
  <c r="W23" i="75"/>
  <c r="AA23" i="75"/>
  <c r="X23" i="75"/>
  <c r="Y23" i="75"/>
  <c r="AB23" i="75"/>
  <c r="AC23" i="75"/>
  <c r="O24" i="75"/>
  <c r="W24" i="75"/>
  <c r="X24" i="75"/>
  <c r="Y24" i="75" s="1"/>
  <c r="AA24" i="75"/>
  <c r="AB24" i="75"/>
  <c r="AD24" i="75" s="1"/>
  <c r="O25" i="75"/>
  <c r="W25" i="75"/>
  <c r="AA25" i="75" s="1"/>
  <c r="X25" i="75"/>
  <c r="Y25" i="75" s="1"/>
  <c r="AB25" i="75"/>
  <c r="AD25" i="75" s="1"/>
  <c r="O11" i="49"/>
  <c r="W11" i="49"/>
  <c r="AA11" i="49" s="1"/>
  <c r="X11" i="49"/>
  <c r="Y11" i="49" s="1"/>
  <c r="AB11" i="49"/>
  <c r="AC11" i="49" s="1"/>
  <c r="O13" i="49"/>
  <c r="W13" i="49"/>
  <c r="AA13" i="49" s="1"/>
  <c r="X13" i="49"/>
  <c r="Y13" i="49" s="1"/>
  <c r="AB13" i="49"/>
  <c r="AC13" i="49" s="1"/>
  <c r="O17" i="49"/>
  <c r="W17" i="49"/>
  <c r="AA17" i="49" s="1"/>
  <c r="X17" i="49"/>
  <c r="Y17" i="49" s="1"/>
  <c r="AB17" i="49"/>
  <c r="O19" i="49"/>
  <c r="W19" i="49"/>
  <c r="AA19" i="49" s="1"/>
  <c r="X19" i="49"/>
  <c r="Y19" i="49" s="1"/>
  <c r="AB19" i="49"/>
  <c r="AC19" i="49" s="1"/>
  <c r="O20" i="49"/>
  <c r="W20" i="49"/>
  <c r="AA20" i="49" s="1"/>
  <c r="X20" i="49"/>
  <c r="Y20" i="49" s="1"/>
  <c r="AB20" i="49"/>
  <c r="AD20" i="49" s="1"/>
  <c r="O21" i="49"/>
  <c r="W21" i="49"/>
  <c r="AA21" i="49" s="1"/>
  <c r="X21" i="49"/>
  <c r="Y21" i="49" s="1"/>
  <c r="AB21" i="49"/>
  <c r="O22" i="49"/>
  <c r="W22" i="49"/>
  <c r="AA22" i="49" s="1"/>
  <c r="X22" i="49"/>
  <c r="Y22" i="49" s="1"/>
  <c r="AB22" i="49"/>
  <c r="AC22" i="49" s="1"/>
  <c r="O23" i="49"/>
  <c r="W23" i="49"/>
  <c r="AA23" i="49" s="1"/>
  <c r="X23" i="49"/>
  <c r="Y23" i="49" s="1"/>
  <c r="AB23" i="49"/>
  <c r="AC23" i="49" s="1"/>
  <c r="O24" i="49"/>
  <c r="W24" i="49"/>
  <c r="AA24" i="49" s="1"/>
  <c r="X24" i="49"/>
  <c r="Y24" i="49" s="1"/>
  <c r="AB24" i="49"/>
  <c r="AD24" i="49" s="1"/>
  <c r="O25" i="49"/>
  <c r="W25" i="49"/>
  <c r="AA25" i="49" s="1"/>
  <c r="X25" i="49"/>
  <c r="Y25" i="49" s="1"/>
  <c r="AB25" i="49"/>
  <c r="AC25" i="49" s="1"/>
  <c r="O11" i="23"/>
  <c r="W11" i="23"/>
  <c r="AA11" i="23" s="1"/>
  <c r="X11" i="23"/>
  <c r="Y11" i="23" s="1"/>
  <c r="AC11" i="23"/>
  <c r="O13" i="23"/>
  <c r="O15" i="23"/>
  <c r="O17" i="23"/>
  <c r="O18" i="23"/>
  <c r="O19" i="23"/>
  <c r="W19" i="23"/>
  <c r="AA19" i="23" s="1"/>
  <c r="X19" i="23"/>
  <c r="Y19" i="23" s="1"/>
  <c r="AD19" i="23"/>
  <c r="O20" i="23"/>
  <c r="W20" i="23"/>
  <c r="AA20" i="23" s="1"/>
  <c r="X20" i="23"/>
  <c r="Y20" i="23" s="1"/>
  <c r="AD20" i="23"/>
  <c r="O21" i="23"/>
  <c r="W21" i="23"/>
  <c r="AA21" i="23" s="1"/>
  <c r="X21" i="23"/>
  <c r="Y21" i="23" s="1"/>
  <c r="AC21" i="23"/>
  <c r="O22" i="23"/>
  <c r="W22" i="23"/>
  <c r="AA22" i="23" s="1"/>
  <c r="X22" i="23"/>
  <c r="Y22" i="23" s="1"/>
  <c r="AD22" i="23"/>
  <c r="O23" i="23"/>
  <c r="W23" i="23"/>
  <c r="AA23" i="23" s="1"/>
  <c r="X23" i="23"/>
  <c r="Y23" i="23" s="1"/>
  <c r="AD23" i="23"/>
  <c r="O24" i="23"/>
  <c r="W24" i="23"/>
  <c r="AA24" i="23" s="1"/>
  <c r="X24" i="23"/>
  <c r="Y24" i="23" s="1"/>
  <c r="O11" i="21"/>
  <c r="W11" i="21"/>
  <c r="AA11" i="21" s="1"/>
  <c r="X11" i="21"/>
  <c r="Y11" i="21" s="1"/>
  <c r="AC11" i="21"/>
  <c r="O13" i="21"/>
  <c r="O15" i="21"/>
  <c r="O17" i="21"/>
  <c r="O18" i="21"/>
  <c r="O19" i="21"/>
  <c r="W19" i="21"/>
  <c r="AA19" i="21" s="1"/>
  <c r="X19" i="21"/>
  <c r="Y19" i="21" s="1"/>
  <c r="AD19" i="21"/>
  <c r="O20" i="21"/>
  <c r="W20" i="21"/>
  <c r="AA20" i="21" s="1"/>
  <c r="X20" i="21"/>
  <c r="Y20" i="21" s="1"/>
  <c r="AD20" i="21"/>
  <c r="O21" i="21"/>
  <c r="W21" i="21"/>
  <c r="AA21" i="21" s="1"/>
  <c r="X21" i="21"/>
  <c r="Y21" i="21" s="1"/>
  <c r="O22" i="21"/>
  <c r="W22" i="21"/>
  <c r="AA22" i="21" s="1"/>
  <c r="X22" i="21"/>
  <c r="Y22" i="21" s="1"/>
  <c r="AC22" i="21"/>
  <c r="O23" i="21"/>
  <c r="W23" i="21"/>
  <c r="AA23" i="21" s="1"/>
  <c r="X23" i="21"/>
  <c r="Y23" i="21" s="1"/>
  <c r="AC23" i="21"/>
  <c r="O24" i="21"/>
  <c r="W24" i="21"/>
  <c r="AA24" i="21" s="1"/>
  <c r="X24" i="21"/>
  <c r="Y24" i="21" s="1"/>
  <c r="AD24" i="21"/>
  <c r="O11" i="10"/>
  <c r="W11" i="10"/>
  <c r="AA11" i="10" s="1"/>
  <c r="X11" i="10"/>
  <c r="Y11" i="10" s="1"/>
  <c r="AD11" i="10"/>
  <c r="O12" i="10"/>
  <c r="W12" i="10"/>
  <c r="AA12" i="10" s="1"/>
  <c r="X12" i="10"/>
  <c r="Y12" i="10" s="1"/>
  <c r="AD12" i="10"/>
  <c r="O13" i="10"/>
  <c r="O15" i="10"/>
  <c r="O17" i="10"/>
  <c r="O18" i="10"/>
  <c r="O19" i="10"/>
  <c r="W19" i="10"/>
  <c r="AA19" i="10" s="1"/>
  <c r="X19" i="10"/>
  <c r="Y19" i="10" s="1"/>
  <c r="AD19" i="10"/>
  <c r="O20" i="10"/>
  <c r="W20" i="10"/>
  <c r="AA20" i="10" s="1"/>
  <c r="X20" i="10"/>
  <c r="Y20" i="10" s="1"/>
  <c r="AD20" i="10"/>
  <c r="O21" i="10"/>
  <c r="W21" i="10"/>
  <c r="AA21" i="10" s="1"/>
  <c r="X21" i="10"/>
  <c r="Y21" i="10" s="1"/>
  <c r="AC21" i="10"/>
  <c r="O22" i="10"/>
  <c r="W22" i="10"/>
  <c r="AA22" i="10" s="1"/>
  <c r="X22" i="10"/>
  <c r="Y22" i="10" s="1"/>
  <c r="O23" i="10"/>
  <c r="W23" i="10"/>
  <c r="AA23" i="10" s="1"/>
  <c r="X23" i="10"/>
  <c r="Y23" i="10" s="1"/>
  <c r="AC23" i="10"/>
  <c r="O24" i="10"/>
  <c r="W24" i="10"/>
  <c r="AA24" i="10" s="1"/>
  <c r="X24" i="10"/>
  <c r="Y24" i="10" s="1"/>
  <c r="AD24" i="10"/>
  <c r="AC24" i="10"/>
  <c r="O11" i="20"/>
  <c r="W11" i="20"/>
  <c r="AA11" i="20" s="1"/>
  <c r="X11" i="20"/>
  <c r="Y11" i="20" s="1"/>
  <c r="AB11" i="20"/>
  <c r="AC11" i="20" s="1"/>
  <c r="O13" i="20"/>
  <c r="O17" i="20"/>
  <c r="O18" i="20"/>
  <c r="O19" i="20"/>
  <c r="W19" i="20"/>
  <c r="AA19" i="20" s="1"/>
  <c r="X19" i="20"/>
  <c r="Y19" i="20" s="1"/>
  <c r="AB19" i="20"/>
  <c r="AC19" i="20" s="1"/>
  <c r="O20" i="20"/>
  <c r="W20" i="20"/>
  <c r="AA20" i="20" s="1"/>
  <c r="X20" i="20"/>
  <c r="Y20" i="20" s="1"/>
  <c r="AB20" i="20"/>
  <c r="AC20" i="20" s="1"/>
  <c r="O21" i="20"/>
  <c r="W21" i="20"/>
  <c r="AA21" i="20" s="1"/>
  <c r="X21" i="20"/>
  <c r="Y21" i="20" s="1"/>
  <c r="AB21" i="20"/>
  <c r="AC21" i="20" s="1"/>
  <c r="O22" i="20"/>
  <c r="W22" i="20"/>
  <c r="AA22" i="20" s="1"/>
  <c r="X22" i="20"/>
  <c r="Y22" i="20" s="1"/>
  <c r="AB22" i="20"/>
  <c r="O23" i="20"/>
  <c r="W23" i="20"/>
  <c r="AA23" i="20" s="1"/>
  <c r="X23" i="20"/>
  <c r="Y23" i="20" s="1"/>
  <c r="AB23" i="20"/>
  <c r="AD23" i="20" s="1"/>
  <c r="AC23" i="20"/>
  <c r="O24" i="20"/>
  <c r="W24" i="20"/>
  <c r="AA24" i="20"/>
  <c r="X24" i="20"/>
  <c r="Y24" i="20" s="1"/>
  <c r="AB24" i="20"/>
  <c r="AC24" i="20" s="1"/>
  <c r="AD24" i="20"/>
  <c r="O11" i="15"/>
  <c r="W11" i="15"/>
  <c r="AA11" i="15" s="1"/>
  <c r="X11" i="15"/>
  <c r="Y11" i="15" s="1"/>
  <c r="AC11" i="15"/>
  <c r="O13" i="15"/>
  <c r="O15" i="15"/>
  <c r="O17" i="15"/>
  <c r="O18" i="15"/>
  <c r="O19" i="15"/>
  <c r="W19" i="15"/>
  <c r="AA19" i="15" s="1"/>
  <c r="X19" i="15"/>
  <c r="Y19" i="15" s="1"/>
  <c r="AC19" i="15"/>
  <c r="O20" i="15"/>
  <c r="W20" i="15"/>
  <c r="AA20" i="15" s="1"/>
  <c r="X20" i="15"/>
  <c r="Y20" i="15" s="1"/>
  <c r="AC20" i="15"/>
  <c r="O21" i="15"/>
  <c r="W21" i="15"/>
  <c r="AA21" i="15" s="1"/>
  <c r="X21" i="15"/>
  <c r="Y21" i="15" s="1"/>
  <c r="AC21" i="15"/>
  <c r="O22" i="15"/>
  <c r="W22" i="15"/>
  <c r="AA22" i="15" s="1"/>
  <c r="X22" i="15"/>
  <c r="Y22" i="15" s="1"/>
  <c r="AC22" i="15"/>
  <c r="AD22" i="15"/>
  <c r="O23" i="15"/>
  <c r="W23" i="15"/>
  <c r="AA23" i="15" s="1"/>
  <c r="X23" i="15"/>
  <c r="Y23" i="15" s="1"/>
  <c r="AD23" i="15"/>
  <c r="O24" i="15"/>
  <c r="W24" i="15"/>
  <c r="AA24" i="15" s="1"/>
  <c r="X24" i="15"/>
  <c r="Y24" i="15" s="1"/>
  <c r="AD24" i="15"/>
  <c r="O11" i="42"/>
  <c r="O13" i="42"/>
  <c r="O15" i="42"/>
  <c r="O17" i="42"/>
  <c r="O18" i="42"/>
  <c r="O19" i="42"/>
  <c r="O21" i="42"/>
  <c r="O22" i="42"/>
  <c r="O23" i="42"/>
  <c r="O24" i="42"/>
  <c r="O11" i="18"/>
  <c r="W11" i="18"/>
  <c r="AA11" i="18" s="1"/>
  <c r="X11" i="18"/>
  <c r="Y11" i="18" s="1"/>
  <c r="AB11" i="18"/>
  <c r="AC11" i="18" s="1"/>
  <c r="O14" i="18"/>
  <c r="O16" i="18"/>
  <c r="O18" i="18"/>
  <c r="O19" i="18"/>
  <c r="O20" i="18"/>
  <c r="W20" i="18"/>
  <c r="AA20" i="18" s="1"/>
  <c r="X20" i="18"/>
  <c r="Y20" i="18" s="1"/>
  <c r="AB20" i="18"/>
  <c r="AC20" i="18" s="1"/>
  <c r="O21" i="18"/>
  <c r="W21" i="18"/>
  <c r="AA21" i="18" s="1"/>
  <c r="X21" i="18"/>
  <c r="Y21" i="18" s="1"/>
  <c r="O22" i="18"/>
  <c r="W22" i="18"/>
  <c r="AA22" i="18" s="1"/>
  <c r="X22" i="18"/>
  <c r="Y22" i="18" s="1"/>
  <c r="O23" i="18"/>
  <c r="W23" i="18"/>
  <c r="AA23" i="18" s="1"/>
  <c r="X23" i="18"/>
  <c r="Y23" i="18" s="1"/>
  <c r="O24" i="18"/>
  <c r="W24" i="18"/>
  <c r="AA24" i="18" s="1"/>
  <c r="X24" i="18"/>
  <c r="Y24" i="18" s="1"/>
  <c r="AB24" i="18"/>
  <c r="AD24" i="18" s="1"/>
  <c r="O25" i="18"/>
  <c r="W25" i="18"/>
  <c r="AA25" i="18" s="1"/>
  <c r="X25" i="18"/>
  <c r="Y25" i="18" s="1"/>
  <c r="AB25" i="18"/>
  <c r="AC25" i="18" s="1"/>
  <c r="O11" i="9"/>
  <c r="W11" i="9"/>
  <c r="AA11" i="9" s="1"/>
  <c r="X11" i="9"/>
  <c r="Y11" i="9" s="1"/>
  <c r="AB11" i="9"/>
  <c r="AC11" i="9" s="1"/>
  <c r="O13" i="9"/>
  <c r="W13" i="9"/>
  <c r="AA13" i="9" s="1"/>
  <c r="X13" i="9"/>
  <c r="Y13" i="9" s="1"/>
  <c r="AB13" i="9"/>
  <c r="AC13" i="9" s="1"/>
  <c r="O14" i="9"/>
  <c r="W14" i="9"/>
  <c r="AA14" i="9" s="1"/>
  <c r="X14" i="9"/>
  <c r="Y14" i="9" s="1"/>
  <c r="AB14" i="9"/>
  <c r="AD14" i="9" s="1"/>
  <c r="O17" i="9"/>
  <c r="W17" i="9"/>
  <c r="AA17" i="9" s="1"/>
  <c r="X17" i="9"/>
  <c r="Y17" i="9" s="1"/>
  <c r="AB17" i="9"/>
  <c r="AC17" i="9" s="1"/>
  <c r="O19" i="9"/>
  <c r="W19" i="9"/>
  <c r="AA19" i="9" s="1"/>
  <c r="X19" i="9"/>
  <c r="Y19" i="9" s="1"/>
  <c r="AB19" i="9"/>
  <c r="AC19" i="9" s="1"/>
  <c r="O20" i="9"/>
  <c r="W20" i="9"/>
  <c r="AA20" i="9" s="1"/>
  <c r="X20" i="9"/>
  <c r="Y20" i="9" s="1"/>
  <c r="AB20" i="9"/>
  <c r="AC20" i="9" s="1"/>
  <c r="O21" i="9"/>
  <c r="W21" i="9"/>
  <c r="AA21" i="9" s="1"/>
  <c r="X21" i="9"/>
  <c r="Y21" i="9" s="1"/>
  <c r="AB21" i="9"/>
  <c r="AD21" i="9" s="1"/>
  <c r="O22" i="9"/>
  <c r="W22" i="9"/>
  <c r="AA22" i="9" s="1"/>
  <c r="X22" i="9"/>
  <c r="Y22" i="9" s="1"/>
  <c r="AC22" i="9"/>
  <c r="AD22" i="9"/>
  <c r="O23" i="9"/>
  <c r="W23" i="9"/>
  <c r="AA23" i="9" s="1"/>
  <c r="X23" i="9"/>
  <c r="Y23" i="9" s="1"/>
  <c r="AD23" i="9"/>
  <c r="O24" i="9"/>
  <c r="W24" i="9"/>
  <c r="AA24" i="9" s="1"/>
  <c r="X24" i="9"/>
  <c r="Y24" i="9" s="1"/>
  <c r="AB24" i="9"/>
  <c r="AC24" i="9" s="1"/>
  <c r="O25" i="9"/>
  <c r="W25" i="9"/>
  <c r="AA25" i="9" s="1"/>
  <c r="X25" i="9"/>
  <c r="Y25" i="9" s="1"/>
  <c r="AB25" i="9"/>
  <c r="AD25" i="9" s="1"/>
  <c r="O26" i="9"/>
  <c r="W26" i="9"/>
  <c r="AA26" i="9" s="1"/>
  <c r="X26" i="9"/>
  <c r="Y26" i="9" s="1"/>
  <c r="AB26" i="9"/>
  <c r="O27" i="9"/>
  <c r="W27" i="9"/>
  <c r="AA27" i="9" s="1"/>
  <c r="X27" i="9"/>
  <c r="Y27" i="9" s="1"/>
  <c r="AB27" i="9"/>
  <c r="AC27" i="9" s="1"/>
  <c r="AD12" i="68"/>
  <c r="AC18" i="64"/>
  <c r="AC22" i="20"/>
  <c r="AD22" i="20"/>
  <c r="AD20" i="15"/>
  <c r="AD14" i="75"/>
  <c r="AC15" i="64"/>
  <c r="AC22" i="64"/>
  <c r="AD22" i="21"/>
  <c r="AD23" i="75"/>
  <c r="AD20" i="64"/>
  <c r="AD14" i="65"/>
  <c r="AD23" i="67"/>
  <c r="AC23" i="62"/>
  <c r="AD21" i="53"/>
  <c r="AD22" i="58"/>
  <c r="AD28" i="70"/>
  <c r="AC28" i="70"/>
  <c r="AC11" i="70"/>
  <c r="AD11" i="70"/>
  <c r="AD11" i="31"/>
  <c r="AC12" i="70"/>
  <c r="AC18" i="68"/>
  <c r="AD18" i="68"/>
  <c r="AC25" i="70"/>
  <c r="AD25" i="70"/>
  <c r="AC14" i="47"/>
  <c r="AC15" i="49"/>
  <c r="AD15" i="49"/>
  <c r="AC13" i="70"/>
  <c r="AC22" i="45"/>
  <c r="AC20" i="45"/>
  <c r="AD20" i="45"/>
  <c r="AC12" i="45"/>
  <c r="AD12" i="51"/>
  <c r="AC12" i="47"/>
  <c r="AD22" i="68"/>
  <c r="AD16" i="65"/>
  <c r="AD23" i="72"/>
  <c r="AD11" i="18"/>
  <c r="AC14" i="60"/>
  <c r="AD15" i="52"/>
  <c r="AC15" i="52"/>
  <c r="AD21" i="21"/>
  <c r="AC21" i="21"/>
  <c r="AC21" i="75"/>
  <c r="AD21" i="75"/>
  <c r="AD11" i="62"/>
  <c r="AC11" i="62"/>
  <c r="AC23" i="15"/>
  <c r="AC12" i="10"/>
  <c r="AC24" i="64"/>
  <c r="AC11" i="58"/>
  <c r="AC20" i="75"/>
  <c r="AD20" i="75"/>
  <c r="AD21" i="23"/>
  <c r="AD11" i="49"/>
  <c r="AD19" i="64"/>
  <c r="AD16" i="75"/>
  <c r="AD17" i="47"/>
  <c r="AD11" i="51"/>
  <c r="AD16" i="68"/>
  <c r="AD13" i="18"/>
  <c r="AD25" i="65" l="1"/>
  <c r="AD22" i="53"/>
  <c r="AC14" i="70"/>
  <c r="AC23" i="63"/>
  <c r="AC16" i="67"/>
  <c r="AD15" i="53"/>
  <c r="AD17" i="52"/>
  <c r="AD12" i="72"/>
  <c r="AC25" i="64"/>
  <c r="AD21" i="51"/>
  <c r="AC17" i="51"/>
  <c r="AD23" i="52"/>
  <c r="AD27" i="45"/>
  <c r="AC11" i="72"/>
  <c r="AC21" i="65"/>
  <c r="AD11" i="50"/>
  <c r="AC25" i="67"/>
  <c r="AD21" i="20"/>
  <c r="AC17" i="62"/>
  <c r="AD13" i="75"/>
  <c r="AC11" i="65"/>
  <c r="AD24" i="72"/>
  <c r="AC11" i="67"/>
  <c r="AD23" i="60"/>
  <c r="AD24" i="41"/>
  <c r="AD13" i="45"/>
  <c r="AD23" i="70"/>
  <c r="AD20" i="57"/>
  <c r="AD21" i="68"/>
  <c r="AC14" i="59"/>
  <c r="AD25" i="73"/>
  <c r="AD11" i="73"/>
  <c r="AC20" i="73"/>
  <c r="AD13" i="72"/>
  <c r="AD14" i="72"/>
  <c r="AD26" i="72"/>
  <c r="AD22" i="72"/>
  <c r="AD16" i="72"/>
  <c r="AD16" i="51"/>
  <c r="AD15" i="70"/>
  <c r="AC23" i="54"/>
  <c r="AD26" i="54"/>
  <c r="AC13" i="62"/>
  <c r="AD25" i="62"/>
  <c r="AD24" i="62"/>
  <c r="AD13" i="65"/>
  <c r="AC24" i="65"/>
  <c r="AD23" i="49"/>
  <c r="AD22" i="49"/>
  <c r="AC24" i="49"/>
  <c r="AD24" i="9"/>
  <c r="AC25" i="9"/>
  <c r="AD14" i="62"/>
  <c r="AC22" i="62"/>
  <c r="AD26" i="62"/>
  <c r="AC19" i="62"/>
  <c r="AD25" i="54"/>
  <c r="AD16" i="54"/>
  <c r="AC15" i="54"/>
  <c r="AC24" i="54"/>
  <c r="AC18" i="40"/>
  <c r="AC22" i="40"/>
  <c r="AC26" i="40"/>
  <c r="AD21" i="45"/>
  <c r="AC14" i="51"/>
  <c r="AD18" i="51"/>
  <c r="AD24" i="31"/>
  <c r="AC12" i="41"/>
  <c r="AC21" i="40"/>
  <c r="AD27" i="40"/>
  <c r="AD15" i="31"/>
  <c r="AD23" i="58"/>
  <c r="AD11" i="45"/>
  <c r="AD23" i="45"/>
  <c r="AD17" i="45"/>
  <c r="AD23" i="73"/>
  <c r="AC19" i="41"/>
  <c r="AC18" i="41"/>
  <c r="AD18" i="47"/>
  <c r="AC22" i="47"/>
  <c r="AC13" i="63"/>
  <c r="AD24" i="73"/>
  <c r="AD19" i="73"/>
  <c r="AD21" i="57"/>
  <c r="AC26" i="57"/>
  <c r="AD23" i="57"/>
  <c r="AD15" i="57"/>
  <c r="AD12" i="57"/>
  <c r="AC23" i="31"/>
  <c r="AC18" i="50"/>
  <c r="AC11" i="53"/>
  <c r="AC19" i="53"/>
  <c r="AC24" i="63"/>
  <c r="AC11" i="60"/>
  <c r="AD11" i="52"/>
  <c r="AD13" i="49"/>
  <c r="AC22" i="23"/>
  <c r="AC20" i="23"/>
  <c r="AC19" i="21"/>
  <c r="AD23" i="21"/>
  <c r="AC20" i="21"/>
  <c r="AD19" i="15"/>
  <c r="AC24" i="15"/>
  <c r="AD11" i="15"/>
  <c r="AC23" i="18"/>
  <c r="AC17" i="18"/>
  <c r="AD27" i="9"/>
  <c r="AD13" i="52"/>
  <c r="AC13" i="52"/>
  <c r="AD23" i="68"/>
  <c r="AC23" i="68"/>
  <c r="AD22" i="65"/>
  <c r="AC22" i="65"/>
  <c r="AC27" i="70"/>
  <c r="AD27" i="70"/>
  <c r="AC20" i="47"/>
  <c r="AD20" i="47"/>
  <c r="AC13" i="38"/>
  <c r="AD13" i="38"/>
  <c r="AD21" i="18"/>
  <c r="AC21" i="18"/>
  <c r="AC24" i="52"/>
  <c r="AD24" i="52"/>
  <c r="AD26" i="45"/>
  <c r="AC26" i="9"/>
  <c r="AD26" i="9"/>
  <c r="AC16" i="9"/>
  <c r="AD16" i="9"/>
  <c r="AC24" i="53"/>
  <c r="AD24" i="53"/>
  <c r="AC22" i="70"/>
  <c r="AD22" i="70"/>
  <c r="AC11" i="68"/>
  <c r="AD11" i="68"/>
  <c r="AC22" i="50"/>
  <c r="AD22" i="50"/>
  <c r="AC16" i="47"/>
  <c r="AD25" i="49"/>
  <c r="AD26" i="65"/>
  <c r="AD27" i="62"/>
  <c r="AD11" i="38"/>
  <c r="AC11" i="41"/>
  <c r="AC19" i="68"/>
  <c r="AD17" i="59"/>
  <c r="AC12" i="65"/>
  <c r="AC14" i="64"/>
  <c r="AC11" i="64"/>
  <c r="AD21" i="15"/>
  <c r="AC24" i="23"/>
  <c r="AD24" i="23"/>
  <c r="AC22" i="67"/>
  <c r="AD22" i="67"/>
  <c r="AC12" i="67"/>
  <c r="AD20" i="53"/>
  <c r="AC26" i="70"/>
  <c r="AD24" i="45"/>
  <c r="AD19" i="59"/>
  <c r="AD17" i="68"/>
  <c r="AC17" i="68"/>
  <c r="AC22" i="10"/>
  <c r="AD22" i="10"/>
  <c r="AD13" i="64"/>
  <c r="AC13" i="64"/>
  <c r="AC12" i="75"/>
  <c r="AD21" i="72"/>
  <c r="AC16" i="62"/>
  <c r="AD20" i="68"/>
  <c r="AD12" i="38"/>
  <c r="AD15" i="45"/>
  <c r="AC12" i="64"/>
  <c r="AC17" i="73"/>
  <c r="AD21" i="10"/>
  <c r="AD20" i="20"/>
  <c r="AC13" i="53"/>
  <c r="AC20" i="58"/>
  <c r="AC19" i="58"/>
  <c r="AC18" i="58"/>
  <c r="AD18" i="58"/>
  <c r="AD23" i="50"/>
  <c r="AC24" i="60"/>
  <c r="AD24" i="60"/>
  <c r="AC19" i="60"/>
  <c r="AD19" i="60"/>
  <c r="AC17" i="70"/>
  <c r="AD15" i="63"/>
  <c r="AC15" i="63"/>
  <c r="AD20" i="59"/>
  <c r="AC11" i="47"/>
  <c r="AC28" i="40"/>
  <c r="AD28" i="40"/>
  <c r="AD15" i="41"/>
  <c r="AC15" i="41"/>
  <c r="AD13" i="41"/>
  <c r="AD14" i="68"/>
  <c r="AC14" i="68"/>
  <c r="AD14" i="73"/>
  <c r="AD11" i="9"/>
  <c r="AD20" i="9"/>
  <c r="AC21" i="9"/>
  <c r="AD13" i="9"/>
  <c r="AC14" i="9"/>
  <c r="AC24" i="18"/>
  <c r="AD19" i="20"/>
  <c r="AD23" i="10"/>
  <c r="AC20" i="10"/>
  <c r="AC11" i="10"/>
  <c r="AD11" i="21"/>
  <c r="AC19" i="23"/>
  <c r="AC20" i="49"/>
  <c r="AD19" i="49"/>
  <c r="AC25" i="75"/>
  <c r="AC24" i="75"/>
  <c r="AC23" i="64"/>
  <c r="AC20" i="67"/>
  <c r="AC14" i="67"/>
  <c r="AC13" i="67"/>
  <c r="AC12" i="62"/>
  <c r="AC18" i="54"/>
  <c r="AD20" i="52"/>
  <c r="AC25" i="57"/>
  <c r="AD17" i="57"/>
  <c r="AD13" i="57"/>
  <c r="AD11" i="57"/>
  <c r="AD18" i="60"/>
  <c r="AD16" i="60"/>
  <c r="AC22" i="18"/>
  <c r="AD19" i="9"/>
  <c r="AD17" i="9"/>
  <c r="AD20" i="18"/>
  <c r="AD11" i="20"/>
  <c r="AC19" i="10"/>
  <c r="AC24" i="21"/>
  <c r="AC23" i="23"/>
  <c r="AD11" i="23"/>
  <c r="AD21" i="49"/>
  <c r="AC21" i="49"/>
  <c r="AD17" i="49"/>
  <c r="AC17" i="49"/>
  <c r="AC27" i="64"/>
  <c r="AD27" i="64"/>
  <c r="AD22" i="54"/>
  <c r="AD12" i="54"/>
  <c r="AD28" i="45"/>
  <c r="AD12" i="59"/>
  <c r="AD21" i="47"/>
  <c r="AD20" i="40"/>
  <c r="AC16" i="40"/>
  <c r="AC13" i="40"/>
  <c r="AD13" i="40"/>
  <c r="AC11" i="40"/>
  <c r="AD11" i="40"/>
  <c r="AC25" i="41"/>
  <c r="AD25" i="41"/>
  <c r="AD25" i="18"/>
  <c r="AC17" i="64"/>
  <c r="AC21" i="67"/>
  <c r="AD21" i="54"/>
  <c r="AC13" i="54"/>
  <c r="AD11" i="54"/>
  <c r="AC14" i="58"/>
  <c r="AD14" i="50"/>
  <c r="AD19" i="31"/>
  <c r="AC25" i="52"/>
  <c r="AD19" i="63"/>
  <c r="AD20" i="51"/>
  <c r="AD24" i="40"/>
  <c r="AD23" i="40"/>
</calcChain>
</file>

<file path=xl/sharedStrings.xml><?xml version="1.0" encoding="utf-8"?>
<sst xmlns="http://schemas.openxmlformats.org/spreadsheetml/2006/main" count="9406" uniqueCount="639">
  <si>
    <t>CONTROLES EXISTENTES</t>
  </si>
  <si>
    <t>MEDIO</t>
  </si>
  <si>
    <t>PELIGRO</t>
  </si>
  <si>
    <t>CLASIFICACIÓN</t>
  </si>
  <si>
    <t>DESCRIPCIÓN</t>
  </si>
  <si>
    <t>EFECTO POSIBLE</t>
  </si>
  <si>
    <t xml:space="preserve">FUENTE </t>
  </si>
  <si>
    <t>EVALUACION DEL RIESGO</t>
  </si>
  <si>
    <t>Nivel de probabilidad (NDXNE)</t>
  </si>
  <si>
    <t>Aceptabilidad del Riesgo</t>
  </si>
  <si>
    <t>MEDIDAS DE INTERVENCION</t>
  </si>
  <si>
    <t>ELIMINACION</t>
  </si>
  <si>
    <t>SUSTITUCION</t>
  </si>
  <si>
    <t>CONTROL DE INGENIERIA</t>
  </si>
  <si>
    <t>CONTROL ADMINISTRATIVO</t>
  </si>
  <si>
    <t>EPP</t>
  </si>
  <si>
    <t>IDENTIFICACIÓN DE PELIGROS</t>
  </si>
  <si>
    <t>DETERMINACION DE CONTROLES</t>
  </si>
  <si>
    <t>SEGUIMIENTO/ RESPONSABLE</t>
  </si>
  <si>
    <t>Valoración del riesgo</t>
  </si>
  <si>
    <t>ACTIVIDADES</t>
  </si>
  <si>
    <t>TAREAS</t>
  </si>
  <si>
    <t>PROCESO</t>
  </si>
  <si>
    <t>ZONA / LUGAR</t>
  </si>
  <si>
    <t>NORMATIVIDAD</t>
  </si>
  <si>
    <t>Significado del Nivel de Probabilidad</t>
  </si>
  <si>
    <t>Significado del Nivel de Riesgo (NR)</t>
  </si>
  <si>
    <t>Interpretación del Nivel de Riesgo (NR).</t>
  </si>
  <si>
    <t>Nivel de riesgo (NR)</t>
  </si>
  <si>
    <t>Interpretación del Nivel de probabilidad (NP)</t>
  </si>
  <si>
    <t>Nivel de deficiencia (ND)</t>
  </si>
  <si>
    <t>Nivel de exposición (NE)</t>
  </si>
  <si>
    <t>Nivel de Consecuencia (NC)</t>
  </si>
  <si>
    <t>NO</t>
  </si>
  <si>
    <t>N.A</t>
  </si>
  <si>
    <t>SEGURIDAD Y SALUD EN EL TRABAJO</t>
  </si>
  <si>
    <t>FISICO</t>
  </si>
  <si>
    <t>N,A</t>
  </si>
  <si>
    <t>RESOLUCIÓN 8121 DE 1983.
RESOLUCIÓN 1792 DE 1990.
NTC 3520.
NTC 3522
GATISO GATI-HNIR</t>
  </si>
  <si>
    <t>CARGO</t>
  </si>
  <si>
    <t>RUIDO (CONTINUO)</t>
  </si>
  <si>
    <t>PLANTA</t>
  </si>
  <si>
    <t>CONTRATISTAS</t>
  </si>
  <si>
    <t>VISITANTES</t>
  </si>
  <si>
    <t>SI</t>
  </si>
  <si>
    <t>DIALOGO DE PERSONAS EN  LOS DIFERENTES MODULOS DE TRABAJO</t>
  </si>
  <si>
    <t>TOTAL EXPUESTOS</t>
  </si>
  <si>
    <t>PSICOSOCIAL</t>
  </si>
  <si>
    <t>CONDICIONES DE SEGURIDAD</t>
  </si>
  <si>
    <t>ILUMINACIÓN (LUZ VISIBLE POR EXCESO O DEFICIENCIA)</t>
  </si>
  <si>
    <t>TEMPERATURAS EXTREMAS (CALOR Y FRIO)</t>
  </si>
  <si>
    <t>ACCIDENTES DE TRÁNSITO.</t>
  </si>
  <si>
    <t>MATERIAL PARTÍCULADO</t>
  </si>
  <si>
    <t>BIOMECANICO</t>
  </si>
  <si>
    <t>GOLPES, HERIDAS, CONTUSIONES, FRACTURAS, MUERTE</t>
  </si>
  <si>
    <t>QUIMICOS</t>
  </si>
  <si>
    <t>CAMBIOS CLIMATICOS EN LA ZONA DE UBICACIÓN DE LA OFICINA</t>
  </si>
  <si>
    <t>DISCOFORT TERMINCO</t>
  </si>
  <si>
    <t>RESOLUCIÓN 2400 DE 1979 TITULO III CAPITULO I ARTICULOS 63 Y 69.</t>
  </si>
  <si>
    <t>RESOLUCIÓN 2400 DE 1979 TITULO II CAPITULO I ARTICULO VII ; TITULO III  CAPITULO III ARTICULOS 79, 80, 81, 84 Y 85</t>
  </si>
  <si>
    <t>FATIGA AUDITIVA, CEFALEAS</t>
  </si>
  <si>
    <t>PAPEL, CARTON  Y RESIDUOS DE LIMPIEZA</t>
  </si>
  <si>
    <t>GATISO-ASMA</t>
  </si>
  <si>
    <t xml:space="preserve">CONDICIONES  DE LA TAREA </t>
  </si>
  <si>
    <t>JORNADA DE TRABAJO</t>
  </si>
  <si>
    <t xml:space="preserve">GESTIÓN ORGANIZACIONAL </t>
  </si>
  <si>
    <t>RESOLUCION 2646 DEL 2008.
RESOLUCIÓN 652 DE 2012.
RESOLUCIÓN 1356 DE 2012.
RESOLUCIÓN 1832 DE 2004</t>
  </si>
  <si>
    <t xml:space="preserve">CARACTERÍSTICAS DE LA ORGANIZACIÓN DEL TRABAJO </t>
  </si>
  <si>
    <t xml:space="preserve">MECÁNICO </t>
  </si>
  <si>
    <t xml:space="preserve">HERIDAS, GOLPES </t>
  </si>
  <si>
    <t>RESOLUCIÓN 2400 DE 1979</t>
  </si>
  <si>
    <t>MUERTE</t>
  </si>
  <si>
    <t xml:space="preserve">MANTENIMIENTO PREVENTIVO Y CORRECTIVO DE VEHICULOS </t>
  </si>
  <si>
    <t xml:space="preserve">PÚBLICOS </t>
  </si>
  <si>
    <t>(ROBOS, ATRACOS, ASALTOS, ATENTADOS, DE ORDEN PÚBLICO, ETC). ZONAS INSEGURAS EN LA CIUDAD</t>
  </si>
  <si>
    <t>FENOMENOS NATURALES</t>
  </si>
  <si>
    <t>SISMOS</t>
  </si>
  <si>
    <t>HERIDAS, FRACTURAS LACERACIONES MUERTE</t>
  </si>
  <si>
    <t>ZONAS GEOLOGICAMENTE INESTABLES</t>
  </si>
  <si>
    <t>LEY  400 DE 1997 NSR - 10</t>
  </si>
  <si>
    <t>MATENIMIENTO PREVENTIVO Y CORRECTIVO DE INFRAESTRUCTURA</t>
  </si>
  <si>
    <t>JEFE DE OFICINA</t>
  </si>
  <si>
    <t>OFICINA DE SISTEMAS</t>
  </si>
  <si>
    <t>ASESOR</t>
  </si>
  <si>
    <t>PROFESIONAL ESPECIALIZADO</t>
  </si>
  <si>
    <t>SECRETARIO</t>
  </si>
  <si>
    <t>TRAMITES ANTE LA ENTIDAD</t>
  </si>
  <si>
    <t>1. GATISO GATI- DME.</t>
  </si>
  <si>
    <t>RUTINARIO
SI/NO</t>
  </si>
  <si>
    <t xml:space="preserve">Código </t>
  </si>
  <si>
    <t>Versión</t>
  </si>
  <si>
    <t>Fecha de  Vigencia</t>
  </si>
  <si>
    <t>DOCUMENTO Y/O PROCEDIMIENTO: MATRIZ DE IDENTIFICACION DE PELIGROS, EVALUACION, VALORACION DE RIESGOS Y DETERMINACION DE CONTROLES</t>
  </si>
  <si>
    <t>No. DE EXPUESTOS</t>
  </si>
  <si>
    <t>TIEMPO DE EXPOSICION</t>
  </si>
  <si>
    <t>SERVIDOR PUBLICO</t>
  </si>
  <si>
    <t xml:space="preserve">ELEMENTOS DE PROTECCION PERSONAL </t>
  </si>
  <si>
    <t xml:space="preserve">PROVEEDOR SEGURIDAD Y VIGILANCIA </t>
  </si>
  <si>
    <t>SUBDIRECCION DE ADMINISTRACION INMOBILIARIA Y DEL ESPACIO PUBLICO</t>
  </si>
  <si>
    <t>SUBDIRECCION ADMINISTRATIVA, FINANCIERA Y DE CONTROL DISCIPLINARIO</t>
  </si>
  <si>
    <t>SUBDIRECCION DE REGISTRO INMOBILIARIO</t>
  </si>
  <si>
    <t xml:space="preserve">JEFE DE OFICINA DE CONTROL INTERNO </t>
  </si>
  <si>
    <t xml:space="preserve">JEFE DE OFICINA DE SISTEMAS </t>
  </si>
  <si>
    <t xml:space="preserve">JEFE DE OFICINA ASESORA DE PLANEACION </t>
  </si>
  <si>
    <t>DIRECTOR</t>
  </si>
  <si>
    <t xml:space="preserve">LISTADO DE MATRICES POR CARGOS  </t>
  </si>
  <si>
    <t xml:space="preserve">LOCATIVO  </t>
  </si>
  <si>
    <t>N.A.</t>
  </si>
  <si>
    <t xml:space="preserve">NO </t>
  </si>
  <si>
    <t xml:space="preserve">USO PERMANENTE DE LA VOZ </t>
  </si>
  <si>
    <t xml:space="preserve">SERVICIO Y ATENCION AL CIUDANO </t>
  </si>
  <si>
    <t xml:space="preserve">ARCHIVO </t>
  </si>
  <si>
    <t xml:space="preserve">SECRETARIO </t>
  </si>
  <si>
    <t xml:space="preserve">CONDICIONES DE SEGURIDAD </t>
  </si>
  <si>
    <t>BIOLOGICO</t>
  </si>
  <si>
    <t xml:space="preserve">PROVEEDOR SEGURIDAD </t>
  </si>
  <si>
    <t xml:space="preserve">PROVEEDOR ASEO Y CAFETERIA </t>
  </si>
  <si>
    <t>VISITANTE</t>
  </si>
  <si>
    <t xml:space="preserve">TECNICO OPERATIVO </t>
  </si>
  <si>
    <t xml:space="preserve">QUMICO </t>
  </si>
  <si>
    <t xml:space="preserve">CONDUCTOR </t>
  </si>
  <si>
    <t>MENU</t>
  </si>
  <si>
    <t>DIRECCION DE LA ENTIDAD</t>
  </si>
  <si>
    <t>ATENCION CAD CRA 30</t>
  </si>
  <si>
    <t>MANTENIMIENTO DE EQUIPOS DE COMPUTO</t>
  </si>
  <si>
    <t>VISITANTES A LA ENTIDAD</t>
  </si>
  <si>
    <t xml:space="preserve">RESOLUCION 2400 DE 1979
</t>
  </si>
  <si>
    <t xml:space="preserve">RADIACIONES NO IONIZANTES </t>
  </si>
  <si>
    <t>RESOLUCIÓN 2400 DE 1979 TITULO II CAPITULO I ARTICULO VII ; TITULO III  CAPITULO III ARTICULOS 79, 80, 81, 84 Y 86</t>
  </si>
  <si>
    <t xml:space="preserve">HIPOTERMIA </t>
  </si>
  <si>
    <t xml:space="preserve">CHAQUETA IMPERMEABLE 
CON CINTAS REFLECTIVAS </t>
  </si>
  <si>
    <t xml:space="preserve">DESPLAZAMIENTOS  POR AREAS O ESPACIOS  PUBLICOS DE LA CIUDAD </t>
  </si>
  <si>
    <t xml:space="preserve">DESPLAZAMIENTOS EN ASCENSORES VERTICALES </t>
  </si>
  <si>
    <t xml:space="preserve">CAIDAS DEL MISMO Y DIFERENTE NIVEL POR FALLAS EN LOS FRENOS DE LOS ASCENSORES </t>
  </si>
  <si>
    <t>GOLPES,  CAIDAS, CONTUSIONES, HERIDAS ABIERTAS Y CERRADAS, TRAUMAS  CRANEOENCEFALICOS, TRAUMAS DE COLUMNA</t>
  </si>
  <si>
    <t>Acuerdo 470 de 2011
Decreto 663 de 2011
Resolucion 395 de 2012
Resolucion 092 de 2014
NTC 5926-1 y 5926-2</t>
  </si>
  <si>
    <t xml:space="preserve">REALIZAR MANTENIMIENTO PREVENTIVO Y PREDICTIVO DE ACUERDO  CON LAS NORMAS TECNICAS COLOMBIANAS </t>
  </si>
  <si>
    <t>127-FORGT-38</t>
  </si>
  <si>
    <t xml:space="preserve"> Asesorar y prestar asistencia al director del DADEP, en la toma de decisiones acertadas, para el seguimiento y cumplimiento de los objetivos que le sean confiados por la administración para el logro de la gestión misional de la entidad.</t>
  </si>
  <si>
    <t xml:space="preserve">1. Asesorar al Director del Departamento en la formulación, adopción, ejecución y control de políticas, planes y proyectos de fortalecimiento encaminados al logro de la misión de la entidad.
2. Revisar las consultas, conceptos e informes que sean proyectados por las demás        dependencias y que deban ser suscritos por el Director del Departamento de acuerdo con la especialidad.
3. Asesorar al director en la aplicación de normas técnicas para el cabal desempeño de actividades del Departamento.
4. Efectuar el seguimiento de los planes de trabajo de cada una de las dependencias y presentar los informes respectivos cuando éstos sean requeridos por el Director del Departamento.
</t>
  </si>
  <si>
    <t>GRUPO DE ARCHIVO FÍSICO DOCUMENTAL INMOBILIARIO</t>
  </si>
  <si>
    <t>Organizar y mantener el programa de la gestión documental, tablas de retención y sistema integrado de conservación de acuerdo con las normas de archivo general.</t>
  </si>
  <si>
    <t xml:space="preserve">1. Recibir, organizar y responder por los documentos e información que permita alimentar y actualizar el archivo del Inventario General de Espacio Público y bienes fiscales y el Sistema de Información (SIDEP) y aplicar los mecanismos de seguridad y protección de la información.
2. Responder por la remisión e incorporación total y oportuna de los archivos, documentos e información que permitan alimentar y actualizar el Inventario General de Espacio Público y bienes fiscales y asegurar el mantenimiento del archivo físico documental de acuerdo con las disposiciones legales vigentes, las técnicas archivísticas y la metodología establecida.
3. Diseñar y aplicar los mecanismos para el manejo de la consulta del archivo por parte de los usuarios internos y externos.
4. Coordinar la digitalización de los documentos del Sistema del Información del Registro Único del Patrimonio Inmobiliario Distrital.
</t>
  </si>
  <si>
    <t>SOPORTE</t>
  </si>
  <si>
    <t xml:space="preserve">Realizar funciones técnicas encaminadas al seguimiento y control del sistema de soluciones, quejas y reclamos del Departamento.  </t>
  </si>
  <si>
    <t xml:space="preserve">1. Apoyar en el seguimiento operativo de las actividades que contribuyan al control del trámite del sistema de soluciones de quejas y reclamos de los derechos de petición, acciones judiciales y demás documentos radicados en la entidad que requieran un trámite y respuesta al interesado.
2. Presentar informes mensuales con destino a la Alcaldía Mayor de Bogotá entes de control y otras entidades que lo requieran de conformidad con la normatividad vigente.
3. Realizar la depuración y creación de la base de datos del Sistema Distrital de Quejas y Soluciones y publicar en la página de la Alcaldía www.bogota.gov.co 
</t>
  </si>
  <si>
    <t>TECNICO SISTEMAS</t>
  </si>
  <si>
    <t xml:space="preserve"> Realizar la administración de los recursos tecnológicos y dar el soporte técnico para garantizar el correcto funcionamiento de la infraestructura informática de la Entidad.</t>
  </si>
  <si>
    <t xml:space="preserve">1. Administrar los servidores, el software de base, equipos activos, las redes de datos y voz, los servicios informáticos de valor agregado, el centro de cómputo, planta telefónica y las estaciones de trabajo de la entidad.
2. Llevar y controlar copias de seguridad y recuperación de la información.
3. Realizar el inventario de equipos y custodiar las licencias y los medios de  software de la infraestructura informática de la entidad.
4. Prestar apoyo técnico y solucionar los inconvenientes técnicos presentados en los equipos de la infraestructura informática de la Entidad.
</t>
  </si>
  <si>
    <t>Resolución 90708 DE 2013
Anexo General del RETIE 2013
Manual del contratista Permisos de trabajo Electricos 
ATS para trabajos electricos</t>
  </si>
  <si>
    <t xml:space="preserve">GUANTES DIELECTRICOS
BOTAS CON ZUELA DIELECTRICA, </t>
  </si>
  <si>
    <t>DESPACHO Y SUBDIRECCIONES Y JEFATURAS DE OFICINA</t>
  </si>
  <si>
    <t xml:space="preserve"> Asistir al jefe de la dependencia en labores secretariales con la oportunidad y confidencialidad requeridas.</t>
  </si>
  <si>
    <t xml:space="preserve">1. Tramitar la correspondencia y fotocopias documentos de conformidad con los procedimientos establecidos.
2. Registrar en la agenda los compromisos del jefe inmediato e informar diariamente sobre las actividades programadas con oportunidad.
3. Suministrar la información, documentos y elementos que sean solicitados de acuerdo con los trámites, autorizaciones y procedimientos establecidos de manera oportuna.
4. Proyectar actas, oficios, memorandos y demás documentos solicitados por el jefe de la dependencia con la calidad y oportunidad requeridas. 
</t>
  </si>
  <si>
    <t>Conducir el vehículo asignado y transportar a los superiores o personas que se le indique, observando cumplimiento de las normas de tránsito por su seguridad, la de las personas que transporte y del vehículo</t>
  </si>
  <si>
    <t>1. Conducir los vehículos asignados para las actividades oficiales de acuerdo a las normas de tránsito de manera eficiente y oportuna.
2. Cumplir con los itinerarios, horarios y servicios que se le asignen.
3. Realizar el transporte de suministros, equipos y correspondencia, previa orden del jefe inmediato.
4. Cumplir con los procedimientos establecidos para el mantenimiento preventivo, correctivo y de aprovisionamiento de combustible del vehículo con la oportunidad requerida.</t>
  </si>
  <si>
    <t>ATENCION VENTANILLA DADEP PISO 1</t>
  </si>
  <si>
    <t xml:space="preserve"> Recibir, a través de los distintos canales de comunicación que se establezcan para el efecto, cualquier recomendación, denuncia, reclamo o información requerida y relacionada con las funciones que desempeña o servicios que presta la entidad y dar el trámite respectivo, de acuerdo con los procedimientos y las normas vigentes.</t>
  </si>
  <si>
    <t xml:space="preserve">1. Recepcionar quejas, reclamos, sugerencias y solicitudes de información, por cualquiera de los canales de recepción.
2. Realizar seguimiento, control y llevar registro de las quejas, denuncias y reclamos que le formulen al Departamento, realizando los requerimientos que sean necesarios para garantizar el cumplimiento de las normas que regulan la materia y el respeto de los derechos que sobre el particular le asiste a los ciudadanos.
3. Brindar atención óptima al ciudadano proporcionando información oportuna, dentro de los términos de amabilidad, confiabilidad y respeto, a través de las oficinas ya constituidas en las diversas entidades del distrito, como de recepción de quejas y reclamos.
4. Informar, periódicamente, al Jefe o al Director de la Entidad sobre el desempeño de sus funciones, respecto a: Servicios sobre los que se presente el mayor número de reclamos, principales recomendaciones sugeridas por los particulares que tengan por objeto mejorar el servicio que preste la entidad, racionalizar el empleo de los recursos disponibles y hacer más participativa la gestión pública.
</t>
  </si>
  <si>
    <t>CONTROL DE ACCESO A LAS INSTALACIONES</t>
  </si>
  <si>
    <t xml:space="preserve">VELAR POR LA SEGURIDAD DE LOS SERVIDORES PUBLICOS,  BIENES Y MATERIALES DELAS INSTALACIONES RECEPCION Y CONTROL DE LOS VISITANTES A LAS INSTALACIONES DEL DADEP </t>
  </si>
  <si>
    <t>1. Atender los requerimientos de los visitantes y direcinarlos al area correspondiente
2. Velar por la seguridad de los bienes mubles e inmuebles de la Entidad
3. Ejercer en control de  servidores,  contratistas y visitantes y revisar los bolsos al ingreso y salida de los mismos</t>
  </si>
  <si>
    <t>SERVICIOS GENERALES  DE ASEO Y SERVICIOS DE CAFETERIA</t>
  </si>
  <si>
    <t>1. Colocar insumos en  las baterias sanitarias de los costados oriental y occidental de la Entidad, papel higiénico, bolsas de rsiduos solidos, toallas de mano
2. Recoge  los residuos solidos de las unidades sanitarias de los costados oriental y occidental de la Entidad
3. Realizar limpieza a escritorios, trapear, barrer, aseo en lavamanos, duchas, inodoros, limpiar vidrios, transportar  residuos solidos a los puntos de acopio.</t>
  </si>
  <si>
    <t>Suministrar el servicio de aseo y cafeteria en las instalaciones de los pisos 15 y 16  y mantener en completo orden y aseo los pisos, escritorios y areas comunes, asi mismo sumunistrar los servicios de cafeteria para elos servidores publicos  y contratistas</t>
  </si>
  <si>
    <t xml:space="preserve">REALIZAR EL MANTENIMIENTO  CORRECTIVO, PREVENTIVO Y PREDICTIVO  DE LOS EQUIPOS DE COMPUTO EXISTENTES EN LA ENTIDAD </t>
  </si>
  <si>
    <t>1. Realizar limpieza a servidores CPU, monitores teclados, path mouse y demas equipos que la entidad requiera.
2. Realizar inspeccion visual a los equipos y reportar posibles fallas presentadas 
3. Llevar el control de los equipos a los cuales se les realiza mantenimiento y generar el informe correspondiente</t>
  </si>
  <si>
    <t>Ley 9 de 1979
NORMA NFPA 704 
DECRETO 1609 DE 2002</t>
  </si>
  <si>
    <t>USO DE PROTECTORES AUDITIVOS</t>
  </si>
  <si>
    <t xml:space="preserve">CONSULTAS, REUNIONES,  RADICACION, QUEJAS, RECLAMOS, INFORMACION EN GENERAL </t>
  </si>
  <si>
    <t xml:space="preserve">SUPERFICIES DE TRABAJO DEL MISMO Y DIFERENTE NIVEL </t>
  </si>
  <si>
    <t xml:space="preserve">GOLPES, CAIDAS </t>
  </si>
  <si>
    <t>MISIONAL</t>
  </si>
  <si>
    <t xml:space="preserve">MISIONAL </t>
  </si>
  <si>
    <t>PROFESIONAL UNIVERSITARIO</t>
  </si>
  <si>
    <t>MISIONAL Y SOPORTE</t>
  </si>
  <si>
    <t>Las desctitas en cada uno de los cargos y contratos de prestacion de servicios profesionales y de apoyo a la gestion</t>
  </si>
  <si>
    <t>Gestionar las acciones administrativas, técnicas y jurídicas de apoyo en los procesos de recuperación y defensa del espacio público de manera eficaz.</t>
  </si>
  <si>
    <t>PROFESIONAL ESTUDIOS TECNICOS Y RECEPCION DE PREDIOS SRI</t>
  </si>
  <si>
    <t>PROFESIONAL ESPECIALIZADO EST. TECN. RECEPCION DE PREDIOS SRI</t>
  </si>
  <si>
    <t>TOPOGRAFIA</t>
  </si>
  <si>
    <t>AUXILIARES SERVICIOS GENERALES</t>
  </si>
  <si>
    <t>ARCHIVO SUBDIRECCION DE REGISTRO INMOBILIARIO</t>
  </si>
  <si>
    <t>GESTION DOCUMENTAL</t>
  </si>
  <si>
    <t>TECNICO DE SISTEMAS</t>
  </si>
  <si>
    <t>CONDUCTOR</t>
  </si>
  <si>
    <t>PROVEEDOR DE TRANSPORTE</t>
  </si>
  <si>
    <t>ESTRATEGICO</t>
  </si>
  <si>
    <t>DEPENDENCIAS PISO 15</t>
  </si>
  <si>
    <t>DEPENDENCIAS PISO 15 Y 16</t>
  </si>
  <si>
    <t>VERIFICACION</t>
  </si>
  <si>
    <t>DEPENDENCIAS PISO 15, 16 VENTANILLA CAD DADEP PISO 1</t>
  </si>
  <si>
    <t>JEFE DE OFICINA SISTEMAS</t>
  </si>
  <si>
    <t>DEPENDENCIAS DEL PISO 15</t>
  </si>
  <si>
    <t xml:space="preserve">JEFE OFICINA ASESORA JURIDICA </t>
  </si>
  <si>
    <t>JEFE DE OFICINA ASESORA JURIDICA</t>
  </si>
  <si>
    <t>ESTRATEGICO y MISIONAL</t>
  </si>
  <si>
    <t>AREA DE ATENCION AL CIUDADANO CAD VENTANILLA DADEP</t>
  </si>
  <si>
    <t xml:space="preserve">ARCHIVO GESTION DOCUMENTAL </t>
  </si>
  <si>
    <t xml:space="preserve">MANTENIMIENTO A  LA S INSTALACIONES </t>
  </si>
  <si>
    <t>MANTENIMIENTO A  LA S INSTALACIONES</t>
  </si>
  <si>
    <t xml:space="preserve">MANTENIMIENTO A  LAS INSTALACIONES </t>
  </si>
  <si>
    <t>PROVEEDOR MANTENIMIENTO EQUIPOS DE COMPUTO</t>
  </si>
  <si>
    <t xml:space="preserve">CONTRATISTAS DE PRESTACION DE SERVICIOS PROFESIONALES Y APOYO A LA GESTION </t>
  </si>
  <si>
    <t>Las  establecidas en los contratos de prestacion de servicios profesionales y apoyo a la gestion de cada uno de los contratitas que realizan labores administrativas</t>
  </si>
  <si>
    <t xml:space="preserve">CAPACITACION EN USO CORRECTO DE ELEMENTOS DE PROTECCION PERSONAL </t>
  </si>
  <si>
    <t xml:space="preserve">MANTENIMIENTO PREVENTIVO Y PREDICTIVO A LOS ASCENSORES </t>
  </si>
  <si>
    <t xml:space="preserve">PROTECTOR FACIAL, GUANTES DESECHABLES </t>
  </si>
  <si>
    <t>MEDICIONES DE CONFORT TERMICO</t>
  </si>
  <si>
    <t>SISTEMA DE EXTRACCION DE OLORES  Y PARTICULAS</t>
  </si>
  <si>
    <t>ESTUDIO DE PUESTOS DE TRABAJO</t>
  </si>
  <si>
    <t>GUANTES, MASCARILLAS Y OVEROL ENTERIZO PARA MANIPULACION DE PRODUCTOS QUIMICOS</t>
  </si>
  <si>
    <t>REALIZAR MEDICIONES DE CONFORT TERMICO</t>
  </si>
  <si>
    <t>N/A</t>
  </si>
  <si>
    <t xml:space="preserve">SEGURIDAD Y SALUD EN EL TRABAJO - SUPERVISOR </t>
  </si>
  <si>
    <t xml:space="preserve">BIOMECANICO </t>
  </si>
  <si>
    <t xml:space="preserve">GRUPO DE ARCHIVO DE PROPIEDAD INMOBILIARIA DISTRITAL </t>
  </si>
  <si>
    <t xml:space="preserve">CAPACITACION EN AUTOCUIDADO </t>
  </si>
  <si>
    <t>JEFE DE OFICINA ASESORA  DE PLANEACION</t>
  </si>
  <si>
    <t xml:space="preserve">   Dirigir la formulación de las políticas de la entidad en materia de planeación estratégica, formulación, ejecución de políticas, planes y programas institucionales y realizar las actividades de seguimiento a la ejecución de la planeación para el logro de objetivos y metas institucionales .</t>
  </si>
  <si>
    <t xml:space="preserve">Asesorar y brindar soporte técnico a la Dirección y demás dependencias del Departamento en la formulación de políticas, objetivos y metas, para el cumplimiento de la misión institucional.
2.   Coordinar la producción, adopción e implementación de políticas públicas relacionadas con el objeto del Departamento, de conformidad con la normatividad vigente.
3.   Asesorar y coordinar la formulación y adopción del Plan Estratégico del Departamento, así como los planes de acción necesarios para su cumplimiento, evaluando y proponiendo las acciones necesarias, para el logro de los objetivos propuestos.
4.   Coordinar la formulación de los proyectos de inversión de acuerdo con lo establecido en  el Plan Distrital de Desarrollo y el Plan Estratégico del Departamento.
5.   Consolidar y preparar los informes de seguimiento a la gestión que deban presentarse de forma periódica, o cuando sea requerido por la Dirección, de manera oportuna y confiable.
6.   Diseñar en coordinación con las dependencias del Departamento el plan anticorrupción, la estrategia de rendición de cuentas y de participación ciudadana, de conformidad a la normatividad vigente.
7.   Orientar la organización, análisis, procesamiento y actualización de la información estadística del Departamento, y su presentación para la toma de decisiones, la evaluación y seguimiento de las actividades ejecutadas por las diferentes dependencias, en el desarrollo de la misión del Departamento.
8.   Formular en coordinación con las demás dependencias, el diseño, la implementación, seguimiento y actualización del modelo administrativo del Departamento, sus procesos y procedimientos, de conformidad a la normatividad vigente.
9.   Coordinar la implementación y sostenibilidad y mejora continua del Sistema Integrado de Gestión del Departamento, tendientes a brindar unos mejor servicios a los usuarios internos y externos.
10. Asesorar, promover y formular, en coordinación con las demás dependencias, el diseño, la implementación, seguimiento y actualización del modelo de gestión de riesgo del Departamento.
11. Formular, en coordinación con las diferentes dependencias, medidas de desempeño cuantitativas que permitan evaluar periódicamente el cumplimiento de los objetivos estratégicos y operativos del Departamento, de manera oportuna y confiable.
12. Desarrollar estrategias, planes, programas y proyectos que atiendan al cumplimiento de los objetivos y estrategias del Plan de Desarrollo encaminado al logro de los objetivos de la Defensoría del Espacio Público.
13. Coordinar la preparación y consolidación del presupuesto de inversión de la Entidad en todas sus etapas, así como la estructuración de las modificaciones presupuestales a las que haya lugar y su presentación ante las entidades competentes, de manera oportuna y confiable.
14. Desempeñar las demás funciones relacionadas con la naturaleza del cargo y el área de desempeño.
</t>
  </si>
  <si>
    <t xml:space="preserve">MISIONAL , SOPORTE Y ESTRATEGICO </t>
  </si>
  <si>
    <t>BODEGA -COLVATEL</t>
  </si>
  <si>
    <t xml:space="preserve">CASCO DE SEGURIDAD
BOTAS DE SEGURIDAD
MONOGAFAS DE SEGURIDAD  LENTE OSCURO O CLARO 
</t>
  </si>
  <si>
    <t>Formular, dirigir y orientar las políticas, planes, programas y proyectos estratégicos y operativos relacionados con la defensa, inspección, vigilancia, regulación y control del espacio público, para la óptima administración del patrimonio inmobiliario de la ciudad, las áreas de cesión y el espacio público en general del Distrito Capital, de conformidad a la normatividad vigente.</t>
  </si>
  <si>
    <t xml:space="preserve">1.   Establecer conjunto con el Alcalde Mayor la formulación de las políticas, planes y programas de defensa, inspección, vigilancia, regulación y control del espacio público, conforme a la normatividad vigente.
2.   Establecer los lineamientos para la óptima la administración del espacio público, aprovechamiento de las zonas de cesión y de los bienes inmuebles del sector central del Distrito Capital, conforme a la normatividad vigente.
3.   Dirigir las políticas generales de funcionamiento del Departamento, y las referidas a la administración de los recursos humanos, físicos y financieros de la Entidad, de acuerdo con la normatividad vigente.
4.   Coordinar con las instancias competentes la vigilancia del cumplimiento de las normas sobre Espacio Público del Distrito Capital y la aplicación de las medidas correctivas, conforme con los lineamientos establecidos.
5.   Establecer programas, metodologías y modelos para la evaluación y control de gestión de los proyectos desarrollados por el Departamento, conforme a la normatividad vigente.
6.   Desarrollar los planes generales relacionados con la misión del Departamento Administrativo de la Defensoría del Espacio Público y hacer seguimiento para el cumplimiento de los términos y condiciones establecidos para su ejecución, de acuerdo con los lineamientos y parámetros establecidos.
7.   Verificar la implementación, desarrollo y ejecución del Sistema de Control Interno, el cual debe ser adecuado a la naturaleza, estructura y misión del Departamento.
8.   Conocer y resolver en segunda instancia los procesos disciplinarios, de acuerdo con la normatividad vigente y los criterios técnicos establecidos.
9.   Crear incentivos para contribuir a mantener, mejorar y ampliar el espacio público, en coordinación  con otras entidades distritales, de conformidad a la normatividad vigente.
10. Ejercer con las autoridades competentes el ejercicio de las acciones judiciales y administrativas necesarias para la defensa de los derechos sobre los bienes inmuebles de propiedad del sector central, de acuerdo a la normatividad vigente.
11. Formular los mecanismos de integración con las autoridades locales y otras entidades distritales para el manejo del espacio público, de acuerdo a los lineamientos establecidos.
12. Establecer mecanismos que permitan el reporte oportuno de la información que requiera la Secretaría de Hacienda sobre los bienes inmuebles de propiedad del Distrito Capital, de manera oportuna y confiable.
13. Adoptar los planes, programas y proyectos relacionados con la titulación de los bienes inmuebles, de conformidad a la normatividad en materia.
14. Implementar las acciones necesarias para el funcionamiento y reglamentación del Inventario General del Patrimonio Inmobiliario Distrital y del Registro Único del Patrimonio Inmobiliario Distrital y de los procesos de certificación necesarios, de manera oportuna y eficaz.
15. Ordenar el gasto del Departamento y administrar los recursos y bienes de la entidad, en los términos establecidos en las disposiciones vigentes.
16. Desempeñar las demás funciones que le sean asignadas y delegadas por la ley o por el Alcalde Mayor y que correspondan a la naturaleza de la entidad.
</t>
  </si>
  <si>
    <t>SUBDIRECTOR  DE  ADMINISTRACIÓN INMOBILIARIA Y DEL  ESPACIO PUBLICO</t>
  </si>
  <si>
    <t xml:space="preserve">  Dirigir la implementación y  ejecución de las políticas, planes y programas relacionados con la defensa, recuperación, administración y sostenibilidad del espacio público, dentro del marco de las normas legales vigentes y la misión del Departamento.</t>
  </si>
  <si>
    <t>1. Proponer al Director pautas y orientaciones técnicas en la formulación de políticas, planes y programas relacionados  con la inspección, vigilancia, regulación, administración, defensa y control de los bienes fiscales y de uso público, de conformidad a la normatividad vigente en materia. 
2. Definir e implementar el proceso de seguimiento de la ejecución contractual relacionada con la administración de los bienes fiscales y bienes de uso público a cargo del Departamento, de conformidad a la normatividad vigente en materia.
3. Orientar a las autoridades locales, sobre actividades que estimulen la protección, defensa y buen uso del espacio público, de conformidad a los lineamientos establecidos por el DADEP.
4. Asesorar y orientar a la Dirección del Departamento y a las demás dependencias en los asuntos relacionados con funciones propias de la Subdirección, de conformidad a la normatividad vigente. 
5. Dirigir el diseño y organización de estrategias para el fortalecimiento de la cultura ciudadana en la defensa, recuperación, administración y sostenibilidad del espacio público, de conformidad a la normatividad vigente en materia.
6. Dirigir y formular las políticas relacionadas con la defensa, recuperación del espacio público mediante la instauración y seguimiento a las actuaciones administrativas, de conformidad a la normatividad vigente en materia.
7. Realizar acompañamiento técnico-jurídico a los Alcaldes locales, en los procesos de restitución del espacio público, de conformidad a la normatividad vigente en materia.
8. Gestionar con la Oficina Asesora Jurídica del DADEP, los reportes de los hechos que puedan generar situaciones que atenten contra los bienes inmuebles registrados en el Inventario general del espacio público y bienes fiscales del nivel central, con el fin de adelantar las acciones administrativas correspondientes, de conformidad a los lineamientos establecidos por el Departamento.
9. Liderar la aplicación de la regulación del aprovechamiento económico de la Ciudad a través de la Comisión Intersectorial de Espacio Público, de manera oportuna y eficiente.
10. Coordinar y tramitar los recursos, acciones de tutela, cumplimiento, derechos de petición, y demás acciones jurídicas relacionadas con su competencia, con la oportunidad y confiabilidad requerida.
11. Aprobar la legalidad de los actos administrativos que deban ser expedidos por la Dirección del Departamento, de conformidad con la normatividad vigente.
12. Desempeñar las demás funciones relacionadas con la naturaleza del cargo y área de desempeño.</t>
  </si>
  <si>
    <t xml:space="preserve">SUBDIRECTOR  ADMINISTRATIVO  FINANCIERO Y DE CONTROL DISCIPLINARIO </t>
  </si>
  <si>
    <t>Dirigir los procesos relacionados con el manejo del talento humano, recursos físicos, financieros, quejas y soluciones, disciplinarios, gestión documental y servicios generales del Departamento, dentro del marco de las normas legales vigentes y misión de la entidad para garantizar el funcionamiento del Departamento con calidad, oportunidad y ética.</t>
  </si>
  <si>
    <t xml:space="preserve">1. Dirigir el proceso de gestión del talento humano de acuerdo a la normatividad vigente.
2. Diseñar y ejecutar planes, programas y proyectos para la gestión integral del talento humano del Departamento, de acuerdo a los lineamientos del Departamento.
3. Dirigir la elaboración de nómina general del personal de la entidad, con el fin de realizar el pago de salarios, prestaciones sociales y parafiscales respectivas, con la oportunidad requerida.
4. Dirigir el proceso de trámite de órdenes de pago de los contratistas del Departamento, con el fin de realizar el pago oportuno de honorarios, y seguridad social respectiva, con la oportunidad requerida.
5. Dirigir el proceso contable del Departamento, conforme a la normatividad vigente.
6. Diseñar, implementar y sostener el Sistema de Seguridad y Salud en el Trabajo, en el marco del Sistema Integrado de Gestión.
7. Diseñar, implementar y sostener el Subsistema de Gestión Ambiental en el marco del Sistema Integrado de Gestión.
8. Diseñar y ejecutar acciones tendientes a fortalecer la cultura y el clima organizacional del Departamento, de acuerdo a las políticas institucionales.
9. Dirigir la administración de la información del personal del Departamento y responder por el archivo y actualización de las hojas de vida de los servidores públicos, de conformidad a la normatividad vigente.
10. Conocer y fallar en primera instancia los procesos disciplinarios en contra de los servidores, ex servidores y particulares que ejerzan funciones públicas en la entidad, de acuerdo con lo dispuesto por la ley y las normas vigentes.
11. Dirigir la administración de los recursos financieros de acuerdo a los lineamientos expedidos por la Secretaria de Hacienda Distrital, con el fin de atender las necesidades y obligaciones económicas del Departamento, para su óptimo funcionamiento. 
12. Administrar la recepción, trámite y resolución oportuna de las peticiones, quejas, reclamos y soluciones de acuerdo con la misión del Departamento.
13. Coordinar y tramitar los recursos, acciones de tutela, cumplimiento, derechos de petición, y demás acciones jurídicas relacionadas con su competencia, con la oportunidad y confiabilidad requerida.
14. Aprobar la legalidad de los actos administrativos que deban ser expedidos por la Dirección del Departamento, de conformidad con la normatividad vigente.
15. Fijar directrices para el adecuado manejo y mantenimiento del archivo de gestión, almacén, correspondencia, seguros, equipos, bienes y servicios para asegurar la normal prestación del servicio de la entidad.
16. Desempeñar las demás funciones relacionadas con la naturaleza del cargo y el área de desempeño.
</t>
  </si>
  <si>
    <t xml:space="preserve">SUBDIRECTOR  DE RESGISTRO INMOBILIARIO Y DEL ESPACIO PUBLICO </t>
  </si>
  <si>
    <t>Dirigir la implementación y  ejecución de las políticas, planes y programas relacionados con el saneamiento, titulación, registro y certificación de la propiedad inmobiliaria distrital, así como administrar, conformar y consolidar el inventario general del patrimonio inmobiliario, dentro del marco de las normas legales vigentes y la misión del Departamento.</t>
  </si>
  <si>
    <t xml:space="preserve">1.   Diseñar e implementar la formulación y ejecución de políticas, estrategias, planes y programas relacionados con el saneamiento, titulación, registro y certificación de la propiedad inmobiliaria distrital, de conformidad a la normatividad vigente.
2.   Dirigir las acciones pertinentes para el recibo, toma de posesión y delimitación de las zonas de cesión obligatorias gratuitas y suscribir las actas respectivas, así como las actas de corrección o modificación de las mismas, de acuerdo a los lineamientos establecidos por el DADEP.
3.   Dirigir y coordinar los procedimientos requeridos para la titulación o saneamiento de la propiedad inmobiliaria distrital, recomendar la suscripción de las escrituras públicas a que haya lugar a la dirección del Departamento y suscribir las certificaciones sobre el dominio, destino y uso de la propiedad inmobiliaria distrital, de manera confiable y oportuna.
4.   Asesorar y orientar a la Dirección del Departamento y a las demás dependencias en los asuntos relacionados con funciones propias de la Subdirección, de conformidad a la normatividad vigente. 
5.   Dirigir las políticas, planes, programas y actividades relacionadas con la organización y el mantenimiento del archivo físico documental inmobiliario de acuerdo con las disposiciones legales vigentes y las técnicas modernas de archivística. 
6.   Dirigir las políticas, planes, programas y actividades relacionados con la implantación de mecanismos de seguridad, protección y consulta de los archivos a su cargo, de conformidad a la normatividad vigente.
7.   Dirigir y coordinar la organización, reglamentación y actualización del Inventario General del espacio Público y Bienes Fiscales y su correspondiente sistema de información, conforme a los procedimientos establecidos.
8.   Dirigir y coordinar la organización, reglamentación y actualización del Registro Único del Patrimonio Inmobiliario Distrital, con base en el Inventario General del Espacio Público y Bienes Fiscales, conforme a los lineamientos establecidos en el DADEP.
9.   Generar y reportar a la Subdirección Administrativa y Financiera la información contable de la propiedad inmobiliaria del Distrito Capital para la incorporación en los estados financieros de la Entidad, de acuerdo a los procedimientos de la Entidad.
10. Definir y dirigir el proceso de respuestas a las solicitudes de las autoridades urbanísticas en materia de licencias sobre la propiedad inmobiliaria distrital y recomendar su suscripción o el trámite a que haya lugar a la Dirección del departamento, de conformidad a los lineamientos establecidos por el DADEP.
11. Coordinar y tramitar los recursos, acciones de tutela, cumplimiento, derechos de petición, y demás acciones jurídicas relacionadas con su competencia, con la oportunidad y confiabilidad requerida.
12. Aprobar la legalidad de los actos administrativos que deban ser expedidos por la Dirección del Departamento, de conformidad con la normatividad vigente.
13. Desempeñar las demás funciones relacionadas con la naturaleza del cargo y área de desempeño.
</t>
  </si>
  <si>
    <t xml:space="preserve">  Verificar y evaluar el estado del sistema de control interno, de acuerdo a la normatividad vigente.. </t>
  </si>
  <si>
    <t xml:space="preserve">1. Planear, dirigir y organizar la verificación y evaluación del sistema de control Interno, de acuerdo con la normatividad vigente.
2.   Verificar que el sistema de control interno este formalmente establecido dentro de la organización y que su ejercicio sea intrínseco al desarrollo de las funciones de todos los cargos, y en particular, de aquellos que tengan responsabilidad de mando, de acuerdo con la normatividad vigente.
3.   Verificar que los controles definidos para los procesos y actividades de la organización, se cumplan por los responsables de su ejecución y en especial, que las áreas o empleados encargados de la aplicación del régimen disciplinario ejerzan adecuadamente esta función, de acuerdo con la normatividad vigente.
4.   Verificar que los controles asociados  con todas y cada una de las actividades de la organización estén adecuadamente definidos, sean apropiados y se mejoren permanentemente, de acuerdo a la evolución del Departamento.
5.   Velar por el cumplimiento de las leyes, normas, políticas, procedimientos, planes, programas, proyectos y metas de la organización y recomendar los ajustes necesarios, de acuerdo con la normatividad vigente.
6.   Servir de apoyo a los directivos en el proceso de toma de decisiones, a fin que se obtengan los resultados esperados, de manera oportuna y eficaz.
7.   Verificar los procesos relacionados con el manejo de los recursos, bienes y los sistemas de información de la entidad y recomendar los correctivos que sean necesarios, de conformidad a los lineamientos establecidos.
8.   Fomentar en todo el Departamento la formación de una cultura de control que contribuya al mejoramiento continuo, en cumplimiento de la misión institucional.
9.   Evaluar y verificar  la aplicación de los mecanismos de participación ciudadana, que en desarrollo del mandato constitucional y legal, diseñe la entidad correspondiente, conforme a la normatividad vigente.
10. Mantener permanentemente informados a los directivos acerca del estado del control interno dentro de la entidad, dando cuenta de las debilidades detectadas y de las fallas en su cumplimiento, de conformidad a los lineamientos establecidos.
11. Verificar que se implanten las medidas respectivas recomendadas, de acuerdo a los lineamientos establecidos.
12. Las demás funciones que se asigne el jefe del organismo o entidad, de acuerdo con el carácter de sus  funciones
</t>
  </si>
  <si>
    <t>Formular e implementar las políticas y objetivos estratégicos, adoptar los planes, programas y proyectos correspondientes a la gestión de los servicios tecnológicos para asegurar el cumplimiento de la misión del Departamento, en concordancia a las normativas vigentes.</t>
  </si>
  <si>
    <t xml:space="preserve">Presentar las propuestas de la dependencia en el proceso de elaboración del Plan Estratégico del Departamento, de conformidad con los objetivos y metas de la entidad.
2.   Formular e implementar el Plan Estratégico de tecnologías de la información, el cual debe estar alineado con el Plan de Desarrollo Distrital, el Plan Estratégico del Departamento y la estrategia definida por el Ministerio de Tecnologías de la Información y las Comunicaciones, de conformidad con la normatividad vigente.
3.   Definir y dirigir el plan de acción, los programas, proyectos y las estrategias de la dependencia, de acuerdo con las políticas del Departamento.
4.   Verificar que los procesos tecnológicos del Departamento incluyan los estándares y lineamientos dictados por el Ministerio de Tecnologías de la Información y las Comunicaciones.
5.   Proponer e implementar las políticas y acciones relativas a la seguridad y privacidad de la información y de la plataforma tecnológica del Departamento, conforme a los lineamientos y políticas institucionales y normatividad vigente.
6.   Evaluar las tecnologías emergentes e identificar la viabilidad para su adopción en el Departamento, teniendo en cuenta los criterios económicos, financieros, normativos, de sostenibilidad, usos y tendencias de la industria tecnológica.
7.   Diseñar e implementar las metodologías y procedimientos necesarios para la adquisición, desarrollo, instalación, administración, seguridad, uso y soporte de los sistemas de la información del Departamento que permitan su óptimo funcionamiento.
8.   Gestionar la plataforma tecnológica que soporta los servicios tecnológicos y de información del Departamento que permita la ejecución de sus procesos estratégicos, misionales, control y apoyo.
9.   Liderar la administración técnica de los sistemas de información con  los que cuenta el Departamento, conforme a los estándares establecidos.
10. Dirigir el diseño, desarrollo e implementación del software y sistemas de información del Departamento, verificando que cuente con los parámetros de funcionamiento, legalidad, de conformidad a los lineamientos de la entidad y la normatividad vigente.
11. Supervisar y controlar la operación de la red, el centro de cómputo y los equipos del Departamento, de manera oportuna y confiable.
12. Definir los lineamientos de administración y adquisición  de los recursos de TIC que se realicen en el Departamento, de conformidad con la normatividad vigente.
13. Liderar la interoperabilidad tecnológica entre el Departamento y las demás entidades del nivel Distrital y Nacional con el fin de maximizar los usos de los recursos tecnológicos.
14. Desempeñar las demás funciones relacionadas con la naturaleza del cargo y área de desempeño.
</t>
  </si>
  <si>
    <t xml:space="preserve">  Dirigir la gestión jurídica,  contractual y la defensa judicial del Departamento, dentro del marco de las normas legales vigentes y la misión del DADEP.</t>
  </si>
  <si>
    <t xml:space="preserve">1.   Asesorar y orientar a la Dirección del Departamento y las demás dependencias en los asuntos de carácter jurídico relacionados con las funciones propias de cada una de ellas, de conformidad a la normatividad vigente.
2.   Dirigir la defensa judicial en los procesos litigiosos que se adelanten en contra del Departamento o en los que este intervenga como demandante o como tercer interviniente o coadyuvante, en coordinación con las dependencias interesadas o de la administración distrital, cuando corresponda, de conformidad con la normatividad vigente.
3.   Dirigir el procedimiento de contratación del Departamento exigidos por la ley o normas reglamentarias para la adjudicación, celebración, legislación, ejecución y liquidación incluyendo la aprobación de pólizas, para asegurar la normal operación y funcionamiento de la entidad.
4.   Coordinar y tramitar los recursos, revocatorias directas, derechos de petición, tutelas, consultas y demás acciones jurídicas relacionadas con la misión del Departamento.
5.   Aprobar la legalidad de los actos administrativos que deban ser expedidos por el Director del Departamento de conformidad a la normatividad vigente.
6.   Sustanciar los fallos de segunda instancia de los procesos disciplinarios que se adelantes en contra de los servidores y ex servidores públicos del Departamento, de conformidad con la normatividad vigente.
7.   Definir y dirigir el plan de acción, los programas y proyectos y las estrategias de la dependencia que se adecuen con las políticas y misión de la entidad.
8.   Dirigir la actualización del sistema de información que adopte la entidad, en el área de su desempeño.
9.   Dirigir y resolver los asuntos jurídicos, revisión de actos administrativos y demás documentos que sean remitidos para su respectivo concepto jurídico de acuerdo a la misión de la entidad y legislación vigente.
10. Desempeñar las demás funciones relacionadas con la naturaleza del cargo y el área de desempeño.
.
4. Dirigir el procedimiento de contratación del Departamento exigidos por la ley o normas reglamentarias para la adjudicación, celebración, legislación, ejecución y liquidación incluyendo la aprobación de pólizas, para asegurar la normal operación y funcionamiento de la entidad.
</t>
  </si>
  <si>
    <t xml:space="preserve"> Realizar las acciones administrativas, técnicas y jurídicas, para garantizar el proceso de recuperación y defensa del espacio público, en aplicación a la normatividad vigente.</t>
  </si>
  <si>
    <t xml:space="preserve">CHAQUETA INSTITUCIONAL </t>
  </si>
  <si>
    <t xml:space="preserve">1. Realizar el proceso de verificación de predios para determinar su viabilidad técnico/jurídico e incorporar al Patrimonio Inmobiliario Distrital, conforme a la normatividad vigente.
2. Revisar y avalar los estudios técnico-jurídicos de los predios que se encuentran en el pre-inventario del SIDEP, de manera oportuna y eficaz.
3. Evaluar la condición de los predios del Patrimonio Inmobiliario Distrital con el fin de tramitar la desincorporación de los mismos del inventario del SIDEP, conforme a la normatividad vigente.
4. Verificar y clasificar dentro del SIDEP la incorporación de los Predios del Patrimonio Inmobiliario Distrital, de manera oportuna y confiable.
5. Elaborar estudios técnico-jurídicos, proyectar conceptos, constancias, donde se determine la naturaleza jurídica de los predios del Patrimonio Inmobiliario Distrital, conforme a la normatividad vigente.
6. Revisar y avalar dentro del marco de referencia los puntos de control de georreferenciación de los predios del  Patrimonio Inmobiliario Distrital, de manera oportuna y confiable.
7. Proponer e implementar mejoras y controles en los procesos de depuración de la información alfanumérica y cartográfica del SIDEP, de conformidad con los lineamientos de la entidad.
8. Responder por la actualización de la información que será suministro para conformar indicadores de gestión y resultado de los proyectos que se ejecuten y analizarla, para el cumplimiento de la misión del Departamento. 
9. Brindar asistencia técnica o jurídica sobre las funciones propias del área tanto a las Subdirecciones y Oficinas Asesoras del Departamento, de conformidad con los lineamientos establecidos por el DADEP.
10. Desempeñar las demás funciones relacionadas con la naturaleza del cargo y el área de desempeño.
</t>
  </si>
  <si>
    <t xml:space="preserve">PROFESIONAL ESPECIALIZADO Y PROFESIONALES DE PRESATCION DE SERVICIOS Y APOYO A LA GESTIÓN </t>
  </si>
  <si>
    <t>PISO 15 Y 16</t>
  </si>
  <si>
    <t xml:space="preserve"> Realizar acciones de carácter técnico y urbanístico relacionadas con los procesos de estudios técnicos que permitan el proceso de incorporación de predios en el Inventario General de Espacio Público y bienes fiscales, en el marco de las disposiciones legales vigentes, para el cumplimiento de la misión institucional con la oportunidad y eficacia requerida  Y las que se encuntran establecidas en las obligaciones contractuales de los contratistas </t>
  </si>
  <si>
    <t>PISO 15 Y 16 -CIUDAD</t>
  </si>
  <si>
    <t xml:space="preserve">PROFESIONAL ESPECIALIZADO DE DEFENSA Y PROFESIOANALES DE PRESTACION DE SERVICIOS Y DE APOYO A LA GESTIÓN </t>
  </si>
  <si>
    <t xml:space="preserve">
1. Brindar apoyo técnico/ jurídico de manera coordinada con las Alcaldías Locales, y  demás Entidades Distritales intervinientes, en las acciones necesarias para la defensa, control y restitución de bienes de uso público definidos en las metas de la entidad, de acuerdo a la normatividad vigente
2. Realizar el seguimiento a las políticas, planes y programas sobre control y defensa del espacio público se formulen, para el cumplimiento de las metas establecidas para el área.
3. Apoyar la programación, coordinación y liderazgo de los operativos o diligencias de restitución y recuperación de los espacios públicos para el cumplimiento de las metas de la entidad, de acuerdo a la normatividad vigente
4. Realizar seguimiento a la gestión relacionada con el trámite de las actuaciones administrativas que cursan en las Alcaldías Locales por RBUP y que comprende acciones encaminadas al inicio, aporte de pruebas, impulso procesal, recursos, materialización y otros que se surtan en dichos procesos, conforme a la normatividad vigente.
5. Proponer y diseñar mecanismos de seguimiento para notificación de los actos administrativos de primera y segunda instancia, y el registro de la información correspondiente al sistema de información de la entidad SIDEP, de acuerdo con la normatividad y procedimientos vigentes.
6. Realizar la notificación de los actos administrativos de segunda instancia en las actuaciones administrativas y policivas, y notificar a la Oficina Asesora Jurídica cuando dichos actos sean contrarios a los intereses del DADEP, de conformidad a las directrices impartidas por el Subdirector.
7. Realizar con la Oficina Asesora Jurídica las actuaciones correspondientes al trámite de las acciones populares, de tutela, de cumplimiento, derechos de petición y socializar la ocurrencia de hechos que atenten contra los bienes inmuebles que hacen parte del inventario general del espacio público y bienes nivel central, para que adelante las acciones judiciales necesarias para su defensa, conforme a la normatividad vigente.
8. Brindar acompañamiento en el proceso de estudios e investigaciones en materia de espacio público, que conlleven al cumplimiento eficaz de la misión institucional.
9. Orientar a los usuarios y suministrar información y documentos de conformidad con los procedimientos establecidos para el área.
10. Proyectar respuestas ante los requerimientos de los organismos de control, relacionados con la Defensa del espacio público, de manera veraz y oportuna.
11. Ejercer la supervisión de los contratos, convenios o actas de entrega, asignados por el jefe inmediato, de conformidad a los procedimientos del Departamento.
12. Desempeñar las demás funciones relacionadas con la naturaleza del cargo y el área de desempeño.
13. Las establecidas en las obligaciones contractuales </t>
  </si>
  <si>
    <t xml:space="preserve">PISO 15 Y 16 -CIUDAD </t>
  </si>
  <si>
    <t>PROFESIONAL ESPECIALIZADO DEFENSA SAI</t>
  </si>
  <si>
    <t>PROFESIONAL ESPECIALIZADO ADMINISTRACION  SAI</t>
  </si>
  <si>
    <t>Las desctitas en cada uno de los cargos de conformidad al manual de funciones y contratos de prestacion de servicios profesionales y de apoyo a la gestion</t>
  </si>
  <si>
    <t xml:space="preserve">PISO 15 Y 16 -BODEGA COLVATEL </t>
  </si>
  <si>
    <t xml:space="preserve">
1. Analizar y elaborar de acuerdo con el análisis técnico las actas (de recibo, toma de posesión, delimitación, corrección etc.), estudios de levantamientos topográficos, diagnósticos físicos y técnicos, conceptos, constancias, certificaciones e informes requeridos de los urbanismos debidamente aprobados.
2. Realizar  las visitas de Inspección técnico-administrativas en áreas de cesión de uso público y bienes fiscales requeridos y estudiar el resultado para el cumplimiento de las funciones del área.
3. Realizar el análisis previo determinando la viabilidad del proceso de toma de posesión de las zonas de uso público en las urbanizaciones, barrios o desarrollos y suscribir las correspondientes actas. 
4. Revisar la documentación necesaria, para la aprobación y suscripción de las solicitudes de cualquier clase de licencia según la normativa vigente, sometida a consideración de la Dirección del Departamento, con relación a la propiedad inmobiliaria Distrital. 
5. Asegurar la  actualización periódica del sistema de información de la entidad, para el manejo y control de los asuntos de competencia del área y remitir los archivos, documentos e información que permitan alimentar y actualizar el archivo de la propiedad inmobiliaria y el Sistema de Información de la Entidad.
6. Informar  a los grupos, áreas o Subdirecciones de la Entidad o en su defecto a las restantes entidades del Distrito Capital competentes, sobre  todo hecho o acto jurídico de que tenga conocimiento en el ejercicio de sus funciones que pueda afectar la tenencia, posesión o titularidad de la propiedad inmobiliaria del Distrito Capital.
7. Elaborar estudios técnico-jurídicos, proyectar y suscribir conceptos, constancias, informes y comunicaciones a otras entidades distritales y responder los conceptos, constancias, certificaciones, informes y en general, todo oficio o memorando expedido por causa y con ocasión del ejercicio de las funciones asignadas al área.
8. Realizar el estudio técnico y jurídico de las pólizas  que garanticen la  estabilidad de obras de las zonas de cesión. 
9. Adelantar los trámites de las solicitudes de avalúo comercial de los bienes fiscales propiedad del Distrito Capital.
10. Desempeñar las demás funciones relacionadas con la naturaleza del cargo y el área de desempeño.
</t>
  </si>
  <si>
    <t xml:space="preserve">PROFESIONAL UNIVERSITARIO Y PROFESIONALES DE PRESTACION DE SERVICIOS Y DE APOYO A GESTIÓN </t>
  </si>
  <si>
    <t xml:space="preserve"> Realizar los estudios técnicos y análisis necesarios que permitan actualizar,  recibir e incorporar  en el inventario general de bienes de uso público y bienes fiscales  del nivel central de Distrito Capital los predios, construcciones y zonas de cesión así como emitir las certificaciones o conceptos técnicos sobre el dominio, destino y uso  de la propiedad inmobiliaria Distrital, de conformidad a la normatividad vigente y las contempladas de acuerdo con las  obligaciones contractuales </t>
  </si>
  <si>
    <t xml:space="preserve">Realizar las actividades administrativas de acuerdo con el Manual Específico de Funciones y de Competencias Laborales para los empleos que conforman la planta de personal del DEPARTAMENTO ADMINISTRATIVO DE LA DEFENSORÍA DEL ESPACIO PÚBLICO Y lo establecido en obligaciones contratuales de los contratistas </t>
  </si>
  <si>
    <t xml:space="preserve"> ARCHIVO FISICO ,  RECURSOS FISICOS  , PRESUPUESTO , CONTABILIDAD , CONTRATOS  Y PROFESIONALES DE PRESTACIÓN DE SERVICIOS Y DE APOYO A LA GESTIÓN </t>
  </si>
  <si>
    <t xml:space="preserve">Realizar las actividades administrativas de acuerdo con el Manual Específico de Funciones y de Competencias Laborales para los empleos que conforman la planta de personal del DEPARTAMENTO ADMINISTRATIVO DE LA DEFENSORÍA DEL ESPACIO PÚBLICO Y  lo establecido en las obligaciones contractuales </t>
  </si>
  <si>
    <t>Apoyar el desarrollo de los procesos misionales conforme a los procesos y procedimientos definidos para lograr los objetivos de las dependencias, aplicando los conocimientos técnicos en el marco de la normatividad vigente.</t>
  </si>
  <si>
    <t xml:space="preserve">1. Realizar los levantamientos topográficos necesarios para la determinación de las áreas de las urbanizaciones, predios o construcciones que deben ser incorporados o actualizados en el  Inventario General de Espacio Público y Bienes Fiscales y presentar los respectivos informes en donde se incluyan planos y carteras topográficas, de conformidad con los procesos establecidos en el Departamento.
2. Efectuar las visitas técnicas administrativas necesarias a los bienes del Inventario General de Espacio Público y Bienes Fiscales, entregando los respectivos informes, de conformidad con los procesos establecidos en el Departamento.
3. Realizar la incorporación o actualización de la información geográfica y alfanumérica de las urbanizaciones, predios y construcciones según corresponda de acuerdo a los niveles Censo, inventario o patrimonio del SIDEP, de conformidad con los procesos establecidos en el Departamento.
4. Revisar y recomendar la aprobación de los levantamientos topográficos presentados por contratistas externos, de conformidad con los procesos establecidos en el Departamento.
5. Elaborar los registros topográficos y mapas temáticos de  las urbanizaciones, predios o construcciones que deben ser incorporados o actualizados en el  Inventario General de Espacio Público y Bienes Fiscales, de conformidad con los procesos establecidos en el Departamento.
6. Adelantar las investigaciones de carácter predial y urbanístico ante entidades competentes del mismo nivel Distrital o Nacional, de conformidad con los procesos establecidos en el Departamento.
7. Realizar la depuración de las inconsistencias identificadas en el SIDEP, de conformidad con los procesos establecidos en el Departamento.
8. Brindar  apoyo técnico en las actividades que requiera la Subdirección de Registro Inmobiliario, de conformidad a las directrices del Subdirector.
9. Elaborar las certificaciones sobre el dominio, destino y uso de la propiedad inmobiliaria distrital para la firma del  líder de Grupo o el Subdirector, según el caso, con base en las normas del plan de ordenamiento territorial y en la información extractada de los procesos catastrales, urbanísticos, de notariado y registro, de conformidad con los procesos establecidos en el Departamento.
10. Desempeñar las demás funciones relacionadas con la naturaleza del cargo y el área de desempeño.
</t>
  </si>
  <si>
    <t xml:space="preserve">PISO 15 Y 16 - CIUDAD </t>
  </si>
  <si>
    <t xml:space="preserve">1. CAMPAÑA EN FACTOR DE RIESGO AL RUIDO.
</t>
  </si>
  <si>
    <t xml:space="preserve">AUXILIAR DE SERVICIOS GENERALES </t>
  </si>
  <si>
    <t xml:space="preserve">1. Realizar el mantenimiento preventivo y correctivo, reubicación de elementos y mobiliario de la Entidad, conforme a los procedimientos establecidos.
2. Hacer seguimiento y control a las activadas correctivas realizadas, de manera oportuna y confiable, conforme a las directrices del jefe inmediato.
3. Tramitar la correspondencia y fotocopiar documentos de conformidad con los procedimientos establecidos.
4. Apoyar en la organización del archivo de gestión de la dependencia indicada y la depuración de los documentos que deban ir con destino al archivo central, de acuerdo con los procedimientos establecidos.
5. Realizar ante el banco correspondiente, el trámite de canje de cheques de caja menor del Departamento, de manera oportuna y confiable, bajo los principios de seguridad y eficacia.
6. Realizar el apoyo en las actividades logísticas y de entrega de correspondencia de carácter inmediato a la Alcaldía, Entidades Distritales, Entes de Control, y demás oficinas que se requieran por necesidades del servicio, conforme a las directrices impartidas por el Subdirector o jefe inmediato de la SAF.
7. Desempeñar las demás funciones relacionadas con la naturaleza del cargo y el área de desempeño.
</t>
  </si>
  <si>
    <t xml:space="preserve">DIFERENTES LUGARES DE LA CIUDAD </t>
  </si>
  <si>
    <t>Efectuar las labores operativas relacionadas con el servicio de manejo de vehículos a cargo del Departamento Administrativo de la Defensoría del Espacio Público, cumpliendo con las normas de tránsito y efectuar apoyo administrativo y logístico de conformidad con las necesidades de la entidad.</t>
  </si>
  <si>
    <t xml:space="preserve">1. Prestar el servicio de transporte de personal para el desarrollo de las actividades propias del DADEP, de acuerdo a las normas de tránsito de manera eficiente y oportuna y de acuerdo a órdenes del jefe inmediato.
2. Realizar el transporte de suministros, equipos y correspondencia, siguiendo instrucciones del jefe inmediato.
3. Responder por el aseo, mantenimiento y cuidado del vehículo asignado a su cargo, para garantizar el normal funcionamiento del mismo.
4. Llevar el vehículo a los lugares que le sea indicado, para la realización de las reparaciones menores y aquellas de mantenimiento preventivo y correctivo, para garantizar el buen funcionamiento del mismo y prestar un buen servicio.
5. Mantener en buen estado el equipo de carretera, herramientas y demás implementos de seguridad vial, para atender de manera oportuna las situaciones adversas que se presenten.
6. Informar de manera oportuna a la dependencia responsable, sobre el mal funcionamiento o daños que haya sufrido el vehículo, así como hacer la solicitud del suministro de gasolina y lubricantes, con el fin de prestar un servicio adecuado.
7. Mantener al día la documentación del vehículo, de acuerdo con lo que sea requerido por la autoridad competente, y evitar así inconvenientes en tal sentido.
8. Cumplir de manera estricta las restricciones de uso de los vehículos puestos a disposición del DADEP, siguiendo las instrucciones del Jefe Inmediato en cumplimiento de las funciones propias del servicio.
9. Apoyar en la ejecución de tareas administrativas y logísticas del proceso de gestión documental, previa orden del superior inmediato.
10. Desempeñar las demás funciones relacionadas con la naturaleza del cargo y el área de desempeño.
</t>
  </si>
  <si>
    <t xml:space="preserve">APOYO LOGISTICO SAI </t>
  </si>
  <si>
    <t xml:space="preserve">AUXILIAR SG-MANTENIMIENTO </t>
  </si>
  <si>
    <t xml:space="preserve">SEGUNDA INSTANCIA </t>
  </si>
  <si>
    <t xml:space="preserve">PISO 15 </t>
  </si>
  <si>
    <t xml:space="preserve">PROFESIONAL ESPECIALIZADO Y PROFESIONAL UNIVERSITARIO </t>
  </si>
  <si>
    <t xml:space="preserve">Las desctitas en cada uno de los cargos de conformidad al manual de funciones </t>
  </si>
  <si>
    <t xml:space="preserve">Realizar las actividades administrativas de acuerdo con el Manual Específico de Funciones y de Competencias Laborales para los empleos que conforman la planta de personal del DEPARTAMENTO ADMINISTRATIVO DE LA DEFENSORÍA DEL ESPACIO PÚBLICO </t>
  </si>
  <si>
    <t xml:space="preserve">1. Recibir, organizar y responder por los documentos e información que permita alimentar y actualizar el archivo del Inventario General de Espacio Público y bienes fiscales y el Sistema de Información (SIDEP) y aplicar los mecanismos de seguridad y protección de la información.
2. Responder por la remisión e incorporación total y oportuna de los archivos, documentos e información que permitan alimentar y actualizar el Inventario General de Espacio Público y bienes fiscales y asegurar el mantenimiento del archivo físico documental de acuerdo con las disposiciones legales vigentes, las técnicas archivísticas y la metodología establecida.
3. Diseñar y aplicar los mecanismos para el manejo de la consulta del archivo por parte de los usuarios internos y externos.
4. Coordinar la digitalización de los documentos del Sistema del Información del Registro Único del Patrimonio Inmobiliario Distrital.
5. Realizar el seguimiento al programa de gestión documental y al sistema integrado de conservación aplicando los principios y procesos archivísticos de acuerdo a las normas y reglamentos que regulen la materia y las necesidades de la entidad.
</t>
  </si>
  <si>
    <t xml:space="preserve">SOPORTE </t>
  </si>
  <si>
    <t xml:space="preserve">BODEGAS COLVATEL </t>
  </si>
  <si>
    <t>BIOLOGICOS</t>
  </si>
  <si>
    <t>AFECCIONES RESPIRATORIAS</t>
  </si>
  <si>
    <t>NEUMONIAS DIVERSAS</t>
  </si>
  <si>
    <t>RESOLUCION 666 DE 2020</t>
  </si>
  <si>
    <t>SEGURIDAD Y SALUD EN EL TRABAJO
VISITANTE</t>
  </si>
  <si>
    <t>SEGURIDAD Y SALUD EN EL TRABAJO.
COLABORADOR</t>
  </si>
  <si>
    <t>TAPABOCAS</t>
  </si>
  <si>
    <t xml:space="preserve">SI </t>
  </si>
  <si>
    <t xml:space="preserve">PÚBLICO </t>
  </si>
  <si>
    <t xml:space="preserve">PROFESIONAL UNIVERSITARIO TALENTO HUMANO, ATENCION AL CUIDADANO, RECURSOS FISICOS, CONTABILIDAD, PRESUPUESTO, GESTION DOCUMENTAL, CONTROL DISCIPLINARIO, PROCESOS JUDICIALES, CONTRATACION, PLANEACION, CONTROL INTERNO ,REGISTRO INMOBILIARIO  SISTEMAS Y PROFESIONALES DE PRESTACION DE SERVICIOS Y DE APOYO A LA GESTIÓN </t>
  </si>
  <si>
    <t>TECNICOS EN TOPOGRAFIA / CONTRATISTA DE PRESTACIÓN DE SERVICIOS Y APOYO A LA GESTION</t>
  </si>
  <si>
    <t xml:space="preserve">TECNICO OPERATIVO  / CONTRATO DE PRESTACIÓN DE SERVICIOS Y APOYO A LA GESTIÓN </t>
  </si>
  <si>
    <t>DESPACHO Y SUBDIRECCIONES Y  OFICINAS</t>
  </si>
  <si>
    <t xml:space="preserve">ARCHIVO DE LA PROPIEDAD INMOBILIARIA DISTRITAL </t>
  </si>
  <si>
    <t xml:space="preserve">PISO 15 Y 16 /CIUDAD </t>
  </si>
  <si>
    <t xml:space="preserve">Profesional Universitario /Contratistas de prestación  de  servicios de apoyo a la gestión </t>
  </si>
  <si>
    <t xml:space="preserve">SUBDIRECCIÓN DE ADMINISTRACIÓN INMOBILIARIA Y DEL ESPACIO PÚBLICO </t>
  </si>
  <si>
    <t xml:space="preserve">1. Las establecidas en el manual de funciones y el proceso contractual propias de la misionalidad de la Entidad  en defensa y recuperación del Espacio Público </t>
  </si>
  <si>
    <t xml:space="preserve">1.CAPACITACION EN USO CORRECTO DE ELEMENTOS DE PROTECCION PERSONAL </t>
  </si>
  <si>
    <t xml:space="preserve">1.ESTABLECER DESCANSOS EN LA JORNADA LABORAL 
2. PAUSAS ACTIVAS </t>
  </si>
  <si>
    <t>SEGURIDAD Y SALUD EN EL TRABAJO/SUPERVISOR</t>
  </si>
  <si>
    <t xml:space="preserve">SEGURIDAD Y SALUD EN EL TRABAJO/SUPERVISOR </t>
  </si>
  <si>
    <t>SUBDIRECCION DE ADMINISTRACION INMOBILIARIA  Y DEL ESPACIO PÚBLICO</t>
  </si>
  <si>
    <t xml:space="preserve">1. CAPACITACIÓN EN HIGIENE POSTURAL
2. PAUSAS ACTIVAS
3. SOLICITAR A LA SUPERVISORA QUE LOS GUARDAS CUENTEN CON SUS RESPECTIVOS CONTROLES DE EXAMENES OCUPACIONALES  </t>
  </si>
  <si>
    <t xml:space="preserve">VIRUS (COVID-19) </t>
  </si>
  <si>
    <t xml:space="preserve">SEGURIDAD Y SALUD EN EL TRABAJO/SUPERVISORA </t>
  </si>
  <si>
    <t xml:space="preserve">SEGURIDAD Y SALUD EN EL TRABAJO /SUPERVISORA </t>
  </si>
  <si>
    <t xml:space="preserve">SEGURIDAD Y SALUD EN EL TRABAJO/ SUPERVISORA </t>
  </si>
  <si>
    <t>TAPABOCAS / GUANTES DE LATEX</t>
  </si>
  <si>
    <t>AREAS COMUNES, PASILLOS, COMEDOR Y LIMPIEZA DE ESCRITORIOS PISO 15  Y 16 CL 120</t>
  </si>
  <si>
    <t xml:space="preserve">SEGURIDAD Y SALUD EN EL TRABAJO
PERSONAL DE ASESO Y CAFETERIA /SUPERVISORA </t>
  </si>
  <si>
    <t>Ley 9 de 1979
NORMA NFPA 704 
DECRETO 1609 DE 2002
RESOLUCIÓN 666 DE 2020</t>
  </si>
  <si>
    <t>INSTALACIONES DEL DADEP PISO 15, 16 Y VENTANILLA DADEP CAD PISO 1 /CL 120</t>
  </si>
  <si>
    <t xml:space="preserve">1. SOLICITAR AL SUPERVISOR EL CUMPLIMIENTO DE LA NORMATIVIDAD VIGENTE 
2. DE SER POSIBLE INVOLUCRALOS EN LOS PROGRAMAS DE PROMOCIÓN Y PREVENCIÓN QUE TIENE EL DADEP </t>
  </si>
  <si>
    <t>COMUNICACIÓN CON LOS COLABORADORES  Y OTROS VISITANTES</t>
  </si>
  <si>
    <t xml:space="preserve">2. MANTENER VENTILADA LAS INSTALACIONES   </t>
  </si>
  <si>
    <t xml:space="preserve">1. USO OBLIGATORIO TAPABOCAS.
2. LAVADO DE MANOS CADA 3 HORAS.
3. DISTANCIAMIENTO SOCIAL.
4. COMUNICACION UTILIZANDO LAS TECNOLOGIAS, WEB, TELEFONO, ETC 
5. APLICACIÓN DEL PROTOCOLO DE BIOSEGURIDAD DE LA ENTIDAD 
6. AUTOCUIDADO 
</t>
  </si>
  <si>
    <t xml:space="preserve">1. TIPS SOBRE EL USO ADECUADO DE LOS ASCENSORES </t>
  </si>
  <si>
    <t xml:space="preserve">1. TIPS SOBRE AUTOCUIDADO </t>
  </si>
  <si>
    <t xml:space="preserve">1.TIPS DE AUTOCUIDADO </t>
  </si>
  <si>
    <t xml:space="preserve">
1. TIPS DEL PLAN DE EMERGENCIAS INSTITUCIONAL
2. SIMULACROS</t>
  </si>
  <si>
    <t xml:space="preserve">SEGURIDAD Y SALUD EN EL TRABAJO /RECURSOS FISICOS </t>
  </si>
  <si>
    <t xml:space="preserve">CASCO DE SEGURIDAD, 
BOTAS DE SEGURIDAD
MONOGAFAS DE SEGURIDAD  LENTE OSCURO, GORRA 
</t>
  </si>
  <si>
    <t xml:space="preserve">FÍSICO </t>
  </si>
  <si>
    <t xml:space="preserve">BIOLÓGICO </t>
  </si>
  <si>
    <t>FÍSICO</t>
  </si>
  <si>
    <t>BIOLÓGICO</t>
  </si>
  <si>
    <t>BIOMECÁNICO</t>
  </si>
  <si>
    <t>DEPENDENCIAS PISO 15, 16 CAD VENTANILLA DADEP PISO 1/CL 120</t>
  </si>
  <si>
    <t>PROCESO: GESTIÓN DEL TALENTO HUMANO</t>
  </si>
  <si>
    <t>POSTURAS PROLONGADAS</t>
  </si>
  <si>
    <t>TRABAJO ADMINISTRATIVO, EN EL QUE PREDOMINA LA POSICIÓN SEDENTE.</t>
  </si>
  <si>
    <t xml:space="preserve"> TRABAJO ADMINISTRATIVO, QUE REQUIERE DIGITACIÓN PERMANENTE, PARA INTRODUCIR DATOS AL SISTEMA, ELABORAR INFORMES Y GENERAR COMUNICACIÓN VIRTUAL.</t>
  </si>
  <si>
    <t>MOVIMIENTOS CONTINUOS Y/O REPETITIVOS</t>
  </si>
  <si>
    <t>CERVICALGIA, DORSALGIA, LUMBALGIA, ESPASMOS MUSCULARES, EDEMA O ADORMECIMIENTO EN MIEMBROS INFERIORES</t>
  </si>
  <si>
    <t>FATIGA MUSCULAR, DOLOR, ADORMECIMIENTO, HORMIGUEO, EDEMA Y/O PERDIDA DE LA FUERZA EN LAS MANOS</t>
  </si>
  <si>
    <t>PEOR CONSECUENCIA</t>
  </si>
  <si>
    <t>DISCOPATIAS, HERNIAS DISCALES, ESCOLIOSIS, CIFOSIS, ALTERACIONES CIRCULATORIAS (VÁRICES, FLEBITIS)</t>
  </si>
  <si>
    <t>SINDROME DEL TUNEL CARPIANO. TENOSINOVITIS DE QUERVAIN. TENDINITIS. EPICONDILITIS</t>
  </si>
  <si>
    <t>PUESTOS DE TRABAJO ADECUADOS, CON ELEMENTOS ERGONÓMICOS, DE ACUERDO A LA NECESIDAD VALIDADA POR PROFESIONAL ESPECIALIZADO (SILLAS, SOPORTES PARA PANTALLA, APOYA PIES)</t>
  </si>
  <si>
    <t>INSPECCIONES A PUESTOS DE TRABAJO. ADECUACIÓN DE ÁREAS DE TRABAJO</t>
  </si>
  <si>
    <t>RUTINAS DE PAUSAS ACTIVAS. PERIODOS CORTOS DE DESCANSO PARA REALIZAR CAMBIOS POSTURALES. CAPACITACIONES EN HIGIENE POSTURAL. CAPACITACIONES EN ERGONOMÍA FRENTE AL COMPUTADOR. EXAMENES OCUPACIONALES.</t>
  </si>
  <si>
    <t>SUPERFICIES DE TRABAJO AMPLIAS, QUE PERMITEN EL APOYO DE ANTEBRAZOS.</t>
  </si>
  <si>
    <t>INSPECCIONES A PUESTOS DE TRABAJO.</t>
  </si>
  <si>
    <t>RUTINAS DE PAUSAS ACTIVAS. CAPACITACIONES EN HIGIENE POSTURAL. CAPACITACIONES EN ERGONOMÍA FRENTE AL COMPUTADOR. EXAMENES OCUPACIONALES.</t>
  </si>
  <si>
    <t>INSPECCIÓN DE PUESTO DE TRABAJO POR PROFESIONAL ESPECIALISTA, ADECUACIÓN DE PUESTO DE TRABAJO.</t>
  </si>
  <si>
    <t>FOMENTAR CULTURA DE AUTOCUIDADO, IMPLEMENTACIÓN DE ACTIVIDADES DE PREVENCIÓN DE LESIONES OSTEOMUSCULARES.</t>
  </si>
  <si>
    <t>ESTRÉS, ALTERACIONES GASTROINTESTINALES, MIGRAÑA, CEFALEA, IRRITABILIDAD, AGOTAMIENTO FÍSICO Y MENTAL.</t>
  </si>
  <si>
    <t>COMITÉ DE CONVIVENCIA LABORAL, APLICACIÓN DE LA BATERIA DE RPS, ENCUESTA DE CLIMA LABORAL</t>
  </si>
  <si>
    <t>ACTIVIDADES DE BIENESTAR LABORAL, PROGRAMAS DE ESTILO DE VIDA SALUDABLES, DÍA DE LA FAMILIA, SEMANA DE LA SALUD, BENEFICIOS OTORGADOS POR PARTE DE LA EMPRESA</t>
  </si>
  <si>
    <t>ESTILO DE MANDO, PARTICIPACIÓN EN INDUCCIONES, CAPACITACIONES, Y EVALUACIÓN  DEL  DESEMPEÑO, MANEJO DE CAMBIOS, SEGUIMIENTO A PROTOCOLOS Y PROCEDIMIENTOS.
ACTIVIDAD COMBINADA CON TRABAJO EN CASA</t>
  </si>
  <si>
    <t>COMITÉ DE CONVIVENCIA LABORAL, ENCUESTA DE CLIMA LABORAL</t>
  </si>
  <si>
    <t>ESTILO DE MANDO, CAMBIOS SOCIALES, CONTRATACIÓN,  RESPONSABILIDAD ANTE EL  BIENESTAR SOCIAL,  CONCEPTOS ANTE EVALUACIONES  DE  DESEMPEÑO, MANEJO DE CAMBIOS</t>
  </si>
  <si>
    <t>RIESGOS ESPECÍFICOS, DERIVADOS DE LA PANDEMIA</t>
  </si>
  <si>
    <t>SENSACIÓN DE AISLAMIENTO, LÍMITES BORROSOS ENTRE EL TRABAJO Y LA FAMILIA, ALTERACIÓN DEL MANEJO DE HORARIOS LABORALES Y HORARIOS DE DESCANSO, FALTA DE DESCONEXIÓN LABORAL, SENSACIÓN DE INSEGURIDAD LABORAL E INCERTIDUMBRE FRENTE AL FUTURO.</t>
  </si>
  <si>
    <t>BAJO ESTADO DE ÁNIMO, BAJA MOTIVACIÓN, AGOTAMIENTO, ANSIEDAD, AGOTAMIENTO, PROBLEMAS DIGESTIVOS, CAMBIOS EN EL APETITO Y EL PESO, CEFALEAS, REACCIONES DERMATOLÓGICAS, FATIGA, CAMBIOS EN LA CAPACIDAD DE LA PERSONA PARA RELAJARSE, AUMENTO DEL NIVEL DE IRRITABILIDAD</t>
  </si>
  <si>
    <t>MAYOR USO DE TABACO, ALCOHOL Y DROGAS COMO FORMA DE AFRONTAMIENTO, ALTERACIONES CARDIOVASCULARES, TRASTORNOS MUSCULOESQUELÉTICOS, DEPRESIÓN, PENSAMIENTOS SUICIDAS</t>
  </si>
  <si>
    <t>DEPRESIÓN, ALTERACIONES CARDIOVASCULARES, TRASTORNOS MUSCULOESQUELÉTICOS</t>
  </si>
  <si>
    <t xml:space="preserve">EJECUCIÓN DEL PROGRAMA DE PREVENCIÓN DE RIESGO PSICOSOCIAL
CAPACITACIONES EN RIESGO PSICOSOCIAL
ACTIVIDADES DE BIENESTAR ENCAMINADO AL ASPECTO FÍSICO, MENTAL Y SOCIAL, EN ESPECIAL, DESARROLLO DE ESPACIOS DEPORTIVOS Y CULTURALES DENTRO DE LA ENTIDAD  PARA FACILITAR LA INTEGRACIÓN Y MEJORAR LA SALUD. 
</t>
  </si>
  <si>
    <t>PLANES DE RETORNO AL TRABAJO DESARROLLADOS PARA RESPONDER A LA CRISIS DE COVID-19.</t>
  </si>
  <si>
    <t xml:space="preserve"> CARGA  MENTAL, CONTENIDO DE LA TAREA, DEMANDAS EMOCIONALES, SISTEMAS DE CONTROL, DEFINICIÓN DE ROLES, MONOTONÍA, RESPONSABILIDADES DE CARGOS DE DIRECCIÓN, CONFIANZA Y MANEJO</t>
  </si>
  <si>
    <t xml:space="preserve">GARANTIZAR EL DERECHO A LA DESCONEXIÓN LABORAL DIGITAL.
PROMOCIÓN DE LAS PAUSAS ACTIVAS COMO ESTRATEGIA DE AUTOCUIDADO.
ESTRATEGIAS PARA MANEJO DEL TRABAJO EN CASA Y LA NECESIDAD DE ARMONIZACIÓN CON LA VIDA FAMILIAR.
APLICACIÓN PRESENCIAL DE LA BATERÍA DE RIESGO PSICOSOCIAL CUANDO SEA SUPERADA LA EMERGENCIA SANITARIA POR EL COVID19, O CUANDO EL MINISTERIO DE TRABAJO DISEÑE Y SOCIALICE EL SOFTWARE PARA LA APLICACIÓN DE LA BATERÍA DE RIESGO PSICOSOCIAL DE FORMA VIRTUAL.
</t>
  </si>
  <si>
    <t xml:space="preserve">RESOLUCIÓN 777 DE 2021.
CIRCULAR 064 DE 2020 GESTIÓN PSICOSOCIAL Y PREVENCIÓN DE LA SALUD MENTAL.
</t>
  </si>
  <si>
    <t>ALTERACIONES CARDIOVASCULARES</t>
  </si>
  <si>
    <t>EJECUTAR ACTIVIDADES CONTEMPLADAS EN EL PLAN DE BIENESTAR E INCENTIVOS DE ACUERDO A LA VIGENCIA . 
ACTIVIDADES CONTEMPLADAS EN EL PROGRAMA DE RIESGO PSICOSOCIAL 
CONTINUAR MEDICIÓN DE CLIMA LABORAL.
APLICACIÓN PRESENCIAL DE LA BATERÍA DE RIESGO PSICOSOCIAL CUANDO SEA SUPERADA LA EMERGENCIA SANITARIA POR EL COVID19, O CUANDO EL MINISTERIO DE TRABAJO DISEÑE Y SOCIALICE EL SOFTWARE PARA LA APLICACIÓN DE LA BATERÍA DE RIESGO PSICOSOCIAL DE FORMA VIRTUAL.</t>
  </si>
  <si>
    <t xml:space="preserve"> CARGA  MENTAL, CONTENIDO DE LA TAREA, DEMANDAS EMOCIONALES, MONOTONÍA, ETC.</t>
  </si>
  <si>
    <t xml:space="preserve">ESTILOS DE MANDO, PARTICIPACIÓN EN INDUCCIONES, CAPACITACIONES, Y EVALUACIÓN  DEL  DESEMPEÑO, MANEJO DE CAMBIOS, SEGUIMIENTO A PROTOCOLOS Y PROCEDIMIENTOS.
</t>
  </si>
  <si>
    <t xml:space="preserve"> CARGA  MENTAL, CONTENIDO DE LA TAREA, DEMANDAS EMOCIONALES, SISTEMAS DE CONTROL, MONOTONÍA, ETC.</t>
  </si>
  <si>
    <t xml:space="preserve"> CARGA  MENTAL, CONTENIDO DE LA TAREA, DEMANDAS EMOCIONALES POR MANEJO DE SITUACIONES EN LAS VÍAS DE TRÁNSITO, MONOTONÍA, ETC.</t>
  </si>
  <si>
    <t xml:space="preserve"> ORGANIZACIÓN DEL TRABAJO, DEMANDAS CUALITATIVAS Y CUANTITATIVAS DE LA LABOR</t>
  </si>
  <si>
    <t xml:space="preserve">  TRABAJO NOCTURNO, ROTACIÓN, HORAS EXTRAS</t>
  </si>
  <si>
    <t>RESOLUCIÓN 2646 DEL 2008.
RESOLUCIÓN 2404 DE 2019
CIRCULAR 0064 DE 2020
RESOLUCIÓN 652 DE 2012.
RESOLUCIÓN 1356 DE 2012.
RESOLUCIÓN 1832 DE 2004</t>
  </si>
  <si>
    <t>PERIODOS DE DESCANSO DENTRO DE LA JORNADA LABORAL PARA EJECUTAR PAUSAS ACTIVAS.</t>
  </si>
  <si>
    <t xml:space="preserve">
GARANTIZAR EL DERECHO A LA DESCONEXIÓN LABORAL DIGITAL.
PROMOCIÓN DE LAS PAUSAS ACTIVAS COMO ESTRATEGIA DE AUTOCUIDADO.
CAPACITACIÓN EN COMUNICACIÓN ASERTIVA , 
ACTIVIDADES QUE CONTRIBUYAN A MEJORAR EL CLIMA LABORAL .
</t>
  </si>
  <si>
    <t>EXPOSICIÓN A NIVELES INADECUADOS DE ILUMINACIÓN</t>
  </si>
  <si>
    <t>FATIGA VISUAL, CEFALEA, IRRITABILIDAD, DIFICULTAD DE ADAPTACION DELOJO POR DESLUMBRAMIENTO</t>
  </si>
  <si>
    <t>ASTENOPÍA (FATIGA VISUAL)</t>
  </si>
  <si>
    <t>USO DE GAFAS A NECESIDAD, CAPACITACIÓN EN FATIGA VISUAL</t>
  </si>
  <si>
    <t>PAUSAS ACTIVAS VISUALES, EXAMENES VISUALES Y SUS RESPECTIVOS CONTROLES</t>
  </si>
  <si>
    <t>CAPACITACIONES EN IDENTIFICACIÓN DE RIESGOS
PAUSAS ACTVAS VISUALES.</t>
  </si>
  <si>
    <t>USO DE COMPUTADOR</t>
  </si>
  <si>
    <t>IRRITACIÓN, LAGRIMEO, SEQUEDAD OCULAR</t>
  </si>
  <si>
    <t>MONITORES CON FILTRO DE PROTECCIÓN</t>
  </si>
  <si>
    <t xml:space="preserve">MANTENIMIENTO PREVENTIVO Y CORRECTIVO PARA LUMINARIAS </t>
  </si>
  <si>
    <t xml:space="preserve">MANTENIMIENTO PREVENTIVO Y CORRECTIVO PARA COMPUTADORES, REGULACIÓN DE BRILLO EN PANTALLAS </t>
  </si>
  <si>
    <t xml:space="preserve">RADIACIONES SOLARES DURANTE LA VISITA A ESPACIOS AL AIRE LIBRE O ACOMPAÑAMIENTO A OPERATIVOS </t>
  </si>
  <si>
    <t xml:space="preserve">QUEMADURAS DE PRIMER GRADO, CÁNCER DE PIEL </t>
  </si>
  <si>
    <t>IRRITACIÓN CUTÁNEA, ERITEMA, INFLAMACIÓN DE LA ZONA EXPUESTA</t>
  </si>
  <si>
    <t xml:space="preserve">MONOGAFAS DE SEGURIDAD LENTE CLARO, GORRA PARA SALIDA A CAMPO 
</t>
  </si>
  <si>
    <t xml:space="preserve">CAPACITACIÓN EN USO CORRECTO DE ELEMENTOS DE PROTECCIÓN PERSONAL </t>
  </si>
  <si>
    <t>ENTREGA DE EPP</t>
  </si>
  <si>
    <t>RUIDO INTERMITENTE- CONTAMINACIÓN SONORA - SOCIOACUSIA</t>
  </si>
  <si>
    <t>EXPOSICIÓN A RUIDO INTERMITENTE GENERADO POR DIALOGO DE PERSONAS EN  LOS DIFERENTES MODULOS DE TRABAJO</t>
  </si>
  <si>
    <t>ACUFENOS, CEFALEA, INSOMNIO, ESTRÉS, IRRITABILIDAD, VÉRTIGO, ANSIEDAD, PROBLEMAS DIGESTIVOS, ALTERACIÓN DE LA CONCENTRACIÓN</t>
  </si>
  <si>
    <t xml:space="preserve"> HIPOACUSIA</t>
  </si>
  <si>
    <t xml:space="preserve">ESTRATEGIAS DE CONSERVACIÓN AUDITIVA
</t>
  </si>
  <si>
    <t>EXAMENES MÉDICO OCUPACIONALES - AUDIOMETRIAS</t>
  </si>
  <si>
    <t>RESOLUCIÓN 8121 DE 1983.
RESOLUCIÓN 1792 DE 1990.
NTC 3520.
NTC 3522.
GATISO GATI-HNIR</t>
  </si>
  <si>
    <t xml:space="preserve">CAMPAÑA  CONTRA EL RUIDO.
FOMENTAR EL AUTOCUIDADO.
</t>
  </si>
  <si>
    <t>RADIACIONES SOLARES DURANTE  EL ACOMPAÑAMIENTO A DESALOJOS DEL ESPACIO PÚBLICO</t>
  </si>
  <si>
    <t xml:space="preserve">RADIACIONES SOLARES DURANTE  EL ACOMPAÑAMIENTO A DESALOJOS DEL ESPACIO PÚBLICO </t>
  </si>
  <si>
    <t>TEMPERATURA AMBIENTAL BAJA</t>
  </si>
  <si>
    <t xml:space="preserve">CONDICIONES CLIMATICAS - BAJAS TEMPERATURAS EN HORAS DE LA MADRUGADA </t>
  </si>
  <si>
    <t>CONFUSIÓN, SOMNOLENCIA, DEBILIDAD, PÉRDIDA DE COORDINACIÓN.</t>
  </si>
  <si>
    <t>PUNTOS DE SUMINISTRO DE BEBIDAS CALIENTES</t>
  </si>
  <si>
    <t>CAPACITACIÓN EN IDENTIFICACIÓN DE RIESGOS</t>
  </si>
  <si>
    <t>PROGRAMACIÓN DE ACTIVIDADES
RECOMENDACIONES PARA EL USO DE PRENDAS QUE CONTROLEN EL FRIO</t>
  </si>
  <si>
    <t xml:space="preserve">RADIACIONES SOLARES DURANTE  VISITAS A ESPACIOS PÚBLICOS </t>
  </si>
  <si>
    <t xml:space="preserve">RADIACIONES SOLARES DURANTE  EL LEVANTAMIENTO DE INFORMACIÓN TOPOGRÁFICA </t>
  </si>
  <si>
    <t xml:space="preserve">CONDICIONES CLIMÁTICAS - TEMPERATURAS BAJAS EN LA ZONA DE UBICACIÓN DE LA BODEGA </t>
  </si>
  <si>
    <t xml:space="preserve">CONDICIONES CLIMÁTICAS - TEMPERATURAS BAJAS EN LA ZONA DE UBICACIÓN DE LA OFICINA </t>
  </si>
  <si>
    <t>DISCOFORT TERMICO</t>
  </si>
  <si>
    <t>EXPOSICIÓN A CONTAMINACIÓN SONORA - RUIDO AMBIENTAL DEL TRÁFICO AL CONDUCIR</t>
  </si>
  <si>
    <t>MANTENIMIENTO PREVENTIVO Y CORRECTIVO A VEHÍCULOS</t>
  </si>
  <si>
    <t>CAMPAÑA  CONTRA EL RUIDO.
FOMENTAR EL AUTOCUIDADO.
RECOMENDACIONES PARA MINIMIZAR EL RUIDO AMBIENTAL DE TRÁFICO, CERRANDO VENTANAS</t>
  </si>
  <si>
    <t xml:space="preserve">EXPOSICIÓN A RUIDO INTERMITENTE CON NIVELES VARIADOS DE ACUERDO A LA TAREA, AL AMBIENTE Y A LOS EQUIPOS UTILIZADOS </t>
  </si>
  <si>
    <t>PROTECTORES AUDITIVOS 
CAPACITACIONES EN EL BUEN USO DE EPP</t>
  </si>
  <si>
    <t xml:space="preserve">SOLICITAR AL SUPERVISOR EL CUMPLIMIENTO DE LA NORMATIVIDAD VIGENTE </t>
  </si>
  <si>
    <t>SISMOS, TERREMOTOS, INUNDACIÓN, PRECIPITACIONES, DESLIZAMIENTOS</t>
  </si>
  <si>
    <t>AMENAZAS NATURALES DE ACUERDO A LA UBICACIÓN GEOGRÁFICA</t>
  </si>
  <si>
    <t>GOLPES, TRAUMAS, ESGUINCES, HERIDAS.</t>
  </si>
  <si>
    <t>FRACTURAS, TRAUMAS CRANEOENCEFÁLICOS, TRAUMAS MEDULARES,  MUERTE</t>
  </si>
  <si>
    <t>ESTRUCTURA SISMORESISTENTE, MANTENIMIENTO PREVENTIVO Y CORRECTIVO DE LAS INSTALACIONES</t>
  </si>
  <si>
    <t>EXTINTORES, EQUIPO DE EMERGENCIAS, SEÑALIZACIÓN DE SEGURIDAD, PLANES DE AYUDA  MUTUA.</t>
  </si>
  <si>
    <t xml:space="preserve">
CAPACITACIÓN EN SISTEMA COMANDO DE INCIDENTES 
BRIGADA DE EMERGENCIAS CAPACITADA Y DOTADA, SOCIALIZACION E IMPLEMENTACIÓN DEL PLAN DE EMERGENCIAS </t>
  </si>
  <si>
    <t xml:space="preserve">
LESIONES PERSONALES POR ARMAS, GOLPES, HERIDAS, TRAUMA PSICOLÓGICO.   </t>
  </si>
  <si>
    <t>LESIONES CORPORALES SEVERAS, DAÑO DE TEJIDOS Y ÓRGANOS VITALES, MUERTE</t>
  </si>
  <si>
    <t>ACTIVIDADES DESPLAZANDOSE EN LA VÍA PÚBLICA CON EXPOSICIÓN A: ROBOS, ATRACOS, ATENTADOS, ALTERACIÓN DEL ORDEN PÚBLICO.</t>
  </si>
  <si>
    <t>SISTEMAS DE COMUNICACIÓN INTERNA Y EXTERNA</t>
  </si>
  <si>
    <t>ACCIDENTES DE TRÁNSITO DURANTE EL TRASLADO EN VEHICULOS A DIFERENTES PARTES DE LA CIUDAD</t>
  </si>
  <si>
    <t>CAPACITACIÓN SEGURIDAD VIAL</t>
  </si>
  <si>
    <t>*CAPACITACIÓN Y ENTRENAMIENTO EN SEGURIDAD VIAL DE ACUERDO AL ROL DE CADA ACTOR EN LA VÍA</t>
  </si>
  <si>
    <t>HERIDAS PROFUNDAS, TRAUMAS DE PIEL, TEJIDOS BLANDOS Y ESTRUCTURA ÓSEA</t>
  </si>
  <si>
    <t>NORMAS DE SEGURIDAD SOCIALIZADAS Y PUBLICADAS, SEÑALIZACIÓN PREVENTIVA, INSPECCIÓN DE PUESTOS DE TRABAJO Y ÁREAS.</t>
  </si>
  <si>
    <t>MANTENIMIENTO PREVENTIVO Y CORRECTIVO A MÁQUINAS, EQUIPOS Y HERRAMIENTAS</t>
  </si>
  <si>
    <t>CAPACITACIÓN EN AUTOCUIDADO 
SOCIALIZACIÓN DE PROCEDIMIENTO DE BUEN USO DE MÁQUINAS, EQUIPOS Y HERRAMIENTAS</t>
  </si>
  <si>
    <t>USO DE ASCENSORES</t>
  </si>
  <si>
    <t>FRACTURAS, DAÑO DE TEJIDOS Y ÓRGANOS VITALES, TRAUMA CRANEOENCEFÁLICO, TRAUMA MEDULAR, MUERTE</t>
  </si>
  <si>
    <t>MANEJO DE ,  EQUIPOS Y HERRAMIENTAS DE OFICINA</t>
  </si>
  <si>
    <t>MANTENIMIENTO PREVENTIVO Y CORRECTIVO</t>
  </si>
  <si>
    <t xml:space="preserve">MANTENIMIENTO PREVENTIVO Y CORRECTIVO A LOS ASCENSORES </t>
  </si>
  <si>
    <t xml:space="preserve">TIPS O CAMPAÑA DE BUEN USO DE LOS ASCENSORES </t>
  </si>
  <si>
    <t>DESPLAZAMIENTOS EN  ÁREAS COMUNES, ESCALERAS, TERRENOS IRREGULARES AL REALIZAR ACOMPAÑAMIENTOS O OPERATIVOS DE RESTITUCIÓN</t>
  </si>
  <si>
    <t>FRACTURAS, TRAUMA A ORGANOS INTERNOS, TRAUMA CRANEOENCEFÁLICO, TRAUMA MEDULAR</t>
  </si>
  <si>
    <t xml:space="preserve">DESPLAZAMIENTOS EN  ÁREAS COMUNES, ESCALERAS, TERRENOS IRREGULARES </t>
  </si>
  <si>
    <t xml:space="preserve">DESPLAZAMIENTOS  POR ÁREAS O ESPACIOS A DESALOJAR O RECORRIDOS POR LA CIUDAD  </t>
  </si>
  <si>
    <t xml:space="preserve">DESPLAZAMIENTOS POR LA VÍA PÚBLICA, VISITANDO DIFERENTES ZONAS DE LA CIUDAD </t>
  </si>
  <si>
    <t>ACCIDENTES DE TRÁNSITO DURANTE EL TRASLADO EN VEHICULOS A   CENTROS DE TRABAJO O SUCURSALES DE LA ENTIDAD</t>
  </si>
  <si>
    <t>QUEMADURAS POR CHOQUE O ARCO ELÉCTRICO. CAÍDAS O GOLPES COMO CONSECUENCIA DE CHOQUE O ARCO ELÉCTRICO. INCENDIOS O EXPLOSIONES ORIGINADOS POR LA ELECTRICIDAD.</t>
  </si>
  <si>
    <t>MANEJO DE EQUIPOS CONECTADOS A ALTA Y BAJA TENSIÓN</t>
  </si>
  <si>
    <t>ELÉCTRICO</t>
  </si>
  <si>
    <t>FIBRILACIÓN VENTRICULAR Y  MUERTE</t>
  </si>
  <si>
    <t>MANTENIMIENTO PREVENTIVO Y CORRETIVO, POLO A TIERRA.</t>
  </si>
  <si>
    <t>SEÑALIZACIÓN PREVENTIVA, NORMAS DE SEGURIDAD SOCIALIZADAS Y PUBLICADAS</t>
  </si>
  <si>
    <t>INDUCCIONES Y CAPACITACIONES EN MANEJO DEL RIESGO ELÉCTRICO, USO ADECUADO DE EPP</t>
  </si>
  <si>
    <t xml:space="preserve"> SISTEMAS  AUTOMATICOS DE CORTE DE ENERGIA
SEÑALIZACIÓN Y DEMARCACIÓN DE RIESGO ELECTRICO</t>
  </si>
  <si>
    <t>CAPACITACIÓN  EN  REGLAMENTO TÉCNICO DE INSTALACIONES ELECTRICAS - RETIE
SOCIALIZACIÓN DE PROCEDIMIENTOS EN MANEJO DE EQUIPOS ELÉCTRICOS</t>
  </si>
  <si>
    <t>1+A+AI21E18:AJ20</t>
  </si>
  <si>
    <t>ACCIDENTES DE TRÁNSITO DURANTE EL TRASLADO EN VEHICULOS AL ARCHIVO DE BOGOTÁ</t>
  </si>
  <si>
    <t>INSPECCIONES A PUESTOS DE TRABAJO. 
ADECUACIÓN DE ÁREAS DE TRABAJO</t>
  </si>
  <si>
    <t>PROCEDIMIENTO DE ACTOS Y CONDICIONES INSEGURAS</t>
  </si>
  <si>
    <t>PESV</t>
  </si>
  <si>
    <t xml:space="preserve">ACTIVIDADES DESPLAZANDOSE EN LA VÍA PÚBLICA CON EXPOSICIÓN A: ROBOS, ATRACOS, ATENTADOS, ALTERACIÓN DEL ORDEN PÚBLICO. </t>
  </si>
  <si>
    <t xml:space="preserve"> SISTEMAS DE BLACK OUT, DIFUSORES EN VENTANAS.</t>
  </si>
  <si>
    <t>CAPACITACIONES EN ESTILOS DE VIDA SALUDABLE, DIFUSIÓN EN EL MANEJO DE ESTRÉS</t>
  </si>
  <si>
    <r>
      <t xml:space="preserve">ENCUESTA PARA IDENTIFICACIÓN DE RIESGO PSICOSOCIAL DERIVADO DE LA SITUACIÓN DE PANDEMIA </t>
    </r>
    <r>
      <rPr>
        <sz val="8"/>
        <color rgb="FFFF0000"/>
        <rFont val="Trebuchet MS"/>
        <family val="2"/>
      </rPr>
      <t xml:space="preserve">- </t>
    </r>
    <r>
      <rPr>
        <sz val="8"/>
        <rFont val="Trebuchet MS"/>
        <family val="2"/>
      </rPr>
      <t>MANEJO DE ACTIVIDADES 70% MEDIANTE LA FIGURA DE TRABAJO EN CASA Y 30% PRESENCIALES, QUE PODRÁN VARIAR, DE ACUERDO A LAS INDICACIONES QUE BRINDE LA ALCALDÍA MAYOR DE BOGOTÁ</t>
    </r>
  </si>
  <si>
    <t>SOCIALIZACIÓN DE LA LINEA DE APOYO Y ACOMPAÑAMIENTO PSICOSOCIAL POR PARTE DE LA ARL</t>
  </si>
  <si>
    <r>
      <t>NORMAS DE SEGURIDAD SOCIALIZADAS Y PUBLICADAS, SEÑALIZACIÓN PREVENTIVA,</t>
    </r>
    <r>
      <rPr>
        <sz val="8"/>
        <color theme="9" tint="-0.249977111117893"/>
        <rFont val="Arial"/>
        <family val="2"/>
      </rPr>
      <t xml:space="preserve"> </t>
    </r>
    <r>
      <rPr>
        <sz val="8"/>
        <rFont val="Arial"/>
        <family val="2"/>
      </rPr>
      <t>INSPECCIONES DE SEGURIDAD</t>
    </r>
  </si>
  <si>
    <t>REFUERZO DE ACTOS Y CONDICIONES INSEGURAS</t>
  </si>
  <si>
    <t xml:space="preserve"> ACTIVIDADES ENFOCADAS AL AUTOCUIDADO</t>
  </si>
  <si>
    <t xml:space="preserve">CAPACITACIÓN EN IDENTIFICACIÓN DE RIESGOS </t>
  </si>
  <si>
    <t>DESPLAZAMIENTOS EN  ÁREAS O ESPACIOS A DESALOJAR</t>
  </si>
  <si>
    <t>DIFUSIÓN EN MANEJO DE HERRAMIENTAS DE ESCRITORIO, REFUERZO DE ACTOS Y CONDICIONES INSEGURAS</t>
  </si>
  <si>
    <t>DIFUSIÓN DE MEDIDAS PREVENTIVAS EN SEGURIDAD VIAL</t>
  </si>
  <si>
    <t>GPS PARA 2 CONDUCTORES</t>
  </si>
  <si>
    <t>SOCIALIZACIÓN DE LÍNEAS DE EMERGENCIA</t>
  </si>
  <si>
    <t>ACTIVIDADES DESPLAZANDOSE EN LA VÍA PÚBLICA CON EXPOSICIÓN A: ROBOS DE EQUIPOS PROPIOS DE LA ACTIVIDAD O DE OBJETOS PERSONALES, ATRACOS, ATENTADOS, ALTERACIÓN DEL ORDEN PÚBLICO, EXPOSICIÓN DE LOS FUNCIONARIOS EN LA VÍA PÚBLICA AL REALIZAR LA ACTIVIDAD.</t>
  </si>
  <si>
    <t>CAPACITACIONES EN AUTOCUIDADO
DIFUSIÓN DEL RIESGO PÚBLICO</t>
  </si>
  <si>
    <t>MECÁNICO</t>
  </si>
  <si>
    <t xml:space="preserve">USO DE AYUDAS MECÁNICAS PARA EL IZAJE, LEVANTAMIENTO Y TRANSPORTE DE CARGAS </t>
  </si>
  <si>
    <t>CAIDAS DE PERSONAS A IGUAL O DISTINTO NIVEL, DESPLOME Y DERRUMBE EN ALMACENAMIENTO</t>
  </si>
  <si>
    <t>GOLPES, CHOQUES, ATRAPAMIENTOS, CORTES</t>
  </si>
  <si>
    <t>FRACTURAS, DAÑO DE TEJIDOS Y ORGANOS VITALES, TRAUMA CRANEOENCEFÁLICO.</t>
  </si>
  <si>
    <t>RESOLUCIÓN 2400 DE 1980</t>
  </si>
  <si>
    <t>MANTENIMIENTO A  LAS INSTALACIONES</t>
  </si>
  <si>
    <t>BUENAS TÉCNICAS DE ALMACENAMIENTO Y BODEGAJE</t>
  </si>
  <si>
    <t>PROCEDIMIENTO DE ACTOS Y CONDICIONES INSEGURAS, USO DE ESCALERAS Y ESTIBAS.</t>
  </si>
  <si>
    <t xml:space="preserve"> ACTIVIDADES ENFOCADAS AL AUTOCUIDADO, USO DE EPP.</t>
  </si>
  <si>
    <t xml:space="preserve"> ACTIVIDADES ENFOCADAS AL AUTOCUIDADO, USO DE EPP, PROCEDIMIENTOS ADECUADOS.</t>
  </si>
  <si>
    <t>CAIDAS, ATRAPAMIENTOS, GOLPES, HERIDAS, TRAUMAS, ESGUINCES</t>
  </si>
  <si>
    <t>PROCEDIMIENTO DE ACTOS Y CONDICIONES INSEGURAS, SEÑALIZACIÓN, NORMAS DE SEGURIDAD PUBLICADAS.</t>
  </si>
  <si>
    <t>CAPACITACIÓN EN IDENTIFICACIÓN DE RIESGOS 
RETROALIMENTACIÓN EN ADHERENCIA A PROTOCOLOS</t>
  </si>
  <si>
    <t>INDUCCIÓN DE SEGURIDAD, PREPARACIÓN Y PARTICIPACIÓN EN LOS SIMULACROS, CAPACITACIÓN EN IDENTIFICACIÓN DE PELIGROS. DIFUSIÓN DE MATRIZ DE RIESGOS</t>
  </si>
  <si>
    <t>FALLAS MECÁNICAS EN LA CONDUCCIÓN DE LOS VEHICULOS</t>
  </si>
  <si>
    <t>GOLPES, TRAUMAS, HERIDAS</t>
  </si>
  <si>
    <t>POLITRAUMATISMOS, QUEMADURAS,  FRACTURAS, DAÑO DE TEJIDOS Y ÓRGANOS VITALES, TRAUMA CRANEOENCEFÁLICO, TRAUMA MEDULAR, MUERTE</t>
  </si>
  <si>
    <t>COMPETENCIAS CERTIFICADAS PARA CONDUCTORES</t>
  </si>
  <si>
    <t>LEY 1383 DE 2010 CODIGO NACIONAL DE TRANSITO. 
LEY 1503 FORMACIÓN EN SEGURIDAD VIAL</t>
  </si>
  <si>
    <t>CURSO DE MANEJO DEFENSIVO</t>
  </si>
  <si>
    <t>MANIPULACIÓN DE  HERRAMIENTAS DE CONTROL DE ACCESO Y DETECTOR DE METALES</t>
  </si>
  <si>
    <t>MANIPULACIÓN DE MÁQUINAS, EQUIPOS Y ELEMENTOS DE COCINA CORTOPUNZANTES</t>
  </si>
  <si>
    <t>HERIDAS, GOLPES , TRAUMAS</t>
  </si>
  <si>
    <t>NORMAS DE SEGURIDAD SOCIALIZADAS , INSPECCIÓN DE PUESTOS DE TRABAJO Y ÁREAS.</t>
  </si>
  <si>
    <t>PROCEDIMIENTOS PARA EL BUEN USO DE MÁQUINAS, EQUIPOS Y ELEMENTOS DE COCINA, REFUERZO DE ACTOS Y CONDICIONES INSEGURAS</t>
  </si>
  <si>
    <t>MANTENIMIENTO PREVENTIVO Y CORRECTIVO A MÁQUINAS, EQUIPOS Y ELEMENTOS DE COCINA</t>
  </si>
  <si>
    <t xml:space="preserve">CAPACITACIÓN EN AUTOCUIDADO  E IDENTIFICACIÓN DE RIESGOS
</t>
  </si>
  <si>
    <t>CONTACTO TÉRMICO</t>
  </si>
  <si>
    <t>QUEMADURAS DE PRIMER GRADO</t>
  </si>
  <si>
    <t>QUEMADURAS DE SEGUNDO Y TERCER GRADO</t>
  </si>
  <si>
    <t>FIBRILACIÓN VENTRICULAR, MUERTE</t>
  </si>
  <si>
    <t>MANTENIMIENTO PREVENTIVO Y CORRECTIVO, POLO A TIERRA.</t>
  </si>
  <si>
    <t>SEÑALIZACIÓN PREVENTIVA, SUMINISTRO DE EXTINTORES</t>
  </si>
  <si>
    <t>FOMENTAR CULTURA DE AUTOCUIDADO Y TRABAJO SEGURO</t>
  </si>
  <si>
    <t>MANTENIMIENTO PREVENTIVO DE EQUIPOS Y CABLEADO</t>
  </si>
  <si>
    <t xml:space="preserve">CONTACTO CON SUPERFICIES CALIENTES,  CONTENIDO DE RECIPIENTES, HORNILLAS Y QUEMADORES
</t>
  </si>
  <si>
    <t>DISPOSICIÓN DE EXTINTORES</t>
  </si>
  <si>
    <t>NORMAS DE SEGURIDAD SOCIALIZADAS, PROCEDIMIENTOS ESTABLECIDOS, SEÑALIZACIÓN</t>
  </si>
  <si>
    <t xml:space="preserve">1. BRINDARLES TIPS DEL  PROGRAMA DE MANTENIMIENTO PREVENTIVO Y CORRECTIVO </t>
  </si>
  <si>
    <t>USO DE EPP ADECUADOS, BUENAS PRÁCTICAS DE MANEJO</t>
  </si>
  <si>
    <t>ESTRÉSS TÉRMICO</t>
  </si>
  <si>
    <t>EXPOSICIÓN A TEMPERATURAS EXTREMAS</t>
  </si>
  <si>
    <t>ALTERNANCIA DE TAREAS, USO DE EPP ADECUADOS</t>
  </si>
  <si>
    <t>CAMPANAS EXTRACTORAS</t>
  </si>
  <si>
    <t>PUNTOS DE HIDRATACIÓN</t>
  </si>
  <si>
    <t>DEBILIDAD Y FATIGA EXTREMAS, NÁUSEAS, MALESTAR, MAREOS, TAQUICARDIA, DOLOR DE CABEZA</t>
  </si>
  <si>
    <t>PÉRDIDA DE CONCIENCIA SIN OBNUBILACIÓN</t>
  </si>
  <si>
    <t>RESOLUCIÓN 181294 
RESOLUCIÓN 180498 
RESOLUCIÓN 200498
RETIE
Resolución 5018 de 2019
DECRETO 1073 DE 2015</t>
  </si>
  <si>
    <t>LEY 1383 DE 2010 CODIGO NACIONAL DE TRANSITO.
LEY 769
RESOLUCIÓN 19200</t>
  </si>
  <si>
    <t>COLOCAR SISTEMAS  AUTOMATICOS DE CORTE DE ENERGIA
SEÑALIZACION Y DEMARCACION DE RIESGO ELECTRICO
MANTENIMIENTO PREVENTIVO DE EQUIPOS Y CABLEADO</t>
  </si>
  <si>
    <t>CAPACITAR AL PERSONAL EN  REGLAMENTO TECNICO DE INSTALACIONES ELECTRICAS - RETIE
FOMENTAR CULTURA DE AUTOCUIDADO Y TRABAJO SEGURO</t>
  </si>
  <si>
    <t>GUANTES, TAPABOCAS</t>
  </si>
  <si>
    <t>IMPLEMENTACIÓN DE MEDIDAS CONTENIDAS EN EL PROTOCOLO DE BIOSEGURIDAD</t>
  </si>
  <si>
    <t xml:space="preserve">EXIGENCIA DE MEDIDAS DE AUTOCUIDADO.
SE MANTIENE LA MEDIDA DE TRABAJO EN CASA, DE ACUERDO A LOS LINEAMIENTOS BRINDADOS POR LA ALCALDIA.
SOCIALIZACIÓN DE NORMATIVIDAD Y TIPS DE PREVENCIÓN CONTRA EL COVID 19 DE FORMA VIRTUAL.
</t>
  </si>
  <si>
    <t>EXPOSICIÓN A AGENTES BIOLÓGICOS COMO VIRUS SARS-COV-2 (CONTACTO DIRECTO ENTRE PERSONAS, CONTACTO CON OBJETOS CONTAMINADOS)</t>
  </si>
  <si>
    <t>ENFERMEDAD COVID-19, DISNEA, FATIGA, TOS, DOLOR U OPRESIÓN EN EL PECHO, CEFALEAS, PALPITACIONES, DOLOR MUSCULAR, DOLOR ARTICULAR, FIEBRE, ALTERACIONES DEL GUSTO O DEL OLFATO</t>
  </si>
  <si>
    <t>INFECCIÓN RESPIRATORIA AGUDA (IRA),  SÍNDROME INFLAMATORIO MULTISISTÉMICO, ENFERMEDAD PULMONAR CRÓNICA, NEUMONÍA, MUERTE</t>
  </si>
  <si>
    <t>PROTOCOLO DE BIOSEGURIDAD. REFUERZO DE LOS PROCEDIMIENTOS DE LIMPIEZA Y DESINFECCIÓN DE LAS INSTALACIONES. GARANTIZAR LA DISPONIBILIDAD DE RECURSOS PARA REALIZAR LIMPIEZA Y DESINFECCIÓN DE INSTALACIONES Y EQUIPOS, GARANTIZAR LA DISPONIBILIDAD DE RECURSOS PARA LAVADO DE MANOS Y DESINFECCIÓN.</t>
  </si>
  <si>
    <t xml:space="preserve">DIFUSIÓN DE NORMAS DE BIOSEGURIDAD, INSUMOS PARA LAVADO Y DESINFECCIÓN DE MANOS, CLASIFICACIÓN DEL RIESGO DE LOS COLABORADORES SEGÚN CIRCULAR 017 E IDENTIFICACIÓN DE FUNCIONARIOS CON ANTECEDENTES DE ENFERMEDADES CRÓNICAS (HTA, DIABETES, IMUNOSUPRIMIDOS, ETC.)  PLAN DE COMUNICACIÓN DE EMERGENCIA, PROCEDIMIENTO PARA REPORTE DE PERSONAL SINTOMATOLÓGICO, SEGUIMIENTO DE CASOS SOSPECHOSOS Y CONFIRMADOS. </t>
  </si>
  <si>
    <t>Circular 017 de 2020
Circular 018 de 2020
Circular 022 de 2021
Circular Conjunta 02 de 2021
Circular Externa 008 de 2020
Circular Externa 010 de 2020
Circular Externa 0335 de 2020
Circular Externa 355 de 2020
Decreto 614 de 2020
Directiva Presidencial 04 de 2021
Resolución 1174 de 2020
Resolución 738 de 2021
Resolución 37007 de 2020
Resolución 42817 de 2020
Resolución 992 de 2020
Resolución 777 de 2021</t>
  </si>
  <si>
    <t>CAPACITACIONES SOBRE PREVENCIÓN Y FACTORES DE RIESGO DE COVID-19, DIFUSIONES, SENSIBILIZACIONES, APP KUVANTY PARA REPORTE DE SÍNTOMAS, SOCIALIZACIÓN DE LINEAS DE EMERGENCIA DE LA ALCALDIA DE BOGOTÁ</t>
  </si>
  <si>
    <t>TÉTANOS, FIEBRE TIFOIDEA, RABIA</t>
  </si>
  <si>
    <t xml:space="preserve">MORDEDURAS DE PERROS, PICADURAS DE INSECTOS Y ZANCUDOS, DURANTE LOS DESPLAZAMIENTOS POR LA CIUDAD  </t>
  </si>
  <si>
    <t xml:space="preserve">HERIDAS, INFECCIONES, REACCIONES ALÉRGICAS, </t>
  </si>
  <si>
    <t>USO DE EPP, DIFUSIÓN DE MEDIDAS DE AUTOCUIDADO</t>
  </si>
  <si>
    <t xml:space="preserve">CERRAMIENTOS EN LAS OBRAS,
CAMPAÑAS DE FUMIGACIÓN </t>
  </si>
  <si>
    <t xml:space="preserve">CAPACITACIÓN EN USO CORRECTO DE ELEMENTOS DE PROTECCIÓN PERSONAL 
CAPACITACIÓN EN AUTOCUIDADO </t>
  </si>
  <si>
    <t xml:space="preserve">EXPOSICIÓN A CONTACTO CON VIRUS, BACTERIAS MORDEDURAS, PICADURAS, PARÁSITOS, RICKETSIAS. </t>
  </si>
  <si>
    <t>EXPOSICIÓN A CONTACTO CON VIRUS</t>
  </si>
  <si>
    <t>EXPOSICIÓN A CONTACTO CON VIRUS, BACTERIAS, HONGOS, MORDEDURAS, PICADURAS, PARÁSITOS, RICKETSIAS, FLUIDOS CORPORALES, EXCREMENTOS.</t>
  </si>
  <si>
    <t>DERMATOSIS, REACCIONES ALÉRGICAS, ENFERMEDADES INFECTOCONTAGIOSAS, ALTERACIONES EN LOS DIFERENTES  SISTEMAS.</t>
  </si>
  <si>
    <t>EXPOSICIÓN A VIRUS, BACTERIAS, PARÁSITOS Y HONGOS, PRESENTES EN EL AMBIENTE EN LAS LABORES DE LIMPIEZA, ASEO Y RECOLECCIÓN DE RESIDUOS</t>
  </si>
  <si>
    <t>INFECCIONES VIRALES Y BACTERIANAS.</t>
  </si>
  <si>
    <t xml:space="preserve">LIMPIEZA  Y DESINFECCIÓN DE ÁREAS DE TRABAJO </t>
  </si>
  <si>
    <t>ACTIVIDADES ENFOCADAS AL AUTOCUIDADO, USO DE EPP, DIFUSIÓN IDENTIFICACIÓN DE RIESGOS.</t>
  </si>
  <si>
    <t>SOCIALIZACIÓN DE NORMAS DE SEGURIDAD.</t>
  </si>
  <si>
    <t xml:space="preserve">GUANTES, TAPABOCAS, PETO
</t>
  </si>
  <si>
    <t>POSTURAS PROLONGADAS EN BÍPEDA DINÁMICA.</t>
  </si>
  <si>
    <t>POSTURAS PROLONGADAS EN BÍPEDA DINÁMICA: DESPLAZANDOSE POR PERIODOS DE TIEMPO PROLONGADO, GENERALMENTE CON HABITOS POSTURALES INCORRECTOS AL MANTENER LA MISMA POSTURA GENERANDO DESEQUILIBRIOS ESTRUCTURALES.</t>
  </si>
  <si>
    <t>FATIGA MUSCULAR, DORSALGIAS, LUMBALGIAS, LUMBOCIATIALGIA, ESCOLIOSIS, AUMENTO DE LA TENSIÓN LUMBAR</t>
  </si>
  <si>
    <t>DISCOPATIAS, HERNIAS DISCALES, ESCOLIOSIS</t>
  </si>
  <si>
    <t>POSIBILIDAD DE GENERAR ALTERNANCIA DE PESOS EN POSICIÓN BÍPEDA Y POSTURAS DE BÍPEDA A SEDENTE.</t>
  </si>
  <si>
    <t>RECOMENDACIÓN DE DESPLAZAMIENTOS POR TERRENOS REGULARES, POSIBILIDAD DE CONTROLAR EL ENTORNO DE TRABAJO.</t>
  </si>
  <si>
    <t>RUTINAS DE PAUSAS ACTIVAS. PERIODOS CORTOS DE DESCANSO PARA REALIZAR CAMBIOS POSTURALES. CAPACITACIONES EN HIGIENE POSTURAL. EXAMENES OCUPACIONALES.</t>
  </si>
  <si>
    <t>CAPACITACIÓN EN HIGIENE POSTURAL, PAUSAS ACTIVAS, FOMENTAR CULTURA DE AUTOCUIDADO, CONTINUAR CON LA EJECUCIÓN DE ACTIVIDADES DE PREVENCIÓN DE LESIONES OSTEOMUSCULARES.</t>
  </si>
  <si>
    <t xml:space="preserve"> POSICIÓN SEDENTE FRENTE AL COMPUTADOR.</t>
  </si>
  <si>
    <t xml:space="preserve"> TRABAJO ADMINISTRATIVO, QUE REQUIERE DIGITACIÓN PARA INTRODUCIR DATOS AL SISTEMA, ELABORAR INFORMES Y GENERAR COMUNICACIÓN VIRTUAL.</t>
  </si>
  <si>
    <t>POSICIÓN SEDENTE FRENTE AL COMPUTADOR .</t>
  </si>
  <si>
    <t xml:space="preserve"> TRABAJO ADMINISTRATIVO, QUE REQUIERE DIGITACIÓN PARA INTRODUCIR DATOS AL SISTEMA Y ELABORAR INFORMES.</t>
  </si>
  <si>
    <t xml:space="preserve"> TRABAJO ADMINISTRATIVO, QUE REQUIERE DIGITACIÓN.</t>
  </si>
  <si>
    <t>PESV, REVISIÓN TECNOMECÁNICA ACTUALIZADA</t>
  </si>
  <si>
    <t xml:space="preserve">RESOLUCIÓN 2844 DE 2007 - GATISST GATI- DME
Resolución 2400
GTC 290
Decreto 1443 de 2014
Decreto ley 1295 de 1996
</t>
  </si>
  <si>
    <t>MANIPULACIÓN MANUAL DE CARGAS</t>
  </si>
  <si>
    <t>FATIGA MUSCULAR, CERVICALGIAS, DORSALGIAS, LUMBALGIAS, ESPASMOS MUSCULARES.</t>
  </si>
  <si>
    <t>MANIPULACIÓN MANUAL DE CARGAS AL MOVILIZAR EQUIPOS DE COMPUTO E INSUMOS DE MANTENIMIENTO</t>
  </si>
  <si>
    <t>DISTRIBUCIÓN DE LAS CARGAS A MANIPULAR, RESPETANDO LOS PESOS MÁXIMOS. PAUTAS DE TRABAJO SEGURO</t>
  </si>
  <si>
    <t>USO DE AYUDAS MECÁNICAS PARA TRANSPORTE DE CARGAS SI POR SU VOLUMEN Y PESO NO SON MANIPULABLES.</t>
  </si>
  <si>
    <t>RUTINAS DE PAUSAS ACTIVAS Y PERIODOS DE DESCANSO DURANTE LA JORNADA LABORAL, QUE PERMITEN DISMINUIR LA SOBRECARGA MUSCULAR Y DISMINUIR TENSIONES - DIFUSIÓN DE MÉTODOS ADECUADOS DE LEVANTAMIENTO Y TRANSPORTE DE CARGAS, HIGIENE POSTURAL Y CUIDADOS DE COLUMNA. - POSIBILIDAD DE SOLICITAR AYUDA A OTROS COMPAÑEROS SI EL PESO DE LA CARGA ES EXCESIVO - USO DE EPP REQUERIDOS PARA LA ACTIVIDAD.- EXAMENES OCUPACIONALES.</t>
  </si>
  <si>
    <t>CAPACITACIÓN EN HIGIENE POSTURAL, PAUSAS ACTIVAS, FOMENTAR CULTURA DE AUTOCUIDADO, CONTINUAR CON LA EJECUCIÓN DE ACTIVIDADES DE PREVENCIÓN DE RIESGO BIOMECÁNICO.</t>
  </si>
  <si>
    <t xml:space="preserve">SEGURIDAD Y SALUD EN EL TRABAJO </t>
  </si>
  <si>
    <t>MANIPULACIÓN MANUAL DE CARGAS AL MOVILIZAR EQUIPOS DE COCINA E INSUMOS</t>
  </si>
  <si>
    <t>MANIPULACIÓN MANUAL DE CARGAS AL MOVILIZAR CAJAS, EQUIPOS, INSUMOS</t>
  </si>
  <si>
    <t>MANIPULACIÓN MANUAL DE CARGAS AL MOVILIZAR MÁQUINAS, EQUIPOS, HERRAMIENTAS E INSUMOS DE MANTENIMIENTO</t>
  </si>
  <si>
    <t>MANIPULACIÓN MANUAL DE CARGAS AL MOVILIZAR CAJAS, CARPETAS, DOCUMENTOS Y PAPELERIA</t>
  </si>
  <si>
    <t>SOBRECARGAS Y POSTURAS FORZADAS AL MANIPULAR INSUMOS Y EQUIPOS</t>
  </si>
  <si>
    <t>SÍNDROME DOLOROSO DORSO LUMBAR, SÍNTOMAS NEUROLÓGICOS Y ALGIAS DE ESFUERZO</t>
  </si>
  <si>
    <t>POSTURAS FORZADAS EN TRONCO AL REALIZAR ACTIVIDADES DE LIMPIEZA Y ASEO</t>
  </si>
  <si>
    <t>DISCOPATÍAS, HERNIAS DISCALES, ESCOLIOSIS</t>
  </si>
  <si>
    <t>ESTABLECER PROCEDIMIENTOS PARA LIMPIEZA Y ASEO</t>
  </si>
  <si>
    <t>RUTINAS DE PAUSAS ACTIVAS. PERIODOS CORTOS DE DESCANSO PARA REALIZAR CAMBIOS POSTURALES. CAPACITACIONES EN HIGIENE POSTURAL, CUIDADO DE COLUMNA Y PREVENCIÓN DE ALTERACIONES OSTEOMUSCULARES. EXÁMENES OCUPACIONALES.</t>
  </si>
  <si>
    <t xml:space="preserve"> PROCEDIMIENTOS PARA LA CORRECTA EJECUCIÓN DE LAS TAREAS</t>
  </si>
  <si>
    <t>CAPACITACIÓN EN HIGIENE POSTURAL, PAUSAS ACTIVAS, FOMENTAR CULTURA DE AUTOCUIDADO, IMPLEMENTACIÓN DE ACTIVIDADES DE PREVENCIÓN DE RIESGO BIOMECÁNICO.</t>
  </si>
  <si>
    <t>ALMACENAMIENTO EN PLANOS</t>
  </si>
  <si>
    <t>SOBRECARGAS Y POSTURAS FORZADAS AL REALIZAR ACTIVIDADES DE MANTENIMIENTO EN PLANOS POR FUERA DE LA ZONA DE CONFORT</t>
  </si>
  <si>
    <t>SÍNDROME DOLOROSO LUMBAR, SÍNTOMAS NEUROLÓGICOS Y ALGIAS DE ESFUERZO</t>
  </si>
  <si>
    <t>IMPLEMENTACIÓN DE ESCALERAS DE UNO, DOS Y TRES PASOS SEGÚN SE REQUIERA.</t>
  </si>
  <si>
    <t>ADECUADAS TÉCNICAS DE ALMACENAMIENTO EN PLANOS</t>
  </si>
  <si>
    <t>RUTINAS DE PAUSAS ACTIVAS. PERIODOS CORTOS DE DESCANSO PARA REALIZAR CAMBIOS POSTURALES. CAPACITACIONES EN HIGIENE POSTURAL, CUIDADO DE COLUMNA Y PREVENCIÓN DE ALTERACIONES OSTEOMUSCULARES. EXAMENES OCUPACIONALES.</t>
  </si>
  <si>
    <t xml:space="preserve">REVISION DE DOCUMENTACION, FOLEO DE CARPETAS Y ESCRITURA EN PAPELERIA REVISIÓN  Y ARCHIVO DE DOCUMENTOS </t>
  </si>
  <si>
    <t>POSTURAS PROLONGADAS: TRABAJO ADMINISTRATIVO, EN EL QUE PREDOMINA LA POSICIÓN SEDENTE.</t>
  </si>
  <si>
    <t>CONDUCCIÓN DE VEHICULOS</t>
  </si>
  <si>
    <t>CERVICALGIAS, DORSALGIAS, LUMBALGIAS, ESPASMOS MUSCULARES,  EDEMA O ADORMECIMIENTO EN MIEMBROS INFERIORES</t>
  </si>
  <si>
    <t>REVISIONES PERIÓDICAS AL VEHÍCULO, GARANTIZANDO LA BUENA CONDICIÓN DE ESTOS PARA REALIZAR AJUSTES DE POSTURA.</t>
  </si>
  <si>
    <t xml:space="preserve"> RUTINAS DE PAUSAS ACTIVAS. PERIODOS CORTOS DE DESCANSO PARA REALIZAR CAMBIOS POSTURALES. CAPACITACIONES EN HIGIENE POSTURAL Y ERGONOMÍA AL CONDUCIR. EXAMENES OCUPACIONALES. </t>
  </si>
  <si>
    <t>POSTURA MANTENIDA</t>
  </si>
  <si>
    <t>MOVIMIENTOS CONTINUOS Y /O REPETITIVOS</t>
  </si>
  <si>
    <t>MOVIMIENTOS CONTINUOS Y/O REPETITIVOSAL REALIZAR MANIPULACIONES VARIADAS EN ACTIVIDADES DE ASEO, LIMPIEZA Y DESINFECCIÓN</t>
  </si>
  <si>
    <t>RUTINAS DE PAUSAS ACTIVAS. CAPACITACIONES EN HIGIENE POSTURAL Y CUIDADO DE MIEMBROS SUPERIORES,  EXAMENES OCUPACIONALES.</t>
  </si>
  <si>
    <t>ESTABLECER PROGRAMAS DE VIGILANCIA MÉDICA. VERIFICAR EL USO CORRECTO Y ESTADO DE LOS ELEMENTOS DE PROTECCIÓN PERSONAL. IMPLEMENTACIÓN DE PROGRAMA PARA EL MANEJO SEGURO DE PRODUCTOS QUÍMICOS.</t>
  </si>
  <si>
    <t xml:space="preserve">
REVISIÓN DE FICHAS TOXICOLÓGICAS Y HOJAS DE SEGURIDAD DE LAS SUSTANCIAS QUÍMICAS.                                                                                                            ACTUALIZACIÓN DE MATRIZ DE EPP.
</t>
  </si>
  <si>
    <t>LESIÓN DEL SISTEMA NERVIOSO CENTRAL</t>
  </si>
  <si>
    <t>FICHA DE SEGURIDAD DE PRODUCTOS VISIBLE, SOCIALIZADA</t>
  </si>
  <si>
    <t>DOTACIÓN Y CAPACITACIÓN EN USO DE EPP ADECUADOS.</t>
  </si>
  <si>
    <t>SÓLIDOS, LÍQUIDOS, GASES Y VAPORES</t>
  </si>
  <si>
    <t xml:space="preserve">
EXPOSICIÓN Y/O CONTACTO CON SUSTANCIAS QUÍMICAS</t>
  </si>
  <si>
    <t>INTOXICACIÓN</t>
  </si>
  <si>
    <t xml:space="preserve">NEUMOCONIOSIS,  ASMA PROFESIONAL, EPOC. </t>
  </si>
  <si>
    <t>RINITIS, TOS, ALERGIAS</t>
  </si>
  <si>
    <t>LIMPIEZA Y DESINFECCIÓN DE SUPERFICIES</t>
  </si>
  <si>
    <t>DIFUSIÓN EN IDENTIFICACIÓN DE RIESGOS, USO DE EPP</t>
  </si>
  <si>
    <t>EXPOSICIÓN A SUSTANCIAS QUÍMICAS</t>
  </si>
  <si>
    <t xml:space="preserve">USO DE SUSTANCIAS QUÍMICAS PARA REALIZAR LIMPIEZA DE TECLADOS, VIDEO TERMINALES Y CPU </t>
  </si>
  <si>
    <t>RESEQUEDAD EN LA PIEL</t>
  </si>
  <si>
    <t>DISFONIAS, AFONIAS</t>
  </si>
  <si>
    <t>GASTRITIS, IRRITACIONES FARINGEAS</t>
  </si>
  <si>
    <t>PERIODOS DE DESCANSO DURANTE LA JORNADA LABORAL, PROMOCIÓN DE LA EJECUCIÓN DE EJERCICIOS RESPIRATORIOS E HIGIENE VOCAL</t>
  </si>
  <si>
    <t xml:space="preserve">AUTOREGULACIÓN DE LAS ACTIVIDADES </t>
  </si>
  <si>
    <t>EXPOSICIÓN A RUIDO INTERMITENTE GENERADO POR DIALOGO DE PERSONAS EN  LOS DIFERENTES MÓDULOS DE TRABAJO</t>
  </si>
  <si>
    <t>PAUSAS ACTIVAS VISUALES, EXÁMENES VISUALES Y SUS RESPECTIVOS CONTROLES</t>
  </si>
  <si>
    <t>CORTINAS, PERSIANAS O SISTEMAS BLACK OUT, DIFUSORES EN VENTANAS.</t>
  </si>
  <si>
    <t>MONITORES CON FILTRO DE PROTECCIÓN, POSIBILIDAD DE GRADUAR EL BRILLO DE LAS PANTALLAS</t>
  </si>
  <si>
    <t>ESCUELA DEL ESPACIO PÚBLICO</t>
  </si>
  <si>
    <t>Actualización 16-07-2021</t>
  </si>
  <si>
    <t xml:space="preserve">Realizar las actividades  necesarias relacionadas con la escuela del Espació Público </t>
  </si>
  <si>
    <t xml:space="preserve">ESTRATEGICO </t>
  </si>
  <si>
    <t>LABORES ADMINISTRATIVAS EN LA AV  CL 32 16-07</t>
  </si>
  <si>
    <t xml:space="preserve">INSTALACIONES DEL DADEP PISO 15, 16 Y, VENTANILLA DADEP CAD PISO 1 Y ESCUELA DEL ESPACIO PÚBLICO </t>
  </si>
  <si>
    <t>FATIGA MUSCULAR, DOLOR, ADORMECIMIENTO, HORMIGUEO, EDEMA Y/O PÉRDIDA DE LA FUERZA EN LAS MANOS</t>
  </si>
  <si>
    <t>MANEJO DE EQUIPOS Y HERRAMIENTAS DE OFICINA</t>
  </si>
  <si>
    <t>ACTIVIDADES DESPLAZÁNDOSE EN LA VÍA PÚBLICA CON EXPOSICIÓN A: ROBOS, ATRACOS, ATENTADOS, ALTERACIÓN DEL ORDEN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</si>
</sst>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name val="Arial"/>
    </font>
    <font>
      <sz val="11"/>
      <color theme="1"/>
      <name val="Calibri"/>
      <family val="2"/>
      <scheme val="minor"/>
    </font>
    <font>
      <sz val="11"/>
      <color theme="1"/>
      <name val="Calibri"/>
      <family val="2"/>
      <scheme val="minor"/>
    </font>
    <font>
      <sz val="10"/>
      <name val="Arial"/>
      <family val="2"/>
    </font>
    <font>
      <b/>
      <sz val="16"/>
      <name val="Trebuchet MS"/>
      <family val="2"/>
    </font>
    <font>
      <b/>
      <sz val="9"/>
      <name val="Trebuchet MS"/>
      <family val="2"/>
    </font>
    <font>
      <sz val="12"/>
      <name val="Trebuchet MS"/>
      <family val="2"/>
    </font>
    <font>
      <b/>
      <sz val="10"/>
      <name val="Trebuchet MS"/>
      <family val="2"/>
    </font>
    <font>
      <b/>
      <sz val="10"/>
      <color indexed="8"/>
      <name val="Trebuchet MS"/>
      <family val="2"/>
    </font>
    <font>
      <sz val="10"/>
      <color indexed="8"/>
      <name val="Trebuchet MS"/>
      <family val="2"/>
    </font>
    <font>
      <sz val="8"/>
      <color indexed="8"/>
      <name val="Trebuchet MS"/>
      <family val="2"/>
    </font>
    <font>
      <sz val="8"/>
      <name val="Trebuchet MS"/>
      <family val="2"/>
    </font>
    <font>
      <b/>
      <sz val="8"/>
      <name val="Trebuchet MS"/>
      <family val="2"/>
    </font>
    <font>
      <sz val="10"/>
      <name val="Trebuchet MS"/>
      <family val="2"/>
    </font>
    <font>
      <b/>
      <sz val="11"/>
      <name val="Trebuchet MS"/>
      <family val="2"/>
    </font>
    <font>
      <b/>
      <sz val="10"/>
      <name val="Arial"/>
      <family val="2"/>
    </font>
    <font>
      <sz val="10"/>
      <name val="Trebuchet MS"/>
      <family val="2"/>
    </font>
    <font>
      <sz val="12"/>
      <name val="Trebuchet MS"/>
      <family val="2"/>
    </font>
    <font>
      <b/>
      <sz val="10"/>
      <color indexed="8"/>
      <name val="Trebuchet MS"/>
      <family val="2"/>
    </font>
    <font>
      <sz val="10"/>
      <color indexed="8"/>
      <name val="Trebuchet MS"/>
      <family val="2"/>
    </font>
    <font>
      <sz val="8"/>
      <color indexed="8"/>
      <name val="Trebuchet MS"/>
      <family val="2"/>
    </font>
    <font>
      <sz val="8"/>
      <name val="Trebuchet MS"/>
      <family val="2"/>
    </font>
    <font>
      <b/>
      <sz val="8"/>
      <name val="Trebuchet MS"/>
      <family val="2"/>
    </font>
    <font>
      <b/>
      <sz val="8"/>
      <color indexed="8"/>
      <name val="Trebuchet MS"/>
      <family val="2"/>
    </font>
    <font>
      <u/>
      <sz val="10"/>
      <color theme="10"/>
      <name val="Arial"/>
      <family val="2"/>
    </font>
    <font>
      <sz val="10"/>
      <color theme="1"/>
      <name val="Trebuchet MS"/>
      <family val="2"/>
    </font>
    <font>
      <sz val="11"/>
      <color rgb="FFFFFFFF"/>
      <name val="Calibri"/>
      <family val="2"/>
    </font>
    <font>
      <sz val="8"/>
      <color rgb="FFFF0000"/>
      <name val="Trebuchet MS"/>
      <family val="2"/>
    </font>
    <font>
      <b/>
      <sz val="8"/>
      <color rgb="FFFF0000"/>
      <name val="Trebuchet MS"/>
      <family val="2"/>
    </font>
    <font>
      <sz val="10"/>
      <color rgb="FF000000"/>
      <name val="Calibri"/>
      <family val="2"/>
      <scheme val="minor"/>
    </font>
    <font>
      <sz val="10"/>
      <color theme="1"/>
      <name val="Calibri"/>
      <family val="2"/>
      <scheme val="minor"/>
    </font>
    <font>
      <sz val="8"/>
      <color rgb="FF000000"/>
      <name val="Arial"/>
      <family val="2"/>
    </font>
    <font>
      <sz val="8"/>
      <name val="Arial"/>
    </font>
    <font>
      <sz val="8"/>
      <color theme="9" tint="-0.249977111117893"/>
      <name val="Arial"/>
      <family val="2"/>
    </font>
    <font>
      <sz val="8"/>
      <name val="Arial"/>
      <family val="2"/>
    </font>
    <font>
      <sz val="8"/>
      <color indexed="8"/>
      <name val="Arial"/>
      <family val="2"/>
    </font>
    <font>
      <b/>
      <sz val="8"/>
      <color indexed="8"/>
      <name val="Arial"/>
      <family val="2"/>
    </font>
    <font>
      <sz val="8"/>
      <color theme="1"/>
      <name val="Arial"/>
      <family val="2"/>
    </font>
    <font>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D03B"/>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rgb="FFCCCCCC"/>
      </left>
      <right style="medium">
        <color rgb="FF000000"/>
      </right>
      <top style="medium">
        <color rgb="FF000000"/>
      </top>
      <bottom style="medium">
        <color rgb="FF000000"/>
      </bottom>
      <diagonal/>
    </border>
  </borders>
  <cellStyleXfs count="9">
    <xf numFmtId="0" fontId="0" fillId="0" borderId="0"/>
    <xf numFmtId="0" fontId="24"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0" fontId="38" fillId="0" borderId="0" applyNumberFormat="0" applyFill="0" applyBorder="0" applyAlignment="0" applyProtection="0"/>
  </cellStyleXfs>
  <cellXfs count="344">
    <xf numFmtId="0" fontId="0" fillId="0" borderId="0" xfId="0"/>
    <xf numFmtId="0" fontId="6" fillId="2" borderId="0" xfId="0" applyFont="1" applyFill="1" applyBorder="1"/>
    <xf numFmtId="0" fontId="6" fillId="2" borderId="0" xfId="0" applyFont="1" applyFill="1"/>
    <xf numFmtId="0" fontId="13" fillId="2" borderId="0" xfId="0" applyFont="1" applyFill="1"/>
    <xf numFmtId="0" fontId="13" fillId="2" borderId="0" xfId="0" applyFont="1" applyFill="1" applyAlignment="1"/>
    <xf numFmtId="0" fontId="13" fillId="2" borderId="0" xfId="0" applyFont="1" applyFill="1" applyAlignment="1">
      <alignment horizontal="center" vertical="center"/>
    </xf>
    <xf numFmtId="0" fontId="9" fillId="2" borderId="1" xfId="0" applyFont="1" applyFill="1" applyBorder="1" applyAlignment="1">
      <alignment horizontal="center" vertical="center"/>
    </xf>
    <xf numFmtId="0" fontId="11"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xf>
    <xf numFmtId="0" fontId="11" fillId="2" borderId="1" xfId="0" applyFont="1" applyFill="1" applyBorder="1" applyAlignment="1" applyProtection="1">
      <alignment horizontal="justify" vertical="center" wrapText="1"/>
    </xf>
    <xf numFmtId="0" fontId="12"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11" fillId="2" borderId="1" xfId="0" applyFont="1" applyFill="1" applyBorder="1" applyAlignment="1">
      <alignment horizontal="left" vertical="center" wrapText="1"/>
    </xf>
    <xf numFmtId="0" fontId="10"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0" fontId="11" fillId="2" borderId="1" xfId="0" applyFont="1" applyFill="1" applyBorder="1" applyAlignment="1" applyProtection="1">
      <alignment horizontal="left" vertical="center" wrapText="1"/>
      <protection locked="0"/>
    </xf>
    <xf numFmtId="0" fontId="10" fillId="2" borderId="1" xfId="0" applyFont="1" applyFill="1" applyBorder="1" applyAlignment="1">
      <alignment vertical="center" wrapText="1"/>
    </xf>
    <xf numFmtId="0" fontId="13" fillId="2" borderId="6" xfId="0" applyFont="1" applyFill="1" applyBorder="1"/>
    <xf numFmtId="0" fontId="13" fillId="2" borderId="7" xfId="0" applyFont="1" applyFill="1" applyBorder="1"/>
    <xf numFmtId="0" fontId="13" fillId="2" borderId="7" xfId="0" applyFont="1" applyFill="1" applyBorder="1" applyAlignment="1"/>
    <xf numFmtId="0" fontId="13" fillId="2" borderId="7" xfId="0" applyFont="1" applyFill="1" applyBorder="1" applyAlignment="1">
      <alignment horizontal="center" vertical="center"/>
    </xf>
    <xf numFmtId="0" fontId="13" fillId="2" borderId="8" xfId="0" applyFont="1" applyFill="1" applyBorder="1"/>
    <xf numFmtId="0" fontId="13" fillId="2" borderId="9" xfId="0" applyFont="1" applyFill="1" applyBorder="1"/>
    <xf numFmtId="0" fontId="13" fillId="2" borderId="0" xfId="0" applyFont="1" applyFill="1" applyBorder="1"/>
    <xf numFmtId="0" fontId="13" fillId="2" borderId="0" xfId="0" applyFont="1" applyFill="1" applyBorder="1" applyAlignment="1"/>
    <xf numFmtId="0" fontId="13" fillId="2" borderId="0" xfId="0" applyFont="1" applyFill="1" applyBorder="1" applyAlignment="1">
      <alignment horizontal="center" vertical="center"/>
    </xf>
    <xf numFmtId="0" fontId="13" fillId="2" borderId="10" xfId="0" applyFont="1" applyFill="1" applyBorder="1"/>
    <xf numFmtId="0" fontId="13" fillId="2" borderId="11" xfId="0" applyFont="1" applyFill="1" applyBorder="1"/>
    <xf numFmtId="0" fontId="13" fillId="2" borderId="12" xfId="0" applyFont="1" applyFill="1" applyBorder="1"/>
    <xf numFmtId="0" fontId="13" fillId="2" borderId="12" xfId="0" applyFont="1" applyFill="1" applyBorder="1" applyAlignment="1"/>
    <xf numFmtId="0" fontId="13" fillId="2" borderId="12" xfId="0" applyFont="1" applyFill="1" applyBorder="1" applyAlignment="1">
      <alignment horizontal="center" vertical="center"/>
    </xf>
    <xf numFmtId="0" fontId="13" fillId="2" borderId="13" xfId="0" applyFont="1" applyFill="1" applyBorder="1"/>
    <xf numFmtId="0" fontId="25" fillId="0" borderId="1" xfId="0" applyFont="1" applyBorder="1" applyAlignment="1">
      <alignment vertical="center"/>
    </xf>
    <xf numFmtId="0" fontId="25" fillId="0" borderId="1" xfId="0" applyFont="1" applyBorder="1" applyAlignment="1">
      <alignment vertical="center" wrapText="1"/>
    </xf>
    <xf numFmtId="0" fontId="0" fillId="2" borderId="0" xfId="0" applyFill="1"/>
    <xf numFmtId="0" fontId="0" fillId="2" borderId="0" xfId="0" applyFill="1" applyAlignment="1">
      <alignment wrapText="1"/>
    </xf>
    <xf numFmtId="0" fontId="9" fillId="2" borderId="1" xfId="0" applyFont="1" applyFill="1" applyBorder="1" applyAlignment="1">
      <alignment vertical="center" wrapText="1"/>
    </xf>
    <xf numFmtId="0" fontId="9" fillId="2" borderId="4" xfId="0" applyFont="1" applyFill="1" applyBorder="1" applyAlignment="1">
      <alignment vertical="center" wrapText="1"/>
    </xf>
    <xf numFmtId="0" fontId="9" fillId="2" borderId="1" xfId="0" applyFont="1" applyFill="1" applyBorder="1" applyAlignment="1">
      <alignment horizontal="center" vertical="center" wrapText="1"/>
    </xf>
    <xf numFmtId="0" fontId="6" fillId="2" borderId="16" xfId="0" applyFont="1" applyFill="1" applyBorder="1"/>
    <xf numFmtId="0" fontId="6" fillId="2" borderId="18" xfId="0" applyFont="1" applyFill="1" applyBorder="1"/>
    <xf numFmtId="0" fontId="6" fillId="2" borderId="19" xfId="0" applyFont="1" applyFill="1" applyBorder="1"/>
    <xf numFmtId="0" fontId="13" fillId="2" borderId="16" xfId="0" applyFont="1" applyFill="1" applyBorder="1"/>
    <xf numFmtId="0" fontId="9" fillId="2" borderId="17" xfId="0" applyFont="1" applyFill="1" applyBorder="1" applyAlignment="1">
      <alignment vertical="center" wrapText="1"/>
    </xf>
    <xf numFmtId="0" fontId="13" fillId="2" borderId="18" xfId="0" applyFont="1" applyFill="1" applyBorder="1"/>
    <xf numFmtId="0" fontId="9" fillId="2" borderId="20" xfId="0" applyFont="1" applyFill="1" applyBorder="1" applyAlignment="1">
      <alignment vertical="center" wrapText="1"/>
    </xf>
    <xf numFmtId="0" fontId="13" fillId="2" borderId="19" xfId="0" applyFont="1" applyFill="1" applyBorder="1"/>
    <xf numFmtId="0" fontId="9" fillId="2" borderId="21" xfId="0" applyFont="1" applyFill="1" applyBorder="1" applyAlignment="1">
      <alignment vertical="center" wrapText="1"/>
    </xf>
    <xf numFmtId="0" fontId="11" fillId="2" borderId="15" xfId="0" applyFont="1" applyFill="1" applyBorder="1" applyAlignment="1" applyProtection="1">
      <alignment horizontal="center" vertical="center" wrapText="1"/>
      <protection locked="0"/>
    </xf>
    <xf numFmtId="0" fontId="10" fillId="2" borderId="23" xfId="0" applyFont="1" applyFill="1" applyBorder="1" applyAlignment="1">
      <alignment horizontal="center" vertical="center" wrapText="1"/>
    </xf>
    <xf numFmtId="0" fontId="0" fillId="0" borderId="19" xfId="0" applyBorder="1"/>
    <xf numFmtId="0" fontId="6" fillId="2" borderId="1" xfId="0" applyFont="1" applyFill="1" applyBorder="1"/>
    <xf numFmtId="0" fontId="6" fillId="2" borderId="12" xfId="0" applyFont="1" applyFill="1" applyBorder="1"/>
    <xf numFmtId="0" fontId="26" fillId="0" borderId="0" xfId="0" applyFont="1" applyAlignment="1">
      <alignment horizontal="left"/>
    </xf>
    <xf numFmtId="0" fontId="0" fillId="2" borderId="0" xfId="0" applyFill="1" applyBorder="1"/>
    <xf numFmtId="0" fontId="25" fillId="2" borderId="1" xfId="0" applyFont="1" applyFill="1" applyBorder="1" applyAlignment="1">
      <alignment vertical="center"/>
    </xf>
    <xf numFmtId="0" fontId="25" fillId="2" borderId="1" xfId="0" applyFont="1" applyFill="1" applyBorder="1" applyAlignment="1">
      <alignment vertical="center" wrapText="1"/>
    </xf>
    <xf numFmtId="0" fontId="9" fillId="2" borderId="24" xfId="0"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16" fillId="2" borderId="0" xfId="0" applyFont="1" applyFill="1"/>
    <xf numFmtId="0" fontId="16" fillId="2" borderId="0" xfId="0" applyFont="1" applyFill="1" applyAlignment="1"/>
    <xf numFmtId="0" fontId="16" fillId="2" borderId="0" xfId="0" applyFont="1" applyFill="1" applyAlignment="1">
      <alignment horizontal="center" vertical="center"/>
    </xf>
    <xf numFmtId="0" fontId="16" fillId="2" borderId="6" xfId="0" applyFont="1" applyFill="1" applyBorder="1"/>
    <xf numFmtId="0" fontId="16" fillId="2" borderId="7" xfId="0" applyFont="1" applyFill="1" applyBorder="1"/>
    <xf numFmtId="0" fontId="16" fillId="2" borderId="7" xfId="0" applyFont="1" applyFill="1" applyBorder="1" applyAlignment="1"/>
    <xf numFmtId="0" fontId="16" fillId="2" borderId="7" xfId="0" applyFont="1" applyFill="1" applyBorder="1" applyAlignment="1">
      <alignment horizontal="center" vertical="center"/>
    </xf>
    <xf numFmtId="0" fontId="16" fillId="2" borderId="8" xfId="0" applyFont="1" applyFill="1" applyBorder="1"/>
    <xf numFmtId="0" fontId="25" fillId="0" borderId="1" xfId="0" applyFont="1" applyBorder="1" applyAlignment="1">
      <alignment vertical="center"/>
    </xf>
    <xf numFmtId="0" fontId="16" fillId="0" borderId="1" xfId="0" applyFont="1" applyBorder="1" applyAlignment="1">
      <alignment horizontal="center" vertical="center"/>
    </xf>
    <xf numFmtId="0" fontId="16" fillId="2" borderId="9" xfId="0" applyFont="1" applyFill="1" applyBorder="1"/>
    <xf numFmtId="0" fontId="16" fillId="2" borderId="0" xfId="0" applyFont="1" applyFill="1" applyBorder="1"/>
    <xf numFmtId="0" fontId="16" fillId="2" borderId="0" xfId="0" applyFont="1" applyFill="1" applyBorder="1" applyAlignment="1"/>
    <xf numFmtId="0" fontId="16" fillId="2" borderId="0" xfId="0" applyFont="1" applyFill="1" applyBorder="1" applyAlignment="1">
      <alignment horizontal="center" vertical="center"/>
    </xf>
    <xf numFmtId="0" fontId="16" fillId="2" borderId="10" xfId="0" applyFont="1" applyFill="1" applyBorder="1"/>
    <xf numFmtId="0" fontId="16" fillId="2" borderId="11" xfId="0" applyFont="1" applyFill="1" applyBorder="1"/>
    <xf numFmtId="0" fontId="16" fillId="2" borderId="12" xfId="0" applyFont="1" applyFill="1" applyBorder="1"/>
    <xf numFmtId="0" fontId="16" fillId="2" borderId="12" xfId="0" applyFont="1" applyFill="1" applyBorder="1" applyAlignment="1"/>
    <xf numFmtId="0" fontId="16" fillId="2" borderId="12" xfId="0" applyFont="1" applyFill="1" applyBorder="1" applyAlignment="1">
      <alignment horizontal="center" vertical="center"/>
    </xf>
    <xf numFmtId="0" fontId="16" fillId="2" borderId="13" xfId="0" applyFont="1" applyFill="1" applyBorder="1"/>
    <xf numFmtId="0" fontId="25" fillId="0" borderId="1" xfId="0" applyFont="1" applyBorder="1" applyAlignment="1">
      <alignment vertical="center" wrapText="1"/>
    </xf>
    <xf numFmtId="14" fontId="16" fillId="0" borderId="1" xfId="0" applyNumberFormat="1" applyFont="1" applyBorder="1" applyAlignment="1">
      <alignment horizontal="center" vertical="center"/>
    </xf>
    <xf numFmtId="0" fontId="17" fillId="2" borderId="0" xfId="0" applyFont="1" applyFill="1"/>
    <xf numFmtId="0" fontId="17" fillId="2" borderId="0" xfId="0" applyFont="1" applyFill="1" applyBorder="1"/>
    <xf numFmtId="0" fontId="19" fillId="2" borderId="1" xfId="0" applyFont="1" applyFill="1" applyBorder="1" applyAlignment="1">
      <alignment vertical="center" wrapText="1"/>
    </xf>
    <xf numFmtId="0" fontId="20"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21" fillId="2"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xf>
    <xf numFmtId="0" fontId="21" fillId="2" borderId="1" xfId="0" applyFont="1" applyFill="1" applyBorder="1" applyAlignment="1" applyProtection="1">
      <alignment horizontal="justify" vertical="center" wrapText="1"/>
    </xf>
    <xf numFmtId="0" fontId="22"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wrapText="1"/>
    </xf>
    <xf numFmtId="0" fontId="20" fillId="2" borderId="1" xfId="0" applyFont="1" applyFill="1" applyBorder="1" applyAlignment="1">
      <alignment horizontal="justify" vertical="center" wrapText="1"/>
    </xf>
    <xf numFmtId="0" fontId="21" fillId="2" borderId="1" xfId="0" applyFont="1" applyFill="1" applyBorder="1" applyAlignment="1">
      <alignment horizontal="center" vertical="center" wrapText="1"/>
    </xf>
    <xf numFmtId="0" fontId="21" fillId="2" borderId="1" xfId="4"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6" fillId="2" borderId="0" xfId="0" applyFont="1" applyFill="1" applyAlignment="1">
      <alignment wrapText="1"/>
    </xf>
    <xf numFmtId="0" fontId="0" fillId="0" borderId="0" xfId="0" applyAlignment="1">
      <alignment wrapText="1"/>
    </xf>
    <xf numFmtId="0" fontId="13" fillId="2" borderId="0" xfId="0" applyFont="1" applyFill="1" applyAlignment="1">
      <alignment wrapText="1"/>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5" fillId="2" borderId="9" xfId="0" applyFont="1" applyFill="1" applyBorder="1" applyAlignment="1">
      <alignment horizontal="center"/>
    </xf>
    <xf numFmtId="0" fontId="15" fillId="2" borderId="6" xfId="0" applyFont="1" applyFill="1" applyBorder="1" applyAlignment="1">
      <alignment horizontal="center"/>
    </xf>
    <xf numFmtId="0" fontId="24" fillId="2" borderId="8" xfId="1" applyFill="1" applyBorder="1" applyAlignment="1">
      <alignment horizontal="left"/>
    </xf>
    <xf numFmtId="0" fontId="24" fillId="2" borderId="10" xfId="1" applyFill="1" applyBorder="1" applyAlignment="1">
      <alignment horizontal="left" wrapText="1"/>
    </xf>
    <xf numFmtId="0" fontId="24" fillId="2" borderId="10" xfId="1" applyFill="1" applyBorder="1" applyAlignment="1">
      <alignment horizontal="left"/>
    </xf>
    <xf numFmtId="0" fontId="24" fillId="2" borderId="10" xfId="1" quotePrefix="1" applyFill="1" applyBorder="1" applyAlignment="1">
      <alignment horizontal="left"/>
    </xf>
    <xf numFmtId="0" fontId="15" fillId="2" borderId="11" xfId="0" applyFont="1" applyFill="1" applyBorder="1" applyAlignment="1">
      <alignment horizontal="center"/>
    </xf>
    <xf numFmtId="0" fontId="24" fillId="2" borderId="13" xfId="1" applyFill="1" applyBorder="1" applyAlignment="1">
      <alignment horizontal="left"/>
    </xf>
    <xf numFmtId="0" fontId="28" fillId="2" borderId="1" xfId="0" applyFont="1" applyFill="1" applyBorder="1" applyAlignment="1" applyProtection="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2" borderId="5" xfId="0" applyFont="1" applyFill="1" applyBorder="1" applyAlignment="1" applyProtection="1">
      <alignment horizontal="justify" vertical="center" wrapText="1"/>
    </xf>
    <xf numFmtId="0" fontId="13" fillId="2" borderId="1" xfId="0" applyFont="1" applyFill="1" applyBorder="1" applyAlignment="1">
      <alignment vertical="center" wrapText="1"/>
    </xf>
    <xf numFmtId="0" fontId="13" fillId="2" borderId="20" xfId="0" applyFont="1" applyFill="1" applyBorder="1" applyAlignment="1">
      <alignment vertical="center" wrapText="1"/>
    </xf>
    <xf numFmtId="0" fontId="3" fillId="0" borderId="0" xfId="0" applyFont="1"/>
    <xf numFmtId="0" fontId="11" fillId="2" borderId="15" xfId="0" applyFont="1" applyFill="1" applyBorder="1" applyAlignment="1" applyProtection="1">
      <alignment horizontal="justify" vertical="center" wrapText="1"/>
    </xf>
    <xf numFmtId="0" fontId="12" fillId="2" borderId="4"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0" borderId="0" xfId="0"/>
    <xf numFmtId="0" fontId="6" fillId="2" borderId="0" xfId="0" applyFont="1" applyFill="1" applyBorder="1"/>
    <xf numFmtId="0" fontId="6" fillId="2" borderId="0" xfId="0" applyFont="1" applyFill="1"/>
    <xf numFmtId="0" fontId="8" fillId="2" borderId="1" xfId="0" applyFont="1" applyFill="1" applyBorder="1" applyAlignment="1">
      <alignment horizontal="center" vertical="center" wrapText="1"/>
    </xf>
    <xf numFmtId="0" fontId="13" fillId="2" borderId="0" xfId="0" applyFont="1" applyFill="1"/>
    <xf numFmtId="0" fontId="13" fillId="2" borderId="0" xfId="0" applyFont="1" applyFill="1" applyAlignment="1"/>
    <xf numFmtId="0" fontId="13" fillId="2" borderId="0" xfId="0" applyFont="1" applyFill="1" applyAlignment="1">
      <alignment horizontal="center" vertical="center"/>
    </xf>
    <xf numFmtId="0" fontId="9" fillId="2" borderId="1" xfId="0" applyFont="1" applyFill="1" applyBorder="1" applyAlignment="1">
      <alignment horizontal="center" vertical="center"/>
    </xf>
    <xf numFmtId="0" fontId="11"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xf>
    <xf numFmtId="0" fontId="11" fillId="2" borderId="1" xfId="0" applyFont="1" applyFill="1" applyBorder="1" applyAlignment="1" applyProtection="1">
      <alignment horizontal="justify" vertical="center" wrapText="1"/>
    </xf>
    <xf numFmtId="0" fontId="12"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11" fillId="2" borderId="1" xfId="0" applyFont="1" applyFill="1" applyBorder="1" applyAlignment="1">
      <alignment horizontal="left" vertical="center" wrapText="1"/>
    </xf>
    <xf numFmtId="0" fontId="10"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pplyProtection="1">
      <alignment horizontal="justify" vertical="center" wrapText="1"/>
    </xf>
    <xf numFmtId="0" fontId="11" fillId="2" borderId="3" xfId="0" applyFont="1" applyFill="1" applyBorder="1" applyAlignment="1">
      <alignment horizontal="left" vertical="center" wrapText="1"/>
    </xf>
    <xf numFmtId="0" fontId="11" fillId="2" borderId="1" xfId="0" applyFont="1" applyFill="1" applyBorder="1" applyAlignment="1" applyProtection="1">
      <alignment horizontal="left" vertical="center" wrapText="1"/>
      <protection locked="0"/>
    </xf>
    <xf numFmtId="0" fontId="10" fillId="2" borderId="1" xfId="0" applyFont="1" applyFill="1" applyBorder="1" applyAlignment="1">
      <alignment vertical="center" wrapText="1"/>
    </xf>
    <xf numFmtId="0" fontId="11" fillId="2" borderId="5" xfId="0" applyFont="1" applyFill="1" applyBorder="1" applyAlignment="1">
      <alignment horizontal="left" vertical="center" wrapText="1"/>
    </xf>
    <xf numFmtId="0" fontId="0" fillId="2" borderId="0" xfId="0" applyFill="1"/>
    <xf numFmtId="0" fontId="0" fillId="2" borderId="0" xfId="0" applyFill="1" applyAlignment="1">
      <alignment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10" fillId="2" borderId="5" xfId="0" applyFont="1" applyFill="1" applyBorder="1" applyAlignment="1">
      <alignment horizontal="center" vertical="center" wrapText="1"/>
    </xf>
    <xf numFmtId="0" fontId="6" fillId="2" borderId="18" xfId="0" applyFont="1" applyFill="1" applyBorder="1"/>
    <xf numFmtId="0" fontId="11" fillId="2" borderId="15" xfId="0" applyFont="1" applyFill="1" applyBorder="1" applyAlignment="1" applyProtection="1">
      <alignment horizontal="center" vertical="center" wrapText="1"/>
      <protection locked="0"/>
    </xf>
    <xf numFmtId="0" fontId="9" fillId="2" borderId="23" xfId="0" applyFont="1" applyFill="1" applyBorder="1" applyAlignment="1">
      <alignment horizontal="center" vertical="center"/>
    </xf>
    <xf numFmtId="0" fontId="9" fillId="2" borderId="23" xfId="0" applyFont="1" applyFill="1" applyBorder="1" applyAlignment="1">
      <alignment horizontal="center" vertical="center" wrapText="1"/>
    </xf>
    <xf numFmtId="0" fontId="8" fillId="3" borderId="4" xfId="0" applyFont="1" applyFill="1" applyBorder="1" applyAlignment="1">
      <alignment vertical="center" textRotation="90" wrapText="1"/>
    </xf>
    <xf numFmtId="0" fontId="10" fillId="2" borderId="22" xfId="0" applyFont="1" applyFill="1" applyBorder="1" applyAlignment="1">
      <alignment horizontal="justify" vertical="center" wrapText="1"/>
    </xf>
    <xf numFmtId="0" fontId="6" fillId="2" borderId="1" xfId="0" applyFont="1" applyFill="1" applyBorder="1"/>
    <xf numFmtId="0" fontId="9" fillId="2" borderId="14" xfId="0" applyFont="1" applyFill="1" applyBorder="1" applyAlignment="1">
      <alignment horizontal="center" vertical="center" wrapText="1"/>
    </xf>
    <xf numFmtId="0" fontId="8" fillId="3" borderId="4" xfId="0" applyFont="1" applyFill="1" applyBorder="1" applyAlignment="1">
      <alignment horizontal="center" vertical="center" textRotation="90" wrapText="1"/>
    </xf>
    <xf numFmtId="0" fontId="6" fillId="2" borderId="12" xfId="0" applyFont="1" applyFill="1" applyBorder="1"/>
    <xf numFmtId="0" fontId="8" fillId="2" borderId="1" xfId="0" applyFont="1" applyFill="1" applyBorder="1" applyAlignment="1">
      <alignment horizontal="center" vertical="center" textRotation="90" wrapText="1"/>
    </xf>
    <xf numFmtId="0" fontId="8" fillId="2" borderId="1" xfId="0" applyFont="1" applyFill="1" applyBorder="1" applyAlignment="1">
      <alignment vertical="center" textRotation="90" wrapText="1"/>
    </xf>
    <xf numFmtId="0" fontId="11" fillId="2" borderId="1" xfId="0" applyFont="1" applyFill="1" applyBorder="1" applyAlignment="1">
      <alignment horizontal="justify" vertical="center" wrapText="1"/>
    </xf>
    <xf numFmtId="0" fontId="9" fillId="2" borderId="5" xfId="0" applyFont="1" applyFill="1" applyBorder="1" applyAlignment="1">
      <alignment horizontal="center" vertical="center" wrapText="1"/>
    </xf>
    <xf numFmtId="0" fontId="13" fillId="2" borderId="0" xfId="0" applyFont="1" applyFill="1" applyAlignment="1">
      <alignment wrapText="1"/>
    </xf>
    <xf numFmtId="0" fontId="10" fillId="2" borderId="1" xfId="0" applyFont="1" applyFill="1" applyBorder="1" applyAlignment="1">
      <alignment horizontal="center" vertical="center"/>
    </xf>
    <xf numFmtId="0" fontId="23" fillId="2" borderId="1" xfId="0" applyFont="1" applyFill="1" applyBorder="1" applyAlignment="1">
      <alignment horizontal="center" vertical="center" wrapText="1"/>
    </xf>
    <xf numFmtId="0" fontId="10" fillId="2" borderId="15" xfId="0" applyFont="1" applyFill="1" applyBorder="1" applyAlignment="1">
      <alignment horizontal="center" vertical="center"/>
    </xf>
    <xf numFmtId="0" fontId="3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wrapText="1"/>
    </xf>
    <xf numFmtId="0" fontId="11" fillId="2" borderId="22" xfId="0" applyFont="1" applyFill="1" applyBorder="1" applyAlignment="1">
      <alignment horizontal="justify" vertical="center" wrapText="1"/>
    </xf>
    <xf numFmtId="0" fontId="35" fillId="2"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5" fillId="2" borderId="1" xfId="0" applyFont="1" applyFill="1" applyBorder="1" applyAlignment="1">
      <alignment horizontal="center" vertical="center"/>
    </xf>
    <xf numFmtId="0" fontId="10" fillId="2" borderId="24" xfId="0" applyFont="1" applyFill="1" applyBorder="1" applyAlignment="1">
      <alignment horizontal="justify" vertical="center" wrapText="1"/>
    </xf>
    <xf numFmtId="0" fontId="31" fillId="2" borderId="1" xfId="6" applyFont="1" applyFill="1" applyBorder="1" applyAlignment="1">
      <alignment horizontal="center" vertical="center" wrapText="1"/>
    </xf>
    <xf numFmtId="0" fontId="31" fillId="2"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9" fillId="2" borderId="5" xfId="0" applyFont="1" applyFill="1" applyBorder="1" applyAlignment="1" applyProtection="1">
      <alignment horizontal="center" vertical="center" wrapText="1"/>
      <protection locked="0"/>
    </xf>
    <xf numFmtId="0" fontId="10" fillId="2" borderId="5" xfId="0" applyFont="1" applyFill="1" applyBorder="1" applyAlignment="1" applyProtection="1">
      <alignment vertical="center" wrapText="1"/>
      <protection locked="0"/>
    </xf>
    <xf numFmtId="0" fontId="37" fillId="2" borderId="36" xfId="0" applyFont="1" applyFill="1" applyBorder="1" applyAlignment="1">
      <alignment horizontal="center" vertical="center" wrapText="1"/>
    </xf>
    <xf numFmtId="0" fontId="11" fillId="2" borderId="24" xfId="0" applyFont="1" applyFill="1" applyBorder="1" applyAlignment="1">
      <alignment horizontal="justify" vertical="center" wrapText="1"/>
    </xf>
    <xf numFmtId="0" fontId="31" fillId="2" borderId="5"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17" fillId="2" borderId="1" xfId="0" applyFont="1" applyFill="1" applyBorder="1"/>
    <xf numFmtId="0" fontId="20" fillId="2" borderId="1" xfId="0" applyFont="1" applyFill="1" applyBorder="1" applyAlignment="1">
      <alignment vertical="center" wrapText="1"/>
    </xf>
    <xf numFmtId="0" fontId="31"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0" fillId="0" borderId="0" xfId="0" applyAlignment="1">
      <alignment horizontal="center"/>
    </xf>
    <xf numFmtId="0" fontId="15" fillId="4" borderId="6"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3" xfId="0" applyFont="1" applyFill="1" applyBorder="1" applyAlignment="1">
      <alignment horizontal="center" vertical="center"/>
    </xf>
    <xf numFmtId="0" fontId="8" fillId="2" borderId="1" xfId="0" applyFont="1" applyFill="1" applyBorder="1" applyAlignment="1">
      <alignment horizontal="center" vertical="center" textRotation="90" wrapText="1"/>
    </xf>
    <xf numFmtId="0" fontId="8"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8" fillId="2" borderId="1" xfId="0" applyFont="1" applyFill="1" applyBorder="1" applyAlignment="1">
      <alignment horizontal="right" vertical="center" textRotation="90" wrapText="1"/>
    </xf>
    <xf numFmtId="0" fontId="10" fillId="2" borderId="1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 xfId="0" applyFont="1" applyFill="1" applyBorder="1" applyAlignment="1">
      <alignment horizontal="justify" vertical="justify" textRotation="90" wrapText="1" readingOrder="1"/>
    </xf>
    <xf numFmtId="0" fontId="31" fillId="2" borderId="4"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14" fillId="5" borderId="24" xfId="3" applyFont="1" applyFill="1" applyBorder="1" applyAlignment="1">
      <alignment horizontal="left" vertical="center" wrapText="1"/>
    </xf>
    <xf numFmtId="0" fontId="14" fillId="5" borderId="25" xfId="3" applyFont="1" applyFill="1" applyBorder="1" applyAlignment="1">
      <alignment horizontal="left" vertical="center" wrapText="1"/>
    </xf>
    <xf numFmtId="0" fontId="14" fillId="5" borderId="15" xfId="3"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4" xfId="0" applyFont="1" applyFill="1" applyBorder="1" applyAlignment="1">
      <alignment horizontal="center" vertical="center" textRotation="90" wrapText="1"/>
    </xf>
    <xf numFmtId="0" fontId="8" fillId="2" borderId="14" xfId="0" applyFont="1" applyFill="1" applyBorder="1" applyAlignment="1">
      <alignment horizontal="center" vertical="center" textRotation="90" wrapText="1"/>
    </xf>
    <xf numFmtId="0" fontId="8" fillId="2" borderId="5" xfId="0" applyFont="1" applyFill="1" applyBorder="1" applyAlignment="1">
      <alignment horizontal="center" vertical="center" textRotation="90" wrapText="1"/>
    </xf>
    <xf numFmtId="0" fontId="13" fillId="2" borderId="4" xfId="0" applyFont="1" applyFill="1" applyBorder="1" applyAlignment="1">
      <alignment horizontal="center" vertical="center" textRotation="90" wrapText="1"/>
    </xf>
    <xf numFmtId="0" fontId="13" fillId="2" borderId="14" xfId="0" applyFont="1" applyFill="1" applyBorder="1" applyAlignment="1">
      <alignment horizontal="center" vertical="center" textRotation="90" wrapText="1"/>
    </xf>
    <xf numFmtId="0" fontId="13" fillId="2" borderId="5" xfId="0" applyFont="1" applyFill="1" applyBorder="1" applyAlignment="1">
      <alignment horizontal="center" vertical="center" textRotation="90" wrapText="1"/>
    </xf>
    <xf numFmtId="0" fontId="9" fillId="2" borderId="4" xfId="0" applyFont="1" applyFill="1" applyBorder="1" applyAlignment="1">
      <alignment horizontal="justify" vertical="justify" textRotation="90" wrapText="1"/>
    </xf>
    <xf numFmtId="0" fontId="9" fillId="2" borderId="14" xfId="0" applyFont="1" applyFill="1" applyBorder="1" applyAlignment="1">
      <alignment horizontal="justify" vertical="justify" textRotation="90" wrapText="1"/>
    </xf>
    <xf numFmtId="0" fontId="9" fillId="2" borderId="5" xfId="0" applyFont="1" applyFill="1" applyBorder="1" applyAlignment="1">
      <alignment horizontal="justify" vertical="justify" textRotation="90" wrapText="1"/>
    </xf>
    <xf numFmtId="0" fontId="14" fillId="2" borderId="24" xfId="3" applyFont="1" applyFill="1" applyBorder="1" applyAlignment="1">
      <alignment horizontal="left" vertical="center" wrapText="1"/>
    </xf>
    <xf numFmtId="0" fontId="14" fillId="2" borderId="25" xfId="3" applyFont="1" applyFill="1" applyBorder="1" applyAlignment="1">
      <alignment horizontal="left" vertical="center" wrapText="1"/>
    </xf>
    <xf numFmtId="0" fontId="14" fillId="2" borderId="15" xfId="3" applyFont="1" applyFill="1" applyBorder="1" applyAlignment="1">
      <alignment horizontal="left" vertical="center" wrapText="1"/>
    </xf>
    <xf numFmtId="0" fontId="13" fillId="2" borderId="6" xfId="0" applyFont="1" applyFill="1" applyBorder="1" applyAlignment="1">
      <alignment horizontal="center" vertical="center" textRotation="90" wrapText="1"/>
    </xf>
    <xf numFmtId="0" fontId="13" fillId="2" borderId="9" xfId="0" applyFont="1" applyFill="1" applyBorder="1" applyAlignment="1">
      <alignment horizontal="center" vertical="center" textRotation="90" wrapText="1"/>
    </xf>
    <xf numFmtId="0" fontId="13" fillId="2" borderId="11" xfId="0" applyFont="1" applyFill="1" applyBorder="1" applyAlignment="1">
      <alignment horizontal="center" vertical="center" textRotation="90" wrapText="1"/>
    </xf>
    <xf numFmtId="0" fontId="13" fillId="2" borderId="1" xfId="0" applyFont="1" applyFill="1" applyBorder="1" applyAlignment="1">
      <alignment horizontal="center" vertical="center" textRotation="90" wrapText="1"/>
    </xf>
    <xf numFmtId="0" fontId="10" fillId="2" borderId="2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9" fillId="2" borderId="28" xfId="0" applyFont="1" applyFill="1" applyBorder="1" applyAlignment="1">
      <alignment horizontal="justify" vertical="justify" textRotation="90" wrapText="1"/>
    </xf>
    <xf numFmtId="0" fontId="9" fillId="2" borderId="29" xfId="0" applyFont="1" applyFill="1" applyBorder="1" applyAlignment="1">
      <alignment horizontal="justify" vertical="justify" textRotation="90" wrapText="1"/>
    </xf>
    <xf numFmtId="0" fontId="10" fillId="2" borderId="3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8" fillId="2" borderId="28" xfId="0" applyFont="1" applyFill="1" applyBorder="1" applyAlignment="1">
      <alignment horizontal="center" vertical="center" textRotation="90" wrapText="1"/>
    </xf>
    <xf numFmtId="0" fontId="8" fillId="2" borderId="29" xfId="0" applyFont="1" applyFill="1" applyBorder="1" applyAlignment="1">
      <alignment horizontal="center" vertical="center" textRotation="90"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8" fillId="2" borderId="30" xfId="0" applyFont="1" applyFill="1" applyBorder="1" applyAlignment="1">
      <alignment horizontal="center" vertical="center" textRotation="90" wrapText="1"/>
    </xf>
    <xf numFmtId="0" fontId="8" fillId="2" borderId="31" xfId="0" applyFont="1" applyFill="1" applyBorder="1" applyAlignment="1">
      <alignment horizontal="center" vertical="center" textRotation="90" wrapText="1"/>
    </xf>
    <xf numFmtId="0" fontId="8" fillId="2" borderId="33" xfId="0" applyFont="1" applyFill="1" applyBorder="1" applyAlignment="1">
      <alignment horizontal="center" vertical="center" textRotation="90" wrapText="1"/>
    </xf>
    <xf numFmtId="0" fontId="9" fillId="2" borderId="34" xfId="0" applyFont="1" applyFill="1" applyBorder="1" applyAlignment="1">
      <alignment horizontal="justify" vertical="justify" textRotation="90" wrapText="1"/>
    </xf>
    <xf numFmtId="0" fontId="9" fillId="2" borderId="9" xfId="0" applyFont="1" applyFill="1" applyBorder="1" applyAlignment="1">
      <alignment horizontal="justify" vertical="justify" textRotation="90" wrapText="1"/>
    </xf>
    <xf numFmtId="0" fontId="9" fillId="2" borderId="35" xfId="0" applyFont="1" applyFill="1" applyBorder="1" applyAlignment="1">
      <alignment horizontal="justify" vertical="justify" textRotation="90" wrapText="1"/>
    </xf>
    <xf numFmtId="0" fontId="9" fillId="2" borderId="4"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 xfId="0" applyFont="1" applyFill="1" applyBorder="1" applyAlignment="1">
      <alignment horizontal="justify" vertical="justify" textRotation="90" wrapText="1"/>
    </xf>
    <xf numFmtId="0" fontId="9"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9" fillId="2" borderId="34" xfId="0" applyFont="1" applyFill="1" applyBorder="1" applyAlignment="1">
      <alignment horizontal="center" vertical="center" textRotation="90" wrapText="1"/>
    </xf>
    <xf numFmtId="0" fontId="9" fillId="2" borderId="9" xfId="0" applyFont="1" applyFill="1" applyBorder="1" applyAlignment="1">
      <alignment horizontal="center" vertical="center" textRotation="90" wrapText="1"/>
    </xf>
    <xf numFmtId="0" fontId="9" fillId="2" borderId="35" xfId="0" applyFont="1" applyFill="1" applyBorder="1" applyAlignment="1">
      <alignment horizontal="center" vertical="center" textRotation="90" wrapText="1"/>
    </xf>
    <xf numFmtId="0" fontId="9" fillId="2" borderId="14"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wrapText="1"/>
    </xf>
    <xf numFmtId="0" fontId="11" fillId="2" borderId="1" xfId="0" applyFont="1" applyFill="1" applyBorder="1" applyAlignment="1">
      <alignment horizontal="center" vertical="center" wrapText="1"/>
    </xf>
    <xf numFmtId="0" fontId="13" fillId="2" borderId="14" xfId="0" applyFont="1" applyFill="1" applyBorder="1" applyAlignment="1">
      <alignment horizontal="justify" vertical="justify" textRotation="90" wrapText="1"/>
    </xf>
    <xf numFmtId="0" fontId="13" fillId="2" borderId="5" xfId="0" applyFont="1" applyFill="1" applyBorder="1" applyAlignment="1">
      <alignment horizontal="justify" vertical="justify" textRotation="90" wrapText="1"/>
    </xf>
    <xf numFmtId="0" fontId="13" fillId="2" borderId="34" xfId="0" applyFont="1" applyFill="1" applyBorder="1" applyAlignment="1">
      <alignment horizontal="justify" vertical="justify" textRotation="90" wrapText="1"/>
    </xf>
    <xf numFmtId="0" fontId="13" fillId="2" borderId="9" xfId="0" applyFont="1" applyFill="1" applyBorder="1" applyAlignment="1">
      <alignment horizontal="justify" vertical="justify" textRotation="90" wrapText="1"/>
    </xf>
    <xf numFmtId="0" fontId="13" fillId="2" borderId="35" xfId="0" applyFont="1" applyFill="1" applyBorder="1" applyAlignment="1">
      <alignment horizontal="justify" vertical="justify" textRotation="90" wrapText="1"/>
    </xf>
    <xf numFmtId="0" fontId="20" fillId="2" borderId="1"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4" borderId="4" xfId="0" applyFont="1" applyFill="1" applyBorder="1" applyAlignment="1">
      <alignment horizontal="center" vertical="center" textRotation="90" wrapText="1"/>
    </xf>
    <xf numFmtId="0" fontId="8" fillId="4" borderId="5" xfId="0" applyFont="1" applyFill="1" applyBorder="1" applyAlignment="1">
      <alignment horizontal="center" vertical="center" textRotation="90"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3" borderId="4" xfId="0" applyFont="1" applyFill="1" applyBorder="1" applyAlignment="1">
      <alignment horizontal="center" vertical="center" textRotation="90" wrapText="1"/>
    </xf>
    <xf numFmtId="0" fontId="8" fillId="3" borderId="5" xfId="0" applyFont="1" applyFill="1" applyBorder="1" applyAlignment="1">
      <alignment horizontal="center" vertical="center" textRotation="90" wrapText="1"/>
    </xf>
    <xf numFmtId="0" fontId="8" fillId="4" borderId="14" xfId="0" applyFont="1" applyFill="1" applyBorder="1" applyAlignment="1">
      <alignment horizontal="center" vertical="center" textRotation="90" wrapText="1"/>
    </xf>
    <xf numFmtId="0" fontId="8" fillId="4" borderId="4" xfId="0" applyFont="1" applyFill="1" applyBorder="1" applyAlignment="1">
      <alignment horizontal="right" vertical="center" textRotation="90" wrapText="1"/>
    </xf>
    <xf numFmtId="0" fontId="8" fillId="4" borderId="14" xfId="0" applyFont="1" applyFill="1" applyBorder="1" applyAlignment="1">
      <alignment horizontal="right" vertical="center" textRotation="90" wrapText="1"/>
    </xf>
    <xf numFmtId="0" fontId="8" fillId="4" borderId="14"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18" fillId="2" borderId="1" xfId="0" applyFont="1" applyFill="1" applyBorder="1" applyAlignment="1">
      <alignment horizontal="center" vertical="center" textRotation="90" wrapText="1"/>
    </xf>
    <xf numFmtId="0" fontId="8"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3" borderId="14" xfId="0" applyFont="1" applyFill="1" applyBorder="1" applyAlignment="1">
      <alignment horizontal="center" vertical="center" textRotation="90" wrapText="1"/>
    </xf>
    <xf numFmtId="0" fontId="16" fillId="2" borderId="1" xfId="0" applyFont="1" applyFill="1" applyBorder="1" applyAlignment="1">
      <alignment horizontal="center" vertical="center" textRotation="90" wrapText="1"/>
    </xf>
    <xf numFmtId="0" fontId="4" fillId="8" borderId="6"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8"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7" borderId="15" xfId="0" applyFont="1" applyFill="1" applyBorder="1" applyAlignment="1">
      <alignment horizontal="center" vertical="center" wrapText="1"/>
    </xf>
  </cellXfs>
  <cellStyles count="9">
    <cellStyle name="Hipervínculo" xfId="1" builtinId="8"/>
    <cellStyle name="Hipervínculo 2" xfId="8" xr:uid="{F5EDE5E4-A9E8-46E0-B736-6E5EC4E1CD0D}"/>
    <cellStyle name="Normal" xfId="0" builtinId="0"/>
    <cellStyle name="Normal 10" xfId="2" xr:uid="{00000000-0005-0000-0000-000002000000}"/>
    <cellStyle name="Normal 2" xfId="3" xr:uid="{00000000-0005-0000-0000-000003000000}"/>
    <cellStyle name="Normal 3" xfId="4" xr:uid="{00000000-0005-0000-0000-000004000000}"/>
    <cellStyle name="Normal 4" xfId="6" xr:uid="{FF10F599-A988-4F60-ABFA-D247AA785ACC}"/>
    <cellStyle name="Normal 5" xfId="7" xr:uid="{535419EE-F528-48D4-9CE3-D77863543D64}"/>
    <cellStyle name="Normal 6" xfId="5" xr:uid="{00000000-0005-0000-0000-000005000000}"/>
  </cellStyles>
  <dxfs count="3389">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s>
  <tableStyles count="0" defaultTableStyle="TableStyleMedium9"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U MATRICES '!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MATRICES '!A1"/></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MATRICES '!A1"/></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16</xdr:col>
      <xdr:colOff>752475</xdr:colOff>
      <xdr:row>45</xdr:row>
      <xdr:rowOff>9525</xdr:rowOff>
    </xdr:to>
    <xdr:sp macro="" textlink="">
      <xdr:nvSpPr>
        <xdr:cNvPr id="8" name="7 Rectángulo">
          <a:extLst>
            <a:ext uri="{FF2B5EF4-FFF2-40B4-BE49-F238E27FC236}">
              <a16:creationId xmlns:a16="http://schemas.microsoft.com/office/drawing/2014/main" id="{75980391-AB0A-4527-A899-B6CE25559F3D}"/>
            </a:ext>
          </a:extLst>
        </xdr:cNvPr>
        <xdr:cNvSpPr/>
      </xdr:nvSpPr>
      <xdr:spPr>
        <a:xfrm>
          <a:off x="1" y="0"/>
          <a:ext cx="12944474" cy="7296150"/>
        </a:xfrm>
        <a:prstGeom prst="rect">
          <a:avLst/>
        </a:prstGeom>
        <a:solidFill>
          <a:srgbClr val="FFCC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2800" b="1" baseline="0">
              <a:solidFill>
                <a:srgbClr val="C00000"/>
              </a:solidFill>
              <a:effectLst/>
              <a:latin typeface="Leelawadee" panose="020B0502040204020203" pitchFamily="34" charset="-34"/>
              <a:ea typeface="+mn-ea"/>
              <a:cs typeface="Leelawadee" panose="020B0502040204020203" pitchFamily="34" charset="-34"/>
            </a:rPr>
            <a:t>MATRIZ DE IDENTIFICACION DE PELIGROS, EVALUACION, VALORACION DE RIESGOS Y DETERMINACION DE CONTROLES - IPEVRDC </a:t>
          </a: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rgbClr val="C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rgbClr val="C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rgbClr val="C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2400" b="1" i="0" baseline="0">
              <a:solidFill>
                <a:srgbClr val="C00000"/>
              </a:solidFill>
              <a:effectLst/>
              <a:latin typeface="Leelawadee" panose="020B0502040204020203" pitchFamily="34" charset="-34"/>
              <a:ea typeface="+mn-ea"/>
              <a:cs typeface="Leelawadee" panose="020B0502040204020203" pitchFamily="34" charset="-34"/>
            </a:rPr>
            <a:t>Departamento Administrativo de la Defensoría del Espacio Público - DADEP</a:t>
          </a: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ysClr val="windowText" lastClr="0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ysClr val="windowText" lastClr="0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ysClr val="windowText" lastClr="0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ES"/>
        </a:p>
      </xdr:txBody>
    </xdr:sp>
    <xdr:clientData/>
  </xdr:twoCellAnchor>
  <xdr:twoCellAnchor>
    <xdr:from>
      <xdr:col>0</xdr:col>
      <xdr:colOff>0</xdr:colOff>
      <xdr:row>39</xdr:row>
      <xdr:rowOff>142875</xdr:rowOff>
    </xdr:from>
    <xdr:to>
      <xdr:col>15</xdr:col>
      <xdr:colOff>247650</xdr:colOff>
      <xdr:row>44</xdr:row>
      <xdr:rowOff>19050</xdr:rowOff>
    </xdr:to>
    <xdr:grpSp>
      <xdr:nvGrpSpPr>
        <xdr:cNvPr id="179044" name="47 Grupo">
          <a:extLst>
            <a:ext uri="{FF2B5EF4-FFF2-40B4-BE49-F238E27FC236}">
              <a16:creationId xmlns:a16="http://schemas.microsoft.com/office/drawing/2014/main" id="{27966098-9E38-47C1-A749-C9B3471F1929}"/>
            </a:ext>
          </a:extLst>
        </xdr:cNvPr>
        <xdr:cNvGrpSpPr>
          <a:grpSpLocks/>
        </xdr:cNvGrpSpPr>
      </xdr:nvGrpSpPr>
      <xdr:grpSpPr bwMode="auto">
        <a:xfrm>
          <a:off x="0" y="5440136"/>
          <a:ext cx="11677650" cy="566057"/>
          <a:chOff x="-55997" y="6453336"/>
          <a:chExt cx="8876469" cy="410131"/>
        </a:xfrm>
      </xdr:grpSpPr>
      <xdr:pic>
        <xdr:nvPicPr>
          <xdr:cNvPr id="179051" name="Picture 3" descr="C:\Users\lbeltran\Downloads\Rendición de cuentas DADEP 2014 VERSIÓN CORREGIDA-20.png">
            <a:extLst>
              <a:ext uri="{FF2B5EF4-FFF2-40B4-BE49-F238E27FC236}">
                <a16:creationId xmlns:a16="http://schemas.microsoft.com/office/drawing/2014/main" id="{FDA0BA87-9659-4962-B234-B93A643949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254" t="10179" r="16858" b="56703"/>
          <a:stretch>
            <a:fillRect/>
          </a:stretch>
        </xdr:blipFill>
        <xdr:spPr bwMode="auto">
          <a:xfrm>
            <a:off x="-55997" y="6453336"/>
            <a:ext cx="1837209" cy="41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9052" name="Picture 3" descr="C:\Users\lbeltran\Downloads\Rendición de cuentas DADEP 2014 VERSIÓN CORREGIDA-20.png">
            <a:extLst>
              <a:ext uri="{FF2B5EF4-FFF2-40B4-BE49-F238E27FC236}">
                <a16:creationId xmlns:a16="http://schemas.microsoft.com/office/drawing/2014/main" id="{B61D9F3B-F8D1-4DF5-B94A-5C1B84566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254" t="10179" r="16858" b="56703"/>
          <a:stretch>
            <a:fillRect/>
          </a:stretch>
        </xdr:blipFill>
        <xdr:spPr bwMode="auto">
          <a:xfrm>
            <a:off x="1691680" y="6453336"/>
            <a:ext cx="1837209" cy="41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9053" name="Picture 3" descr="C:\Users\lbeltran\Downloads\Rendición de cuentas DADEP 2014 VERSIÓN CORREGIDA-20.png">
            <a:extLst>
              <a:ext uri="{FF2B5EF4-FFF2-40B4-BE49-F238E27FC236}">
                <a16:creationId xmlns:a16="http://schemas.microsoft.com/office/drawing/2014/main" id="{8880D56D-65DC-42D7-A3FA-36DBDE3B6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254" t="10179" r="16858" b="56703"/>
          <a:stretch>
            <a:fillRect/>
          </a:stretch>
        </xdr:blipFill>
        <xdr:spPr bwMode="auto">
          <a:xfrm>
            <a:off x="3454871" y="6453336"/>
            <a:ext cx="1837209" cy="41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9054" name="Picture 3" descr="C:\Users\lbeltran\Downloads\Rendición de cuentas DADEP 2014 VERSIÓN CORREGIDA-20.png">
            <a:extLst>
              <a:ext uri="{FF2B5EF4-FFF2-40B4-BE49-F238E27FC236}">
                <a16:creationId xmlns:a16="http://schemas.microsoft.com/office/drawing/2014/main" id="{BC32B8F2-458A-433C-959D-CCE75C7EA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254" t="10179" r="16858" b="56703"/>
          <a:stretch>
            <a:fillRect/>
          </a:stretch>
        </xdr:blipFill>
        <xdr:spPr bwMode="auto">
          <a:xfrm>
            <a:off x="5220072" y="6453336"/>
            <a:ext cx="1837209" cy="41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9055" name="Picture 3" descr="C:\Users\lbeltran\Downloads\Rendición de cuentas DADEP 2014 VERSIÓN CORREGIDA-20.png">
            <a:extLst>
              <a:ext uri="{FF2B5EF4-FFF2-40B4-BE49-F238E27FC236}">
                <a16:creationId xmlns:a16="http://schemas.microsoft.com/office/drawing/2014/main" id="{40A3BC52-A123-4548-BB52-69D71E2FE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254" t="10179" r="16858" b="56703"/>
          <a:stretch>
            <a:fillRect/>
          </a:stretch>
        </xdr:blipFill>
        <xdr:spPr bwMode="auto">
          <a:xfrm>
            <a:off x="6983263" y="6453336"/>
            <a:ext cx="1837209" cy="41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409575</xdr:colOff>
      <xdr:row>32</xdr:row>
      <xdr:rowOff>66675</xdr:rowOff>
    </xdr:from>
    <xdr:to>
      <xdr:col>9</xdr:col>
      <xdr:colOff>209550</xdr:colOff>
      <xdr:row>39</xdr:row>
      <xdr:rowOff>84364</xdr:rowOff>
    </xdr:to>
    <xdr:pic>
      <xdr:nvPicPr>
        <xdr:cNvPr id="179048" name="15 Imagen" descr="Resultado de imagen para INGRESAR PNG">
          <a:hlinkClick xmlns:r="http://schemas.openxmlformats.org/officeDocument/2006/relationships" r:id="rId2"/>
          <a:extLst>
            <a:ext uri="{FF2B5EF4-FFF2-40B4-BE49-F238E27FC236}">
              <a16:creationId xmlns:a16="http://schemas.microsoft.com/office/drawing/2014/main" id="{232A5157-634C-471C-9EDE-B152D990A93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19575" y="5248275"/>
          <a:ext cx="28479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276223</xdr:colOff>
      <xdr:row>6</xdr:row>
      <xdr:rowOff>56152</xdr:rowOff>
    </xdr:from>
    <xdr:to>
      <xdr:col>15</xdr:col>
      <xdr:colOff>161924</xdr:colOff>
      <xdr:row>8</xdr:row>
      <xdr:rowOff>57149</xdr:rowOff>
    </xdr:to>
    <xdr:sp macro="" textlink="">
      <xdr:nvSpPr>
        <xdr:cNvPr id="19" name="Título 1">
          <a:extLst>
            <a:ext uri="{FF2B5EF4-FFF2-40B4-BE49-F238E27FC236}">
              <a16:creationId xmlns:a16="http://schemas.microsoft.com/office/drawing/2014/main" id="{76FA538B-1511-4EC1-9C14-0EC05FE272FB}"/>
            </a:ext>
          </a:extLst>
        </xdr:cNvPr>
        <xdr:cNvSpPr txBox="1">
          <a:spLocks/>
        </xdr:cNvSpPr>
      </xdr:nvSpPr>
      <xdr:spPr>
        <a:xfrm>
          <a:off x="9420223" y="1027702"/>
          <a:ext cx="2171701" cy="324847"/>
        </a:xfrm>
        <a:prstGeom prst="rect">
          <a:avLst/>
        </a:prstGeom>
        <a:noFill/>
        <a:effectLst/>
      </xdr:spPr>
      <xdr:txBody>
        <a:bodyPr vert="horz" wrap="square" lIns="91440" tIns="45720" rIns="91440" bIns="45720" numCol="1" rtlCol="0" fromWordArt="1" anchor="ctr">
          <a:prstTxWarp prst="textPlain">
            <a:avLst>
              <a:gd name="adj" fmla="val 50000"/>
            </a:avLst>
          </a:prstTxWarp>
          <a:normAutofit fontScale="55000" lnSpcReduction="20000"/>
        </a:bodyPr>
        <a:lstStyle/>
        <a:p>
          <a:endParaRPr 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247652</xdr:colOff>
      <xdr:row>0</xdr:row>
      <xdr:rowOff>57149</xdr:rowOff>
    </xdr:from>
    <xdr:to>
      <xdr:col>34</xdr:col>
      <xdr:colOff>2657475</xdr:colOff>
      <xdr:row>2</xdr:row>
      <xdr:rowOff>276224</xdr:rowOff>
    </xdr:to>
    <xdr:sp macro="" textlink="">
      <xdr:nvSpPr>
        <xdr:cNvPr id="3" name="2 Rectángulo redondeado">
          <a:extLst>
            <a:ext uri="{FF2B5EF4-FFF2-40B4-BE49-F238E27FC236}">
              <a16:creationId xmlns:a16="http://schemas.microsoft.com/office/drawing/2014/main" id="{1D5E32D4-888E-467C-87BC-49C5CE28290D}"/>
            </a:ext>
          </a:extLst>
        </xdr:cNvPr>
        <xdr:cNvSpPr/>
      </xdr:nvSpPr>
      <xdr:spPr>
        <a:xfrm>
          <a:off x="1257302" y="704849"/>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142875</xdr:colOff>
      <xdr:row>0</xdr:row>
      <xdr:rowOff>19050</xdr:rowOff>
    </xdr:from>
    <xdr:to>
      <xdr:col>3</xdr:col>
      <xdr:colOff>86285</xdr:colOff>
      <xdr:row>2</xdr:row>
      <xdr:rowOff>289658</xdr:rowOff>
    </xdr:to>
    <xdr:pic>
      <xdr:nvPicPr>
        <xdr:cNvPr id="4" name="Imagen 3">
          <a:extLst>
            <a:ext uri="{FF2B5EF4-FFF2-40B4-BE49-F238E27FC236}">
              <a16:creationId xmlns:a16="http://schemas.microsoft.com/office/drawing/2014/main" id="{6AF9840C-5656-403A-BDAB-39FFEB26D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66700" y="1905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7DEDB62B-6974-4E81-AE8D-05F6C654A581}"/>
            </a:ext>
          </a:extLst>
        </xdr:cNvPr>
        <xdr:cNvSpPr/>
      </xdr:nvSpPr>
      <xdr:spPr>
        <a:xfrm>
          <a:off x="1276352" y="28574"/>
          <a:ext cx="323373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114300</xdr:colOff>
      <xdr:row>0</xdr:row>
      <xdr:rowOff>28575</xdr:rowOff>
    </xdr:from>
    <xdr:to>
      <xdr:col>3</xdr:col>
      <xdr:colOff>57710</xdr:colOff>
      <xdr:row>2</xdr:row>
      <xdr:rowOff>299183</xdr:rowOff>
    </xdr:to>
    <xdr:pic>
      <xdr:nvPicPr>
        <xdr:cNvPr id="4" name="Imagen 3">
          <a:extLst>
            <a:ext uri="{FF2B5EF4-FFF2-40B4-BE49-F238E27FC236}">
              <a16:creationId xmlns:a16="http://schemas.microsoft.com/office/drawing/2014/main" id="{7867F804-5F47-406F-A340-300C503A5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38125"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46CC8E83-4933-43DD-82A9-B8DBCC252E81}"/>
            </a:ext>
          </a:extLst>
        </xdr:cNvPr>
        <xdr:cNvSpPr/>
      </xdr:nvSpPr>
      <xdr:spPr>
        <a:xfrm>
          <a:off x="1123952" y="28574"/>
          <a:ext cx="332231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85725</xdr:colOff>
      <xdr:row>0</xdr:row>
      <xdr:rowOff>38100</xdr:rowOff>
    </xdr:from>
    <xdr:to>
      <xdr:col>3</xdr:col>
      <xdr:colOff>181535</xdr:colOff>
      <xdr:row>2</xdr:row>
      <xdr:rowOff>308708</xdr:rowOff>
    </xdr:to>
    <xdr:pic>
      <xdr:nvPicPr>
        <xdr:cNvPr id="4" name="Imagen 3">
          <a:extLst>
            <a:ext uri="{FF2B5EF4-FFF2-40B4-BE49-F238E27FC236}">
              <a16:creationId xmlns:a16="http://schemas.microsoft.com/office/drawing/2014/main" id="{462053FE-D060-4950-A9B4-302CDA3E5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09550"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B010C41C-12FF-43E8-9859-91660A5ACC7F}"/>
            </a:ext>
          </a:extLst>
        </xdr:cNvPr>
        <xdr:cNvSpPr/>
      </xdr:nvSpPr>
      <xdr:spPr>
        <a:xfrm>
          <a:off x="1123952" y="638174"/>
          <a:ext cx="329088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104775</xdr:colOff>
      <xdr:row>0</xdr:row>
      <xdr:rowOff>19050</xdr:rowOff>
    </xdr:from>
    <xdr:to>
      <xdr:col>3</xdr:col>
      <xdr:colOff>200585</xdr:colOff>
      <xdr:row>2</xdr:row>
      <xdr:rowOff>289658</xdr:rowOff>
    </xdr:to>
    <xdr:pic>
      <xdr:nvPicPr>
        <xdr:cNvPr id="4" name="Imagen 3">
          <a:extLst>
            <a:ext uri="{FF2B5EF4-FFF2-40B4-BE49-F238E27FC236}">
              <a16:creationId xmlns:a16="http://schemas.microsoft.com/office/drawing/2014/main" id="{0622B65C-8F6A-4108-AC16-3DC337C00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28600" y="1905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305C5662-9418-490D-AF85-10723E5D5AA8}"/>
            </a:ext>
          </a:extLst>
        </xdr:cNvPr>
        <xdr:cNvSpPr/>
      </xdr:nvSpPr>
      <xdr:spPr>
        <a:xfrm>
          <a:off x="1123952" y="638174"/>
          <a:ext cx="336708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104775</xdr:colOff>
      <xdr:row>0</xdr:row>
      <xdr:rowOff>9525</xdr:rowOff>
    </xdr:from>
    <xdr:to>
      <xdr:col>3</xdr:col>
      <xdr:colOff>200585</xdr:colOff>
      <xdr:row>2</xdr:row>
      <xdr:rowOff>280133</xdr:rowOff>
    </xdr:to>
    <xdr:pic>
      <xdr:nvPicPr>
        <xdr:cNvPr id="4" name="Imagen 3">
          <a:extLst>
            <a:ext uri="{FF2B5EF4-FFF2-40B4-BE49-F238E27FC236}">
              <a16:creationId xmlns:a16="http://schemas.microsoft.com/office/drawing/2014/main" id="{99DE2535-2B09-4943-8172-535F7F2151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28600" y="952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7C12CA92-2C1E-4DEA-920E-806A3EE4E0C9}"/>
            </a:ext>
          </a:extLst>
        </xdr:cNvPr>
        <xdr:cNvSpPr/>
      </xdr:nvSpPr>
      <xdr:spPr>
        <a:xfrm>
          <a:off x="1276352" y="638174"/>
          <a:ext cx="323373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142875</xdr:colOff>
      <xdr:row>0</xdr:row>
      <xdr:rowOff>38100</xdr:rowOff>
    </xdr:from>
    <xdr:to>
      <xdr:col>3</xdr:col>
      <xdr:colOff>86285</xdr:colOff>
      <xdr:row>2</xdr:row>
      <xdr:rowOff>308708</xdr:rowOff>
    </xdr:to>
    <xdr:pic>
      <xdr:nvPicPr>
        <xdr:cNvPr id="4" name="Imagen 3">
          <a:extLst>
            <a:ext uri="{FF2B5EF4-FFF2-40B4-BE49-F238E27FC236}">
              <a16:creationId xmlns:a16="http://schemas.microsoft.com/office/drawing/2014/main" id="{DED3AFCD-5A91-4919-AB3D-87900F956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66700"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FD008AF0-CD8E-43D4-844B-B661E904B44B}"/>
            </a:ext>
          </a:extLst>
        </xdr:cNvPr>
        <xdr:cNvSpPr/>
      </xdr:nvSpPr>
      <xdr:spPr>
        <a:xfrm>
          <a:off x="1123952" y="638174"/>
          <a:ext cx="330326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95250</xdr:colOff>
      <xdr:row>0</xdr:row>
      <xdr:rowOff>19050</xdr:rowOff>
    </xdr:from>
    <xdr:to>
      <xdr:col>3</xdr:col>
      <xdr:colOff>191060</xdr:colOff>
      <xdr:row>2</xdr:row>
      <xdr:rowOff>289658</xdr:rowOff>
    </xdr:to>
    <xdr:pic>
      <xdr:nvPicPr>
        <xdr:cNvPr id="4" name="Imagen 3">
          <a:extLst>
            <a:ext uri="{FF2B5EF4-FFF2-40B4-BE49-F238E27FC236}">
              <a16:creationId xmlns:a16="http://schemas.microsoft.com/office/drawing/2014/main" id="{8AEE4D11-3AD8-4B24-B203-A9913B21A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19075" y="1905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D26FC335-5ED2-4BC9-BF6C-F6B3A5A509B2}"/>
            </a:ext>
          </a:extLst>
        </xdr:cNvPr>
        <xdr:cNvSpPr/>
      </xdr:nvSpPr>
      <xdr:spPr>
        <a:xfrm>
          <a:off x="1276352" y="6381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123825</xdr:colOff>
      <xdr:row>0</xdr:row>
      <xdr:rowOff>28575</xdr:rowOff>
    </xdr:from>
    <xdr:to>
      <xdr:col>3</xdr:col>
      <xdr:colOff>67235</xdr:colOff>
      <xdr:row>2</xdr:row>
      <xdr:rowOff>299183</xdr:rowOff>
    </xdr:to>
    <xdr:pic>
      <xdr:nvPicPr>
        <xdr:cNvPr id="4" name="Imagen 3">
          <a:extLst>
            <a:ext uri="{FF2B5EF4-FFF2-40B4-BE49-F238E27FC236}">
              <a16:creationId xmlns:a16="http://schemas.microsoft.com/office/drawing/2014/main" id="{8FC46FBB-3386-4FEF-B8B4-66FCA0871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47650"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85725</xdr:colOff>
      <xdr:row>0</xdr:row>
      <xdr:rowOff>28574</xdr:rowOff>
    </xdr:from>
    <xdr:to>
      <xdr:col>34</xdr:col>
      <xdr:colOff>2676524</xdr:colOff>
      <xdr:row>2</xdr:row>
      <xdr:rowOff>247649</xdr:rowOff>
    </xdr:to>
    <xdr:sp macro="" textlink="">
      <xdr:nvSpPr>
        <xdr:cNvPr id="3" name="2 Rectángulo redondeado">
          <a:extLst>
            <a:ext uri="{FF2B5EF4-FFF2-40B4-BE49-F238E27FC236}">
              <a16:creationId xmlns:a16="http://schemas.microsoft.com/office/drawing/2014/main" id="{EF52B557-D44C-4671-970D-585191EB9AA4}"/>
            </a:ext>
          </a:extLst>
        </xdr:cNvPr>
        <xdr:cNvSpPr/>
      </xdr:nvSpPr>
      <xdr:spPr>
        <a:xfrm>
          <a:off x="1466850" y="638174"/>
          <a:ext cx="32556449"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171450</xdr:colOff>
      <xdr:row>0</xdr:row>
      <xdr:rowOff>38100</xdr:rowOff>
    </xdr:from>
    <xdr:to>
      <xdr:col>3</xdr:col>
      <xdr:colOff>114860</xdr:colOff>
      <xdr:row>2</xdr:row>
      <xdr:rowOff>308708</xdr:rowOff>
    </xdr:to>
    <xdr:pic>
      <xdr:nvPicPr>
        <xdr:cNvPr id="4" name="Imagen 3">
          <a:extLst>
            <a:ext uri="{FF2B5EF4-FFF2-40B4-BE49-F238E27FC236}">
              <a16:creationId xmlns:a16="http://schemas.microsoft.com/office/drawing/2014/main" id="{BF592854-693B-42D1-9E34-547EB9C7F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95275"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A7A08870-8D37-4F9D-B88C-B2F6AD12214E}"/>
            </a:ext>
          </a:extLst>
        </xdr:cNvPr>
        <xdr:cNvSpPr/>
      </xdr:nvSpPr>
      <xdr:spPr>
        <a:xfrm>
          <a:off x="1209677" y="742949"/>
          <a:ext cx="335184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104775</xdr:colOff>
      <xdr:row>0</xdr:row>
      <xdr:rowOff>38100</xdr:rowOff>
    </xdr:from>
    <xdr:to>
      <xdr:col>3</xdr:col>
      <xdr:colOff>114860</xdr:colOff>
      <xdr:row>2</xdr:row>
      <xdr:rowOff>308708</xdr:rowOff>
    </xdr:to>
    <xdr:pic>
      <xdr:nvPicPr>
        <xdr:cNvPr id="4" name="Imagen 3">
          <a:extLst>
            <a:ext uri="{FF2B5EF4-FFF2-40B4-BE49-F238E27FC236}">
              <a16:creationId xmlns:a16="http://schemas.microsoft.com/office/drawing/2014/main" id="{EA56A883-BA02-4B83-AC04-C40C5FB56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28600"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A953C8C0-BA5E-43EC-897A-2202B6315154}"/>
            </a:ext>
          </a:extLst>
        </xdr:cNvPr>
        <xdr:cNvSpPr/>
      </xdr:nvSpPr>
      <xdr:spPr>
        <a:xfrm>
          <a:off x="1276352" y="219074"/>
          <a:ext cx="337946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145676</xdr:colOff>
      <xdr:row>0</xdr:row>
      <xdr:rowOff>33619</xdr:rowOff>
    </xdr:from>
    <xdr:to>
      <xdr:col>3</xdr:col>
      <xdr:colOff>89647</xdr:colOff>
      <xdr:row>2</xdr:row>
      <xdr:rowOff>305348</xdr:rowOff>
    </xdr:to>
    <xdr:pic>
      <xdr:nvPicPr>
        <xdr:cNvPr id="4" name="Imagen 3">
          <a:extLst>
            <a:ext uri="{FF2B5EF4-FFF2-40B4-BE49-F238E27FC236}">
              <a16:creationId xmlns:a16="http://schemas.microsoft.com/office/drawing/2014/main" id="{209ED365-FC5B-4689-9093-B3407C140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68941" y="33619"/>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7A6049AC-8278-4518-A2CE-84A0728E8404}"/>
            </a:ext>
          </a:extLst>
        </xdr:cNvPr>
        <xdr:cNvSpPr/>
      </xdr:nvSpPr>
      <xdr:spPr>
        <a:xfrm>
          <a:off x="1209677" y="742949"/>
          <a:ext cx="335184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123825</xdr:colOff>
      <xdr:row>0</xdr:row>
      <xdr:rowOff>47625</xdr:rowOff>
    </xdr:from>
    <xdr:to>
      <xdr:col>3</xdr:col>
      <xdr:colOff>133910</xdr:colOff>
      <xdr:row>3</xdr:row>
      <xdr:rowOff>3908</xdr:rowOff>
    </xdr:to>
    <xdr:pic>
      <xdr:nvPicPr>
        <xdr:cNvPr id="4" name="Imagen 3">
          <a:extLst>
            <a:ext uri="{FF2B5EF4-FFF2-40B4-BE49-F238E27FC236}">
              <a16:creationId xmlns:a16="http://schemas.microsoft.com/office/drawing/2014/main" id="{F86EAD1E-B69E-4E2F-9B59-EB6CD2004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47650" y="4762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F21E342A-0B6E-4B21-B1D9-795D4A74C130}"/>
            </a:ext>
          </a:extLst>
        </xdr:cNvPr>
        <xdr:cNvSpPr/>
      </xdr:nvSpPr>
      <xdr:spPr>
        <a:xfrm>
          <a:off x="1276352" y="2190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133350</xdr:colOff>
      <xdr:row>0</xdr:row>
      <xdr:rowOff>38100</xdr:rowOff>
    </xdr:from>
    <xdr:to>
      <xdr:col>3</xdr:col>
      <xdr:colOff>76760</xdr:colOff>
      <xdr:row>2</xdr:row>
      <xdr:rowOff>308708</xdr:rowOff>
    </xdr:to>
    <xdr:pic>
      <xdr:nvPicPr>
        <xdr:cNvPr id="4" name="Imagen 3">
          <a:extLst>
            <a:ext uri="{FF2B5EF4-FFF2-40B4-BE49-F238E27FC236}">
              <a16:creationId xmlns:a16="http://schemas.microsoft.com/office/drawing/2014/main" id="{6397D498-304B-450C-A2F0-0FEBAC2B8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57175"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E9D56B5A-E575-47E8-92C3-EFC7919762C4}"/>
            </a:ext>
          </a:extLst>
        </xdr:cNvPr>
        <xdr:cNvSpPr/>
      </xdr:nvSpPr>
      <xdr:spPr>
        <a:xfrm>
          <a:off x="1276352" y="5619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0</xdr:col>
      <xdr:colOff>95250</xdr:colOff>
      <xdr:row>0</xdr:row>
      <xdr:rowOff>0</xdr:rowOff>
    </xdr:from>
    <xdr:to>
      <xdr:col>3</xdr:col>
      <xdr:colOff>64008</xdr:colOff>
      <xdr:row>0</xdr:row>
      <xdr:rowOff>0</xdr:rowOff>
    </xdr:to>
    <xdr:sp macro="" textlink="">
      <xdr:nvSpPr>
        <xdr:cNvPr id="4" name="Flecha izquierda 1">
          <a:hlinkClick xmlns:r="http://schemas.openxmlformats.org/officeDocument/2006/relationships" r:id="rId1"/>
          <a:extLst>
            <a:ext uri="{FF2B5EF4-FFF2-40B4-BE49-F238E27FC236}">
              <a16:creationId xmlns:a16="http://schemas.microsoft.com/office/drawing/2014/main" id="{9AAC2071-E13D-4EC9-966A-A0AC29070DFB}"/>
            </a:ext>
          </a:extLst>
        </xdr:cNvPr>
        <xdr:cNvSpPr/>
      </xdr:nvSpPr>
      <xdr:spPr>
        <a:xfrm>
          <a:off x="95250" y="381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MENU </a:t>
          </a:r>
        </a:p>
      </xdr:txBody>
    </xdr:sp>
    <xdr:clientData/>
  </xdr:twoCellAnchor>
  <xdr:twoCellAnchor>
    <xdr:from>
      <xdr:col>1</xdr:col>
      <xdr:colOff>133350</xdr:colOff>
      <xdr:row>0</xdr:row>
      <xdr:rowOff>38100</xdr:rowOff>
    </xdr:from>
    <xdr:to>
      <xdr:col>3</xdr:col>
      <xdr:colOff>152960</xdr:colOff>
      <xdr:row>2</xdr:row>
      <xdr:rowOff>308708</xdr:rowOff>
    </xdr:to>
    <xdr:pic>
      <xdr:nvPicPr>
        <xdr:cNvPr id="5" name="Imagen 4">
          <a:extLst>
            <a:ext uri="{FF2B5EF4-FFF2-40B4-BE49-F238E27FC236}">
              <a16:creationId xmlns:a16="http://schemas.microsoft.com/office/drawing/2014/main" id="{FC3B3FEC-9DF0-42B7-AB93-1527425965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5385" t="5173" r="15384" b="12070"/>
        <a:stretch>
          <a:fillRect/>
        </a:stretch>
      </xdr:blipFill>
      <xdr:spPr bwMode="auto">
        <a:xfrm>
          <a:off x="257175"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97EE2162-1EEC-4FC5-B05B-35FF1C05519B}"/>
            </a:ext>
          </a:extLst>
        </xdr:cNvPr>
        <xdr:cNvSpPr/>
      </xdr:nvSpPr>
      <xdr:spPr>
        <a:xfrm>
          <a:off x="1276352" y="552449"/>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152400</xdr:colOff>
      <xdr:row>0</xdr:row>
      <xdr:rowOff>38100</xdr:rowOff>
    </xdr:from>
    <xdr:to>
      <xdr:col>3</xdr:col>
      <xdr:colOff>95810</xdr:colOff>
      <xdr:row>2</xdr:row>
      <xdr:rowOff>308708</xdr:rowOff>
    </xdr:to>
    <xdr:pic>
      <xdr:nvPicPr>
        <xdr:cNvPr id="4" name="Imagen 3">
          <a:extLst>
            <a:ext uri="{FF2B5EF4-FFF2-40B4-BE49-F238E27FC236}">
              <a16:creationId xmlns:a16="http://schemas.microsoft.com/office/drawing/2014/main" id="{C4607E93-5883-4E9C-BBA3-74B64D8DF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76225"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6C432377-01B2-403F-A9ED-4FD7AC673D98}"/>
            </a:ext>
          </a:extLst>
        </xdr:cNvPr>
        <xdr:cNvSpPr/>
      </xdr:nvSpPr>
      <xdr:spPr>
        <a:xfrm>
          <a:off x="1276352" y="742949"/>
          <a:ext cx="331088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171450</xdr:colOff>
      <xdr:row>0</xdr:row>
      <xdr:rowOff>28575</xdr:rowOff>
    </xdr:from>
    <xdr:to>
      <xdr:col>3</xdr:col>
      <xdr:colOff>114860</xdr:colOff>
      <xdr:row>2</xdr:row>
      <xdr:rowOff>299183</xdr:rowOff>
    </xdr:to>
    <xdr:pic>
      <xdr:nvPicPr>
        <xdr:cNvPr id="4" name="Imagen 3">
          <a:extLst>
            <a:ext uri="{FF2B5EF4-FFF2-40B4-BE49-F238E27FC236}">
              <a16:creationId xmlns:a16="http://schemas.microsoft.com/office/drawing/2014/main" id="{AE0F3FB3-0D76-46E1-AEE9-7BE495A38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95275"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BEE74072-0B29-410D-9CF0-BAA87619C3EF}"/>
            </a:ext>
          </a:extLst>
        </xdr:cNvPr>
        <xdr:cNvSpPr/>
      </xdr:nvSpPr>
      <xdr:spPr>
        <a:xfrm>
          <a:off x="1209677" y="28574"/>
          <a:ext cx="3304222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114300</xdr:colOff>
      <xdr:row>0</xdr:row>
      <xdr:rowOff>28575</xdr:rowOff>
    </xdr:from>
    <xdr:to>
      <xdr:col>3</xdr:col>
      <xdr:colOff>124385</xdr:colOff>
      <xdr:row>2</xdr:row>
      <xdr:rowOff>299183</xdr:rowOff>
    </xdr:to>
    <xdr:pic>
      <xdr:nvPicPr>
        <xdr:cNvPr id="4" name="Imagen 3">
          <a:extLst>
            <a:ext uri="{FF2B5EF4-FFF2-40B4-BE49-F238E27FC236}">
              <a16:creationId xmlns:a16="http://schemas.microsoft.com/office/drawing/2014/main" id="{E4863809-09F0-42FA-8F9D-B9FDC47B4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38125"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8D547DC1-3D5A-40AD-8DD9-6A6BA1C3B153}"/>
            </a:ext>
          </a:extLst>
        </xdr:cNvPr>
        <xdr:cNvSpPr/>
      </xdr:nvSpPr>
      <xdr:spPr>
        <a:xfrm>
          <a:off x="1123952" y="28574"/>
          <a:ext cx="331850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76200</xdr:colOff>
      <xdr:row>0</xdr:row>
      <xdr:rowOff>28575</xdr:rowOff>
    </xdr:from>
    <xdr:to>
      <xdr:col>3</xdr:col>
      <xdr:colOff>172010</xdr:colOff>
      <xdr:row>2</xdr:row>
      <xdr:rowOff>299183</xdr:rowOff>
    </xdr:to>
    <xdr:pic>
      <xdr:nvPicPr>
        <xdr:cNvPr id="4" name="Imagen 3">
          <a:extLst>
            <a:ext uri="{FF2B5EF4-FFF2-40B4-BE49-F238E27FC236}">
              <a16:creationId xmlns:a16="http://schemas.microsoft.com/office/drawing/2014/main" id="{A3660B9B-5048-4F5D-951E-E78D8D0E7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00025"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C31B5041-48B6-4175-87AC-EAB1F6B82207}"/>
            </a:ext>
          </a:extLst>
        </xdr:cNvPr>
        <xdr:cNvSpPr/>
      </xdr:nvSpPr>
      <xdr:spPr>
        <a:xfrm>
          <a:off x="1276352" y="552449"/>
          <a:ext cx="34013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161925</xdr:colOff>
      <xdr:row>0</xdr:row>
      <xdr:rowOff>19050</xdr:rowOff>
    </xdr:from>
    <xdr:to>
      <xdr:col>3</xdr:col>
      <xdr:colOff>105335</xdr:colOff>
      <xdr:row>2</xdr:row>
      <xdr:rowOff>289658</xdr:rowOff>
    </xdr:to>
    <xdr:pic>
      <xdr:nvPicPr>
        <xdr:cNvPr id="4" name="Imagen 3">
          <a:extLst>
            <a:ext uri="{FF2B5EF4-FFF2-40B4-BE49-F238E27FC236}">
              <a16:creationId xmlns:a16="http://schemas.microsoft.com/office/drawing/2014/main" id="{026BBB9E-3503-4D57-8F02-F9A06B4C5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85750" y="1905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E9B4F535-A16F-4DD3-ABAF-BA2BC7B533E5}"/>
            </a:ext>
          </a:extLst>
        </xdr:cNvPr>
        <xdr:cNvSpPr/>
      </xdr:nvSpPr>
      <xdr:spPr>
        <a:xfrm>
          <a:off x="1276352" y="190499"/>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76200</xdr:colOff>
      <xdr:row>0</xdr:row>
      <xdr:rowOff>0</xdr:rowOff>
    </xdr:from>
    <xdr:to>
      <xdr:col>3</xdr:col>
      <xdr:colOff>181535</xdr:colOff>
      <xdr:row>2</xdr:row>
      <xdr:rowOff>270608</xdr:rowOff>
    </xdr:to>
    <xdr:pic>
      <xdr:nvPicPr>
        <xdr:cNvPr id="4" name="Imagen 3">
          <a:extLst>
            <a:ext uri="{FF2B5EF4-FFF2-40B4-BE49-F238E27FC236}">
              <a16:creationId xmlns:a16="http://schemas.microsoft.com/office/drawing/2014/main" id="{EC5145D8-924F-4C74-829E-02EF79E597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00025" y="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776D650F-C85F-4998-95E2-68F4B5F9C40D}"/>
            </a:ext>
          </a:extLst>
        </xdr:cNvPr>
        <xdr:cNvSpPr/>
      </xdr:nvSpPr>
      <xdr:spPr>
        <a:xfrm>
          <a:off x="1276352" y="6381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152400</xdr:colOff>
      <xdr:row>0</xdr:row>
      <xdr:rowOff>28575</xdr:rowOff>
    </xdr:from>
    <xdr:to>
      <xdr:col>3</xdr:col>
      <xdr:colOff>95810</xdr:colOff>
      <xdr:row>2</xdr:row>
      <xdr:rowOff>299183</xdr:rowOff>
    </xdr:to>
    <xdr:pic>
      <xdr:nvPicPr>
        <xdr:cNvPr id="4" name="Imagen 3">
          <a:extLst>
            <a:ext uri="{FF2B5EF4-FFF2-40B4-BE49-F238E27FC236}">
              <a16:creationId xmlns:a16="http://schemas.microsoft.com/office/drawing/2014/main" id="{C25A28BA-1976-4831-A9CF-DA9EB537D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76225"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5" name="2 Rectángulo redondeado">
          <a:extLst>
            <a:ext uri="{FF2B5EF4-FFF2-40B4-BE49-F238E27FC236}">
              <a16:creationId xmlns:a16="http://schemas.microsoft.com/office/drawing/2014/main" id="{FC366DDA-3EA8-4E9D-90B5-C4178362C39E}"/>
            </a:ext>
          </a:extLst>
        </xdr:cNvPr>
        <xdr:cNvSpPr/>
      </xdr:nvSpPr>
      <xdr:spPr>
        <a:xfrm>
          <a:off x="1276352" y="2190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104775</xdr:colOff>
      <xdr:row>0</xdr:row>
      <xdr:rowOff>19050</xdr:rowOff>
    </xdr:from>
    <xdr:to>
      <xdr:col>3</xdr:col>
      <xdr:colOff>48185</xdr:colOff>
      <xdr:row>2</xdr:row>
      <xdr:rowOff>289658</xdr:rowOff>
    </xdr:to>
    <xdr:pic>
      <xdr:nvPicPr>
        <xdr:cNvPr id="6" name="Imagen 5">
          <a:extLst>
            <a:ext uri="{FF2B5EF4-FFF2-40B4-BE49-F238E27FC236}">
              <a16:creationId xmlns:a16="http://schemas.microsoft.com/office/drawing/2014/main" id="{144F41EE-2088-4447-BE32-394AAEFB00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28600" y="1905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C8D74B07-D3B9-4B98-A180-9BE028654353}"/>
            </a:ext>
          </a:extLst>
        </xdr:cNvPr>
        <xdr:cNvSpPr/>
      </xdr:nvSpPr>
      <xdr:spPr>
        <a:xfrm>
          <a:off x="1276352" y="638174"/>
          <a:ext cx="3327082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180975</xdr:colOff>
      <xdr:row>0</xdr:row>
      <xdr:rowOff>19050</xdr:rowOff>
    </xdr:from>
    <xdr:to>
      <xdr:col>3</xdr:col>
      <xdr:colOff>124385</xdr:colOff>
      <xdr:row>2</xdr:row>
      <xdr:rowOff>289658</xdr:rowOff>
    </xdr:to>
    <xdr:pic>
      <xdr:nvPicPr>
        <xdr:cNvPr id="4" name="Imagen 3">
          <a:extLst>
            <a:ext uri="{FF2B5EF4-FFF2-40B4-BE49-F238E27FC236}">
              <a16:creationId xmlns:a16="http://schemas.microsoft.com/office/drawing/2014/main" id="{39CEF7DE-065A-4FD3-8FFD-ADA64A89F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304800" y="1905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E881B95F-852A-4D2A-B308-EA82059E9BF4}"/>
            </a:ext>
          </a:extLst>
        </xdr:cNvPr>
        <xdr:cNvSpPr/>
      </xdr:nvSpPr>
      <xdr:spPr>
        <a:xfrm>
          <a:off x="1276352" y="190499"/>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180975</xdr:colOff>
      <xdr:row>0</xdr:row>
      <xdr:rowOff>28575</xdr:rowOff>
    </xdr:from>
    <xdr:to>
      <xdr:col>3</xdr:col>
      <xdr:colOff>124385</xdr:colOff>
      <xdr:row>2</xdr:row>
      <xdr:rowOff>299183</xdr:rowOff>
    </xdr:to>
    <xdr:pic>
      <xdr:nvPicPr>
        <xdr:cNvPr id="4" name="Imagen 3">
          <a:extLst>
            <a:ext uri="{FF2B5EF4-FFF2-40B4-BE49-F238E27FC236}">
              <a16:creationId xmlns:a16="http://schemas.microsoft.com/office/drawing/2014/main" id="{68277AF2-4C28-4AC6-A3FC-B979654F1C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304800"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FFF330A6-C83C-45DE-BC76-EB0BE8AC8380}"/>
            </a:ext>
          </a:extLst>
        </xdr:cNvPr>
        <xdr:cNvSpPr/>
      </xdr:nvSpPr>
      <xdr:spPr>
        <a:xfrm>
          <a:off x="1276352" y="2190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180975</xdr:colOff>
      <xdr:row>0</xdr:row>
      <xdr:rowOff>19050</xdr:rowOff>
    </xdr:from>
    <xdr:to>
      <xdr:col>3</xdr:col>
      <xdr:colOff>124385</xdr:colOff>
      <xdr:row>2</xdr:row>
      <xdr:rowOff>289658</xdr:rowOff>
    </xdr:to>
    <xdr:pic>
      <xdr:nvPicPr>
        <xdr:cNvPr id="4" name="Imagen 3">
          <a:extLst>
            <a:ext uri="{FF2B5EF4-FFF2-40B4-BE49-F238E27FC236}">
              <a16:creationId xmlns:a16="http://schemas.microsoft.com/office/drawing/2014/main" id="{58AEE16E-92B2-4DBD-A1CA-12F0912D4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304800" y="1905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75FDBEC3-A225-414A-A335-68F178C4D940}"/>
            </a:ext>
          </a:extLst>
        </xdr:cNvPr>
        <xdr:cNvSpPr/>
      </xdr:nvSpPr>
      <xdr:spPr>
        <a:xfrm>
          <a:off x="1276352" y="2190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123825</xdr:colOff>
      <xdr:row>0</xdr:row>
      <xdr:rowOff>38100</xdr:rowOff>
    </xdr:from>
    <xdr:to>
      <xdr:col>3</xdr:col>
      <xdr:colOff>67235</xdr:colOff>
      <xdr:row>2</xdr:row>
      <xdr:rowOff>308708</xdr:rowOff>
    </xdr:to>
    <xdr:pic>
      <xdr:nvPicPr>
        <xdr:cNvPr id="4" name="Imagen 3">
          <a:extLst>
            <a:ext uri="{FF2B5EF4-FFF2-40B4-BE49-F238E27FC236}">
              <a16:creationId xmlns:a16="http://schemas.microsoft.com/office/drawing/2014/main" id="{889CECC7-CFAD-4443-9668-13B52B11D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47650"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6FC1BBDD-780A-4FB6-A2E7-81DE0D2A67BA}"/>
            </a:ext>
          </a:extLst>
        </xdr:cNvPr>
        <xdr:cNvSpPr/>
      </xdr:nvSpPr>
      <xdr:spPr>
        <a:xfrm>
          <a:off x="1276352" y="638174"/>
          <a:ext cx="323373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190500</xdr:colOff>
      <xdr:row>0</xdr:row>
      <xdr:rowOff>28575</xdr:rowOff>
    </xdr:from>
    <xdr:to>
      <xdr:col>3</xdr:col>
      <xdr:colOff>133910</xdr:colOff>
      <xdr:row>2</xdr:row>
      <xdr:rowOff>299183</xdr:rowOff>
    </xdr:to>
    <xdr:pic>
      <xdr:nvPicPr>
        <xdr:cNvPr id="4" name="Imagen 3">
          <a:extLst>
            <a:ext uri="{FF2B5EF4-FFF2-40B4-BE49-F238E27FC236}">
              <a16:creationId xmlns:a16="http://schemas.microsoft.com/office/drawing/2014/main" id="{5E5C2659-199B-46F2-BDC2-63BF3E86B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314325"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55AA77E2-09A7-4875-92C7-C1A7F40D247A}"/>
            </a:ext>
          </a:extLst>
        </xdr:cNvPr>
        <xdr:cNvSpPr/>
      </xdr:nvSpPr>
      <xdr:spPr>
        <a:xfrm>
          <a:off x="1276352" y="495299"/>
          <a:ext cx="337946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99391</xdr:colOff>
      <xdr:row>0</xdr:row>
      <xdr:rowOff>24848</xdr:rowOff>
    </xdr:from>
    <xdr:to>
      <xdr:col>3</xdr:col>
      <xdr:colOff>174908</xdr:colOff>
      <xdr:row>2</xdr:row>
      <xdr:rowOff>294628</xdr:rowOff>
    </xdr:to>
    <xdr:pic>
      <xdr:nvPicPr>
        <xdr:cNvPr id="4" name="Imagen 3">
          <a:extLst>
            <a:ext uri="{FF2B5EF4-FFF2-40B4-BE49-F238E27FC236}">
              <a16:creationId xmlns:a16="http://schemas.microsoft.com/office/drawing/2014/main" id="{5FE5C198-1581-43DC-9AF6-86E181B18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23630" y="24848"/>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681A4314-6684-4DB4-A823-A53B1AC275BA}"/>
            </a:ext>
          </a:extLst>
        </xdr:cNvPr>
        <xdr:cNvSpPr/>
      </xdr:nvSpPr>
      <xdr:spPr>
        <a:xfrm>
          <a:off x="1276352" y="2190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123825</xdr:colOff>
      <xdr:row>0</xdr:row>
      <xdr:rowOff>0</xdr:rowOff>
    </xdr:from>
    <xdr:to>
      <xdr:col>3</xdr:col>
      <xdr:colOff>67235</xdr:colOff>
      <xdr:row>2</xdr:row>
      <xdr:rowOff>270608</xdr:rowOff>
    </xdr:to>
    <xdr:pic>
      <xdr:nvPicPr>
        <xdr:cNvPr id="4" name="Imagen 3">
          <a:extLst>
            <a:ext uri="{FF2B5EF4-FFF2-40B4-BE49-F238E27FC236}">
              <a16:creationId xmlns:a16="http://schemas.microsoft.com/office/drawing/2014/main" id="{FB5D2420-92CE-47DC-9347-18369B588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47650" y="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5" name="2 Rectángulo redondeado">
          <a:extLst>
            <a:ext uri="{FF2B5EF4-FFF2-40B4-BE49-F238E27FC236}">
              <a16:creationId xmlns:a16="http://schemas.microsoft.com/office/drawing/2014/main" id="{8408EEE7-9544-451D-96CC-92B52677BABE}"/>
            </a:ext>
          </a:extLst>
        </xdr:cNvPr>
        <xdr:cNvSpPr/>
      </xdr:nvSpPr>
      <xdr:spPr>
        <a:xfrm>
          <a:off x="1276352" y="219074"/>
          <a:ext cx="337946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161925</xdr:colOff>
      <xdr:row>0</xdr:row>
      <xdr:rowOff>38100</xdr:rowOff>
    </xdr:from>
    <xdr:to>
      <xdr:col>3</xdr:col>
      <xdr:colOff>105335</xdr:colOff>
      <xdr:row>2</xdr:row>
      <xdr:rowOff>308708</xdr:rowOff>
    </xdr:to>
    <xdr:pic>
      <xdr:nvPicPr>
        <xdr:cNvPr id="4" name="Imagen 3">
          <a:extLst>
            <a:ext uri="{FF2B5EF4-FFF2-40B4-BE49-F238E27FC236}">
              <a16:creationId xmlns:a16="http://schemas.microsoft.com/office/drawing/2014/main" id="{0C692597-A718-4264-9DE0-574945262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85750"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5" name="2 Rectángulo redondeado">
          <a:extLst>
            <a:ext uri="{FF2B5EF4-FFF2-40B4-BE49-F238E27FC236}">
              <a16:creationId xmlns:a16="http://schemas.microsoft.com/office/drawing/2014/main" id="{AFD75656-D8A7-449F-8F4F-38AC2ED1D754}"/>
            </a:ext>
          </a:extLst>
        </xdr:cNvPr>
        <xdr:cNvSpPr/>
      </xdr:nvSpPr>
      <xdr:spPr>
        <a:xfrm>
          <a:off x="1276352" y="2190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133350</xdr:colOff>
      <xdr:row>0</xdr:row>
      <xdr:rowOff>9525</xdr:rowOff>
    </xdr:from>
    <xdr:to>
      <xdr:col>3</xdr:col>
      <xdr:colOff>76760</xdr:colOff>
      <xdr:row>2</xdr:row>
      <xdr:rowOff>280133</xdr:rowOff>
    </xdr:to>
    <xdr:pic>
      <xdr:nvPicPr>
        <xdr:cNvPr id="4" name="Imagen 3">
          <a:extLst>
            <a:ext uri="{FF2B5EF4-FFF2-40B4-BE49-F238E27FC236}">
              <a16:creationId xmlns:a16="http://schemas.microsoft.com/office/drawing/2014/main" id="{5D9DE36A-ACF1-492E-8319-6779F5020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57175" y="952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08D1BA29-F5BC-4934-9779-4BA94ACC523E}"/>
            </a:ext>
          </a:extLst>
        </xdr:cNvPr>
        <xdr:cNvSpPr/>
      </xdr:nvSpPr>
      <xdr:spPr>
        <a:xfrm>
          <a:off x="1276352" y="219074"/>
          <a:ext cx="337946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123825</xdr:colOff>
      <xdr:row>0</xdr:row>
      <xdr:rowOff>0</xdr:rowOff>
    </xdr:from>
    <xdr:to>
      <xdr:col>3</xdr:col>
      <xdr:colOff>216408</xdr:colOff>
      <xdr:row>0</xdr:row>
      <xdr:rowOff>27432</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436BB86-FFB9-44D5-BF4A-7F947E1515B4}"/>
            </a:ext>
          </a:extLst>
        </xdr:cNvPr>
        <xdr:cNvSpPr/>
      </xdr:nvSpPr>
      <xdr:spPr>
        <a:xfrm>
          <a:off x="247650" y="1905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MENU</a:t>
          </a:r>
        </a:p>
      </xdr:txBody>
    </xdr:sp>
    <xdr:clientData/>
  </xdr:twoCellAnchor>
  <xdr:twoCellAnchor>
    <xdr:from>
      <xdr:col>1</xdr:col>
      <xdr:colOff>123825</xdr:colOff>
      <xdr:row>0</xdr:row>
      <xdr:rowOff>0</xdr:rowOff>
    </xdr:from>
    <xdr:to>
      <xdr:col>3</xdr:col>
      <xdr:colOff>67235</xdr:colOff>
      <xdr:row>2</xdr:row>
      <xdr:rowOff>270608</xdr:rowOff>
    </xdr:to>
    <xdr:pic>
      <xdr:nvPicPr>
        <xdr:cNvPr id="5" name="Imagen 4">
          <a:extLst>
            <a:ext uri="{FF2B5EF4-FFF2-40B4-BE49-F238E27FC236}">
              <a16:creationId xmlns:a16="http://schemas.microsoft.com/office/drawing/2014/main" id="{C7DB27F0-481B-4E72-8CB7-BA9C110FB1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5385" t="5173" r="15384" b="12070"/>
        <a:stretch>
          <a:fillRect/>
        </a:stretch>
      </xdr:blipFill>
      <xdr:spPr bwMode="auto">
        <a:xfrm>
          <a:off x="247650" y="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E890580A-2C15-4855-959E-89BFE38EF96A}"/>
            </a:ext>
          </a:extLst>
        </xdr:cNvPr>
        <xdr:cNvSpPr/>
      </xdr:nvSpPr>
      <xdr:spPr>
        <a:xfrm>
          <a:off x="1276352" y="219074"/>
          <a:ext cx="337946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a:p>
          <a:pPr marL="0" indent="0" algn="ctr"/>
          <a:r>
            <a:rPr lang="es-CO" sz="1200" b="1" baseline="0">
              <a:solidFill>
                <a:srgbClr val="FFC000"/>
              </a:solidFill>
              <a:latin typeface="+mn-lt"/>
              <a:ea typeface="+mn-ea"/>
              <a:cs typeface="+mn-cs"/>
            </a:rPr>
            <a:t>) </a:t>
          </a:r>
        </a:p>
      </xdr:txBody>
    </xdr:sp>
    <xdr:clientData/>
  </xdr:twoCellAnchor>
  <xdr:twoCellAnchor>
    <xdr:from>
      <xdr:col>1</xdr:col>
      <xdr:colOff>105830</xdr:colOff>
      <xdr:row>0</xdr:row>
      <xdr:rowOff>10583</xdr:rowOff>
    </xdr:from>
    <xdr:to>
      <xdr:col>3</xdr:col>
      <xdr:colOff>173065</xdr:colOff>
      <xdr:row>2</xdr:row>
      <xdr:rowOff>274841</xdr:rowOff>
    </xdr:to>
    <xdr:pic>
      <xdr:nvPicPr>
        <xdr:cNvPr id="4" name="Imagen 3">
          <a:extLst>
            <a:ext uri="{FF2B5EF4-FFF2-40B4-BE49-F238E27FC236}">
              <a16:creationId xmlns:a16="http://schemas.microsoft.com/office/drawing/2014/main" id="{C6A8F34C-8BEC-40AC-8825-0A502D7BD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32830" y="10583"/>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E86174A2-0A54-4D5D-A811-FD50DFC200CD}"/>
            </a:ext>
          </a:extLst>
        </xdr:cNvPr>
        <xdr:cNvSpPr/>
      </xdr:nvSpPr>
      <xdr:spPr>
        <a:xfrm>
          <a:off x="1276352" y="219074"/>
          <a:ext cx="337946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161925</xdr:colOff>
      <xdr:row>0</xdr:row>
      <xdr:rowOff>28575</xdr:rowOff>
    </xdr:from>
    <xdr:to>
      <xdr:col>3</xdr:col>
      <xdr:colOff>105335</xdr:colOff>
      <xdr:row>2</xdr:row>
      <xdr:rowOff>299183</xdr:rowOff>
    </xdr:to>
    <xdr:pic>
      <xdr:nvPicPr>
        <xdr:cNvPr id="4" name="Imagen 3">
          <a:extLst>
            <a:ext uri="{FF2B5EF4-FFF2-40B4-BE49-F238E27FC236}">
              <a16:creationId xmlns:a16="http://schemas.microsoft.com/office/drawing/2014/main" id="{8300DEC0-F17B-4724-96BF-3F2F05D4A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85750"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
  <sheetViews>
    <sheetView showGridLines="0" showRowColHeaders="0" zoomScale="70" zoomScaleNormal="70" zoomScaleSheetLayoutView="70" workbookViewId="0">
      <selection activeCell="P60" sqref="P60"/>
    </sheetView>
  </sheetViews>
  <sheetFormatPr baseColWidth="10" defaultRowHeight="12.75" x14ac:dyDescent="0.2"/>
  <sheetData>
    <row r="1" spans="1:16" ht="10.5" customHeight="1" x14ac:dyDescent="0.2">
      <c r="A1" s="205"/>
      <c r="B1" s="205"/>
      <c r="C1" s="205"/>
      <c r="D1" s="205"/>
      <c r="E1" s="205"/>
      <c r="F1" s="205"/>
      <c r="G1" s="205"/>
      <c r="H1" s="205"/>
      <c r="I1" s="205"/>
      <c r="J1" s="205"/>
      <c r="K1" s="205"/>
      <c r="L1" s="205"/>
      <c r="M1" s="205"/>
      <c r="N1" s="205"/>
      <c r="O1" s="205"/>
      <c r="P1" s="205"/>
    </row>
    <row r="2" spans="1:16" ht="10.5" customHeight="1" x14ac:dyDescent="0.2">
      <c r="A2" s="205"/>
      <c r="B2" s="205"/>
      <c r="C2" s="205"/>
      <c r="D2" s="205"/>
      <c r="E2" s="205"/>
      <c r="F2" s="205"/>
      <c r="G2" s="205"/>
      <c r="H2" s="205"/>
      <c r="I2" s="205"/>
      <c r="J2" s="205"/>
      <c r="K2" s="205"/>
      <c r="L2" s="205"/>
      <c r="M2" s="205"/>
      <c r="N2" s="205"/>
      <c r="O2" s="205"/>
      <c r="P2" s="205"/>
    </row>
    <row r="3" spans="1:16" ht="10.5" customHeight="1" x14ac:dyDescent="0.2">
      <c r="A3" s="205"/>
      <c r="B3" s="205"/>
      <c r="C3" s="205"/>
      <c r="D3" s="205"/>
      <c r="E3" s="205"/>
      <c r="F3" s="205"/>
      <c r="G3" s="205"/>
      <c r="H3" s="205"/>
      <c r="I3" s="205"/>
      <c r="J3" s="205"/>
      <c r="K3" s="205"/>
      <c r="L3" s="205"/>
      <c r="M3" s="205"/>
      <c r="N3" s="205"/>
      <c r="O3" s="205"/>
      <c r="P3" s="205"/>
    </row>
    <row r="4" spans="1:16" ht="10.5" customHeight="1" x14ac:dyDescent="0.2">
      <c r="A4" s="205"/>
      <c r="B4" s="205"/>
      <c r="C4" s="205"/>
      <c r="D4" s="205"/>
      <c r="E4" s="205"/>
      <c r="F4" s="205"/>
      <c r="G4" s="205"/>
      <c r="H4" s="205"/>
      <c r="I4" s="205"/>
      <c r="J4" s="205"/>
      <c r="K4" s="205"/>
      <c r="L4" s="205"/>
      <c r="M4" s="205"/>
      <c r="N4" s="205"/>
      <c r="O4" s="205"/>
      <c r="P4" s="205"/>
    </row>
    <row r="5" spans="1:16" ht="10.5" customHeight="1" x14ac:dyDescent="0.2">
      <c r="A5" s="205"/>
      <c r="B5" s="205"/>
      <c r="C5" s="205"/>
      <c r="D5" s="205"/>
      <c r="E5" s="205"/>
      <c r="F5" s="205"/>
      <c r="G5" s="205"/>
      <c r="H5" s="205"/>
      <c r="I5" s="205"/>
      <c r="J5" s="205"/>
      <c r="K5" s="205"/>
      <c r="L5" s="205"/>
      <c r="M5" s="205"/>
      <c r="N5" s="205"/>
      <c r="O5" s="205"/>
      <c r="P5" s="205"/>
    </row>
    <row r="6" spans="1:16" ht="10.5" customHeight="1" x14ac:dyDescent="0.2">
      <c r="A6" s="205"/>
      <c r="B6" s="205"/>
      <c r="C6" s="205"/>
      <c r="D6" s="205"/>
      <c r="E6" s="205"/>
      <c r="F6" s="205"/>
      <c r="G6" s="205"/>
      <c r="H6" s="205"/>
      <c r="I6" s="205"/>
      <c r="J6" s="205"/>
      <c r="K6" s="205"/>
      <c r="L6" s="205"/>
      <c r="M6" s="205"/>
      <c r="N6" s="205"/>
      <c r="O6" s="205"/>
      <c r="P6" s="205"/>
    </row>
    <row r="7" spans="1:16" ht="10.5" customHeight="1" x14ac:dyDescent="0.2">
      <c r="A7" s="205"/>
      <c r="B7" s="205"/>
      <c r="C7" s="205"/>
      <c r="D7" s="205"/>
      <c r="E7" s="205"/>
      <c r="F7" s="205"/>
      <c r="G7" s="205"/>
      <c r="H7" s="205"/>
      <c r="I7" s="205"/>
      <c r="J7" s="205"/>
      <c r="K7" s="205"/>
      <c r="L7" s="205"/>
      <c r="M7" s="205"/>
      <c r="N7" s="205"/>
      <c r="O7" s="205"/>
      <c r="P7" s="205"/>
    </row>
    <row r="8" spans="1:16" ht="10.5" customHeight="1" x14ac:dyDescent="0.2">
      <c r="A8" s="205"/>
      <c r="B8" s="205"/>
      <c r="C8" s="205"/>
      <c r="D8" s="205"/>
      <c r="E8" s="205"/>
      <c r="F8" s="205"/>
      <c r="G8" s="205"/>
      <c r="H8" s="205"/>
      <c r="I8" s="205"/>
      <c r="J8" s="205"/>
      <c r="K8" s="205"/>
      <c r="L8" s="205"/>
      <c r="M8" s="205"/>
      <c r="N8" s="205"/>
      <c r="O8" s="205"/>
      <c r="P8" s="205"/>
    </row>
    <row r="9" spans="1:16" ht="10.5" customHeight="1" x14ac:dyDescent="0.2">
      <c r="A9" s="205"/>
      <c r="B9" s="205"/>
      <c r="C9" s="205"/>
      <c r="D9" s="205"/>
      <c r="E9" s="205"/>
      <c r="F9" s="205"/>
      <c r="G9" s="205"/>
      <c r="H9" s="205"/>
      <c r="I9" s="205"/>
      <c r="J9" s="205"/>
      <c r="K9" s="205"/>
      <c r="L9" s="205"/>
      <c r="M9" s="205"/>
      <c r="N9" s="205"/>
      <c r="O9" s="205"/>
      <c r="P9" s="205"/>
    </row>
    <row r="10" spans="1:16" ht="10.5" customHeight="1" x14ac:dyDescent="0.2">
      <c r="A10" s="205"/>
      <c r="B10" s="205"/>
      <c r="C10" s="205"/>
      <c r="D10" s="205"/>
      <c r="E10" s="205"/>
      <c r="F10" s="205"/>
      <c r="G10" s="205"/>
      <c r="H10" s="205"/>
      <c r="I10" s="205"/>
      <c r="J10" s="205"/>
      <c r="K10" s="205"/>
      <c r="L10" s="205"/>
      <c r="M10" s="205"/>
      <c r="N10" s="205"/>
      <c r="O10" s="205"/>
      <c r="P10" s="205"/>
    </row>
    <row r="11" spans="1:16" ht="10.5" customHeight="1" x14ac:dyDescent="0.2">
      <c r="A11" s="205"/>
      <c r="B11" s="205"/>
      <c r="C11" s="205"/>
      <c r="D11" s="205"/>
      <c r="E11" s="205"/>
      <c r="F11" s="205"/>
      <c r="G11" s="205"/>
      <c r="H11" s="205"/>
      <c r="I11" s="205"/>
      <c r="J11" s="205"/>
      <c r="K11" s="205"/>
      <c r="L11" s="205"/>
      <c r="M11" s="205"/>
      <c r="N11" s="205"/>
      <c r="O11" s="205"/>
      <c r="P11" s="205"/>
    </row>
    <row r="12" spans="1:16" ht="10.5" customHeight="1" x14ac:dyDescent="0.2">
      <c r="A12" s="205"/>
      <c r="B12" s="205"/>
      <c r="C12" s="205"/>
      <c r="D12" s="205"/>
      <c r="E12" s="205"/>
      <c r="F12" s="205"/>
      <c r="G12" s="205"/>
      <c r="H12" s="205"/>
      <c r="I12" s="205"/>
      <c r="J12" s="205"/>
      <c r="K12" s="205"/>
      <c r="L12" s="205"/>
      <c r="M12" s="205"/>
      <c r="N12" s="205"/>
      <c r="O12" s="205"/>
      <c r="P12" s="205"/>
    </row>
    <row r="13" spans="1:16" ht="10.5" customHeight="1" x14ac:dyDescent="0.2">
      <c r="A13" s="205"/>
      <c r="B13" s="205"/>
      <c r="C13" s="205"/>
      <c r="D13" s="205"/>
      <c r="E13" s="205"/>
      <c r="F13" s="205"/>
      <c r="G13" s="205"/>
      <c r="H13" s="205"/>
      <c r="I13" s="205"/>
      <c r="J13" s="205"/>
      <c r="K13" s="205"/>
      <c r="L13" s="205"/>
      <c r="M13" s="205"/>
      <c r="N13" s="205"/>
      <c r="O13" s="205"/>
      <c r="P13" s="205"/>
    </row>
    <row r="14" spans="1:16" ht="10.5" customHeight="1" x14ac:dyDescent="0.2">
      <c r="A14" s="205"/>
      <c r="B14" s="205"/>
      <c r="C14" s="205"/>
      <c r="D14" s="205"/>
      <c r="E14" s="205"/>
      <c r="F14" s="205"/>
      <c r="G14" s="205"/>
      <c r="H14" s="205"/>
      <c r="I14" s="205"/>
      <c r="J14" s="205"/>
      <c r="K14" s="205"/>
      <c r="L14" s="205"/>
      <c r="M14" s="205"/>
      <c r="N14" s="205"/>
      <c r="O14" s="205"/>
      <c r="P14" s="205"/>
    </row>
    <row r="15" spans="1:16" ht="10.5" customHeight="1" x14ac:dyDescent="0.2">
      <c r="A15" s="205"/>
      <c r="B15" s="205"/>
      <c r="C15" s="205"/>
      <c r="D15" s="205"/>
      <c r="E15" s="205"/>
      <c r="F15" s="205"/>
      <c r="G15" s="205"/>
      <c r="H15" s="205"/>
      <c r="I15" s="205"/>
      <c r="J15" s="205"/>
      <c r="K15" s="205"/>
      <c r="L15" s="205"/>
      <c r="M15" s="205"/>
      <c r="N15" s="205"/>
      <c r="O15" s="205"/>
      <c r="P15" s="205"/>
    </row>
    <row r="16" spans="1:16" ht="10.5" customHeight="1" x14ac:dyDescent="0.2">
      <c r="A16" s="205"/>
      <c r="B16" s="205"/>
      <c r="C16" s="205"/>
      <c r="D16" s="205"/>
      <c r="E16" s="205"/>
      <c r="F16" s="205"/>
      <c r="G16" s="205"/>
      <c r="H16" s="205"/>
      <c r="I16" s="205"/>
      <c r="J16" s="205"/>
      <c r="K16" s="205"/>
      <c r="L16" s="205"/>
      <c r="M16" s="205"/>
      <c r="N16" s="205"/>
      <c r="O16" s="205"/>
      <c r="P16" s="205"/>
    </row>
    <row r="17" spans="1:16" ht="10.5" customHeight="1" x14ac:dyDescent="0.2">
      <c r="A17" s="205"/>
      <c r="B17" s="205"/>
      <c r="C17" s="205"/>
      <c r="D17" s="205"/>
      <c r="E17" s="205"/>
      <c r="F17" s="205"/>
      <c r="G17" s="205"/>
      <c r="H17" s="205"/>
      <c r="I17" s="205"/>
      <c r="J17" s="205"/>
      <c r="K17" s="205"/>
      <c r="L17" s="205"/>
      <c r="M17" s="205"/>
      <c r="N17" s="205"/>
      <c r="O17" s="205"/>
      <c r="P17" s="205"/>
    </row>
    <row r="18" spans="1:16" ht="10.5" customHeight="1" x14ac:dyDescent="0.2">
      <c r="A18" s="205"/>
      <c r="B18" s="205"/>
      <c r="C18" s="205"/>
      <c r="D18" s="205"/>
      <c r="E18" s="205"/>
      <c r="F18" s="205"/>
      <c r="G18" s="205"/>
      <c r="H18" s="205"/>
      <c r="I18" s="205"/>
      <c r="J18" s="205"/>
      <c r="K18" s="205"/>
      <c r="L18" s="205"/>
      <c r="M18" s="205"/>
      <c r="N18" s="205"/>
      <c r="O18" s="205"/>
      <c r="P18" s="205"/>
    </row>
    <row r="19" spans="1:16" ht="10.5" customHeight="1" x14ac:dyDescent="0.2">
      <c r="A19" s="205"/>
      <c r="B19" s="205"/>
      <c r="C19" s="205"/>
      <c r="D19" s="205"/>
      <c r="E19" s="205"/>
      <c r="F19" s="205"/>
      <c r="G19" s="205"/>
      <c r="H19" s="205"/>
      <c r="I19" s="205"/>
      <c r="J19" s="205"/>
      <c r="K19" s="205"/>
      <c r="L19" s="205"/>
      <c r="M19" s="205"/>
      <c r="N19" s="205"/>
      <c r="O19" s="205"/>
      <c r="P19" s="205"/>
    </row>
    <row r="20" spans="1:16" ht="10.5" customHeight="1" x14ac:dyDescent="0.2">
      <c r="A20" s="205"/>
      <c r="B20" s="205"/>
      <c r="C20" s="205"/>
      <c r="D20" s="205"/>
      <c r="E20" s="205"/>
      <c r="F20" s="205"/>
      <c r="G20" s="205"/>
      <c r="H20" s="205"/>
      <c r="I20" s="205"/>
      <c r="J20" s="205"/>
      <c r="K20" s="205"/>
      <c r="L20" s="205"/>
      <c r="M20" s="205"/>
      <c r="N20" s="205"/>
      <c r="O20" s="205"/>
      <c r="P20" s="205"/>
    </row>
    <row r="21" spans="1:16" ht="10.5" customHeight="1" x14ac:dyDescent="0.2">
      <c r="A21" s="205"/>
      <c r="B21" s="205"/>
      <c r="C21" s="205"/>
      <c r="D21" s="205"/>
      <c r="E21" s="205"/>
      <c r="F21" s="205"/>
      <c r="G21" s="205"/>
      <c r="H21" s="205"/>
      <c r="I21" s="205"/>
      <c r="J21" s="205"/>
      <c r="K21" s="205"/>
      <c r="L21" s="205"/>
      <c r="M21" s="205"/>
      <c r="N21" s="205"/>
      <c r="O21" s="205"/>
      <c r="P21" s="205"/>
    </row>
    <row r="22" spans="1:16" ht="10.5" customHeight="1" x14ac:dyDescent="0.2">
      <c r="A22" s="205"/>
      <c r="B22" s="205"/>
      <c r="C22" s="205"/>
      <c r="D22" s="205"/>
      <c r="E22" s="205"/>
      <c r="F22" s="205"/>
      <c r="G22" s="205"/>
      <c r="H22" s="205"/>
      <c r="I22" s="205"/>
      <c r="J22" s="205"/>
      <c r="K22" s="205"/>
      <c r="L22" s="205"/>
      <c r="M22" s="205"/>
      <c r="N22" s="205"/>
      <c r="O22" s="205"/>
      <c r="P22" s="205"/>
    </row>
    <row r="23" spans="1:16" ht="10.5" customHeight="1" x14ac:dyDescent="0.2">
      <c r="A23" s="205"/>
      <c r="B23" s="205"/>
      <c r="C23" s="205"/>
      <c r="D23" s="205"/>
      <c r="E23" s="205"/>
      <c r="F23" s="205"/>
      <c r="G23" s="205"/>
      <c r="H23" s="205"/>
      <c r="I23" s="205"/>
      <c r="J23" s="205"/>
      <c r="K23" s="205"/>
      <c r="L23" s="205"/>
      <c r="M23" s="205"/>
      <c r="N23" s="205"/>
      <c r="O23" s="205"/>
      <c r="P23" s="205"/>
    </row>
    <row r="24" spans="1:16" ht="10.5" customHeight="1" x14ac:dyDescent="0.2">
      <c r="A24" s="205"/>
      <c r="B24" s="205"/>
      <c r="C24" s="205"/>
      <c r="D24" s="205"/>
      <c r="E24" s="205"/>
      <c r="F24" s="205"/>
      <c r="G24" s="205"/>
      <c r="H24" s="205"/>
      <c r="I24" s="205"/>
      <c r="J24" s="205"/>
      <c r="K24" s="205"/>
      <c r="L24" s="205"/>
      <c r="M24" s="205"/>
      <c r="N24" s="205"/>
      <c r="O24" s="205"/>
      <c r="P24" s="205"/>
    </row>
    <row r="25" spans="1:16" ht="10.5" customHeight="1" x14ac:dyDescent="0.2">
      <c r="A25" s="205"/>
      <c r="B25" s="205"/>
      <c r="C25" s="205"/>
      <c r="D25" s="205"/>
      <c r="E25" s="205"/>
      <c r="F25" s="205"/>
      <c r="G25" s="205"/>
      <c r="H25" s="205"/>
      <c r="I25" s="205"/>
      <c r="J25" s="205"/>
      <c r="K25" s="205"/>
      <c r="L25" s="205"/>
      <c r="M25" s="205"/>
      <c r="N25" s="205"/>
      <c r="O25" s="205"/>
      <c r="P25" s="205"/>
    </row>
    <row r="26" spans="1:16" ht="10.5" customHeight="1" x14ac:dyDescent="0.2">
      <c r="A26" s="205"/>
      <c r="B26" s="205"/>
      <c r="C26" s="205"/>
      <c r="D26" s="205"/>
      <c r="E26" s="205"/>
      <c r="F26" s="205"/>
      <c r="G26" s="205"/>
      <c r="H26" s="205"/>
      <c r="I26" s="205"/>
      <c r="J26" s="205"/>
      <c r="K26" s="205"/>
      <c r="L26" s="205"/>
      <c r="M26" s="205"/>
      <c r="N26" s="205"/>
      <c r="O26" s="205"/>
      <c r="P26" s="205"/>
    </row>
    <row r="27" spans="1:16" ht="10.5" customHeight="1" x14ac:dyDescent="0.2">
      <c r="A27" s="205"/>
      <c r="B27" s="205"/>
      <c r="C27" s="205"/>
      <c r="D27" s="205"/>
      <c r="E27" s="205"/>
      <c r="F27" s="205"/>
      <c r="G27" s="205"/>
      <c r="H27" s="205"/>
      <c r="I27" s="205"/>
      <c r="J27" s="205"/>
      <c r="K27" s="205"/>
      <c r="L27" s="205"/>
      <c r="M27" s="205"/>
      <c r="N27" s="205"/>
      <c r="O27" s="205"/>
      <c r="P27" s="205"/>
    </row>
    <row r="28" spans="1:16" ht="10.5" customHeight="1" x14ac:dyDescent="0.2">
      <c r="A28" s="205"/>
      <c r="B28" s="205"/>
      <c r="C28" s="205"/>
      <c r="D28" s="205"/>
      <c r="E28" s="205"/>
      <c r="F28" s="205"/>
      <c r="G28" s="205"/>
      <c r="H28" s="205"/>
      <c r="I28" s="205"/>
      <c r="J28" s="205"/>
      <c r="K28" s="205"/>
      <c r="L28" s="205"/>
      <c r="M28" s="205"/>
      <c r="N28" s="205"/>
      <c r="O28" s="205"/>
      <c r="P28" s="205"/>
    </row>
    <row r="29" spans="1:16" ht="10.5" customHeight="1" x14ac:dyDescent="0.2">
      <c r="A29" s="205"/>
      <c r="B29" s="205"/>
      <c r="C29" s="205"/>
      <c r="D29" s="205"/>
      <c r="E29" s="205"/>
      <c r="F29" s="205"/>
      <c r="G29" s="205"/>
      <c r="H29" s="205"/>
      <c r="I29" s="205"/>
      <c r="J29" s="205"/>
      <c r="K29" s="205"/>
      <c r="L29" s="205"/>
      <c r="M29" s="205"/>
      <c r="N29" s="205"/>
      <c r="O29" s="205"/>
      <c r="P29" s="205"/>
    </row>
    <row r="30" spans="1:16" ht="10.5" customHeight="1" x14ac:dyDescent="0.2">
      <c r="A30" s="205"/>
      <c r="B30" s="205"/>
      <c r="C30" s="205"/>
      <c r="D30" s="205"/>
      <c r="E30" s="205"/>
      <c r="F30" s="205"/>
      <c r="G30" s="205"/>
      <c r="H30" s="205"/>
      <c r="I30" s="205"/>
      <c r="J30" s="205"/>
      <c r="K30" s="205"/>
      <c r="L30" s="205"/>
      <c r="M30" s="205"/>
      <c r="N30" s="205"/>
      <c r="O30" s="205"/>
      <c r="P30" s="205"/>
    </row>
    <row r="31" spans="1:16" ht="10.5" customHeight="1" x14ac:dyDescent="0.2">
      <c r="A31" s="205"/>
      <c r="B31" s="205"/>
      <c r="C31" s="205"/>
      <c r="D31" s="205"/>
      <c r="E31" s="205"/>
      <c r="F31" s="205"/>
      <c r="G31" s="205"/>
      <c r="H31" s="205"/>
      <c r="I31" s="205"/>
      <c r="J31" s="205"/>
      <c r="K31" s="205"/>
      <c r="L31" s="205"/>
      <c r="M31" s="205"/>
      <c r="N31" s="205"/>
      <c r="O31" s="205"/>
      <c r="P31" s="205"/>
    </row>
    <row r="32" spans="1:16" ht="10.5" customHeight="1" x14ac:dyDescent="0.2">
      <c r="A32" s="205"/>
      <c r="B32" s="205"/>
      <c r="C32" s="205"/>
      <c r="D32" s="205"/>
      <c r="E32" s="205"/>
      <c r="F32" s="205"/>
      <c r="G32" s="205"/>
      <c r="H32" s="205"/>
      <c r="I32" s="205"/>
      <c r="J32" s="205"/>
      <c r="K32" s="205"/>
      <c r="L32" s="205"/>
      <c r="M32" s="205"/>
      <c r="N32" s="205"/>
      <c r="O32" s="205"/>
      <c r="P32" s="205"/>
    </row>
    <row r="33" spans="1:17" ht="10.5" customHeight="1" x14ac:dyDescent="0.2">
      <c r="A33" s="205"/>
      <c r="B33" s="205"/>
      <c r="C33" s="205"/>
      <c r="D33" s="205"/>
      <c r="E33" s="205"/>
      <c r="F33" s="205"/>
      <c r="G33" s="205"/>
      <c r="H33" s="205"/>
      <c r="I33" s="205"/>
      <c r="J33" s="205"/>
      <c r="K33" s="205"/>
      <c r="L33" s="205"/>
      <c r="M33" s="205"/>
      <c r="N33" s="205"/>
      <c r="O33" s="205"/>
      <c r="P33" s="205"/>
    </row>
    <row r="34" spans="1:17" ht="10.5" customHeight="1" x14ac:dyDescent="0.2">
      <c r="A34" s="205"/>
      <c r="B34" s="205"/>
      <c r="C34" s="205"/>
      <c r="D34" s="205"/>
      <c r="E34" s="205"/>
      <c r="F34" s="205"/>
      <c r="G34" s="205"/>
      <c r="H34" s="205"/>
      <c r="I34" s="205"/>
      <c r="J34" s="205"/>
      <c r="K34" s="205"/>
      <c r="L34" s="205"/>
      <c r="M34" s="205"/>
      <c r="N34" s="205"/>
      <c r="O34" s="205"/>
      <c r="P34" s="205"/>
    </row>
    <row r="35" spans="1:17" ht="10.5" customHeight="1" x14ac:dyDescent="0.2">
      <c r="A35" s="205"/>
      <c r="B35" s="205"/>
      <c r="C35" s="205"/>
      <c r="D35" s="205"/>
      <c r="E35" s="205"/>
      <c r="F35" s="205"/>
      <c r="G35" s="205"/>
      <c r="H35" s="205"/>
      <c r="I35" s="205"/>
      <c r="J35" s="205"/>
      <c r="K35" s="205"/>
      <c r="L35" s="205"/>
      <c r="M35" s="205"/>
      <c r="N35" s="205"/>
      <c r="O35" s="205"/>
      <c r="P35" s="205"/>
    </row>
    <row r="36" spans="1:17" ht="10.5" customHeight="1" x14ac:dyDescent="0.2">
      <c r="A36" s="205"/>
      <c r="B36" s="205"/>
      <c r="C36" s="205"/>
      <c r="D36" s="205"/>
      <c r="E36" s="205"/>
      <c r="F36" s="205"/>
      <c r="G36" s="205"/>
      <c r="H36" s="205"/>
      <c r="I36" s="205"/>
      <c r="J36" s="205"/>
      <c r="K36" s="205"/>
      <c r="L36" s="205"/>
      <c r="M36" s="205"/>
      <c r="N36" s="205"/>
      <c r="O36" s="205"/>
      <c r="P36" s="205"/>
    </row>
    <row r="37" spans="1:17" ht="10.5" customHeight="1" x14ac:dyDescent="0.2">
      <c r="A37" s="205"/>
      <c r="B37" s="205"/>
      <c r="C37" s="205"/>
      <c r="D37" s="205"/>
      <c r="E37" s="205"/>
      <c r="F37" s="205"/>
      <c r="G37" s="205"/>
      <c r="H37" s="205"/>
      <c r="I37" s="205"/>
      <c r="J37" s="205"/>
      <c r="K37" s="205"/>
      <c r="L37" s="205"/>
      <c r="M37" s="205"/>
      <c r="N37" s="205"/>
      <c r="O37" s="205"/>
      <c r="P37" s="205"/>
    </row>
    <row r="38" spans="1:17" ht="10.5" customHeight="1" x14ac:dyDescent="0.2">
      <c r="A38" s="205"/>
      <c r="B38" s="205"/>
      <c r="C38" s="205"/>
      <c r="D38" s="205"/>
      <c r="E38" s="205"/>
      <c r="F38" s="205"/>
      <c r="G38" s="205"/>
      <c r="H38" s="205"/>
      <c r="I38" s="205"/>
      <c r="J38" s="205"/>
      <c r="K38" s="205"/>
      <c r="L38" s="205"/>
      <c r="M38" s="205"/>
      <c r="N38" s="205"/>
      <c r="O38" s="205"/>
      <c r="P38" s="205"/>
    </row>
    <row r="39" spans="1:17" ht="10.5" customHeight="1" x14ac:dyDescent="0.2">
      <c r="A39" s="205"/>
      <c r="B39" s="205"/>
      <c r="C39" s="205"/>
      <c r="D39" s="205"/>
      <c r="E39" s="205"/>
      <c r="F39" s="205"/>
      <c r="G39" s="205"/>
      <c r="H39" s="205"/>
      <c r="I39" s="205"/>
      <c r="J39" s="205"/>
      <c r="K39" s="205"/>
      <c r="L39" s="205"/>
      <c r="M39" s="205"/>
      <c r="N39" s="205"/>
      <c r="O39" s="205"/>
      <c r="P39" s="205"/>
    </row>
    <row r="40" spans="1:17" ht="10.5" customHeight="1" x14ac:dyDescent="0.2">
      <c r="A40" s="205"/>
      <c r="B40" s="205"/>
      <c r="C40" s="205"/>
      <c r="D40" s="205"/>
      <c r="E40" s="205"/>
      <c r="F40" s="205"/>
      <c r="G40" s="205"/>
      <c r="H40" s="205"/>
      <c r="I40" s="205"/>
      <c r="J40" s="205"/>
      <c r="K40" s="205"/>
      <c r="L40" s="205"/>
      <c r="M40" s="205"/>
      <c r="N40" s="205"/>
      <c r="O40" s="205"/>
      <c r="P40" s="205"/>
    </row>
    <row r="41" spans="1:17" ht="10.5" customHeight="1" x14ac:dyDescent="0.2">
      <c r="A41" s="205"/>
      <c r="B41" s="205"/>
      <c r="C41" s="205"/>
      <c r="D41" s="205"/>
      <c r="E41" s="205"/>
      <c r="F41" s="205"/>
      <c r="G41" s="205"/>
      <c r="H41" s="205"/>
      <c r="I41" s="205"/>
      <c r="J41" s="205"/>
      <c r="K41" s="205"/>
      <c r="L41" s="205"/>
      <c r="M41" s="205"/>
      <c r="N41" s="205"/>
      <c r="O41" s="205"/>
      <c r="P41" s="205"/>
    </row>
    <row r="42" spans="1:17" ht="10.5" customHeight="1" x14ac:dyDescent="0.2">
      <c r="A42" s="205"/>
      <c r="B42" s="205"/>
      <c r="C42" s="205"/>
      <c r="D42" s="205"/>
      <c r="E42" s="205"/>
      <c r="F42" s="205"/>
      <c r="G42" s="205"/>
      <c r="H42" s="205"/>
      <c r="I42" s="205"/>
      <c r="J42" s="205"/>
      <c r="K42" s="205"/>
      <c r="L42" s="205"/>
      <c r="M42" s="205"/>
      <c r="N42" s="205"/>
      <c r="O42" s="205"/>
      <c r="P42" s="205"/>
    </row>
    <row r="43" spans="1:17" ht="10.5" customHeight="1" x14ac:dyDescent="0.2"/>
    <row r="44" spans="1:17" ht="10.5" customHeight="1" x14ac:dyDescent="0.2"/>
    <row r="45" spans="1:17" ht="10.5" customHeight="1" x14ac:dyDescent="0.2">
      <c r="A45" s="205" t="s">
        <v>631</v>
      </c>
      <c r="B45" s="205"/>
      <c r="C45" s="205"/>
      <c r="D45" s="205"/>
      <c r="E45" s="205"/>
      <c r="F45" s="205"/>
      <c r="G45" s="205"/>
      <c r="H45" s="205"/>
      <c r="I45" s="205"/>
      <c r="J45" s="205"/>
      <c r="K45" s="205"/>
      <c r="L45" s="205"/>
      <c r="M45" s="205"/>
      <c r="N45" s="205"/>
      <c r="O45" s="205"/>
      <c r="P45" s="205"/>
      <c r="Q45" s="205"/>
    </row>
    <row r="46" spans="1:17" x14ac:dyDescent="0.2">
      <c r="A46" s="205"/>
      <c r="B46" s="205"/>
      <c r="C46" s="205"/>
      <c r="D46" s="205"/>
      <c r="E46" s="205"/>
      <c r="F46" s="205"/>
      <c r="G46" s="205"/>
      <c r="H46" s="205"/>
      <c r="I46" s="205"/>
      <c r="J46" s="205"/>
      <c r="K46" s="205"/>
      <c r="L46" s="205"/>
      <c r="M46" s="205"/>
      <c r="N46" s="205"/>
      <c r="O46" s="205"/>
      <c r="P46" s="205"/>
      <c r="Q46" s="205"/>
    </row>
  </sheetData>
  <mergeCells count="2">
    <mergeCell ref="A1:P42"/>
    <mergeCell ref="A45:Q46"/>
  </mergeCells>
  <pageMargins left="0.7" right="0.7" top="0.75" bottom="0.75" header="0.3" footer="0.3"/>
  <pageSetup scale="4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B1:AK93"/>
  <sheetViews>
    <sheetView topLeftCell="A21" zoomScale="60" zoomScaleNormal="60" workbookViewId="0">
      <selection activeCell="A5" sqref="A5:XFD5"/>
    </sheetView>
  </sheetViews>
  <sheetFormatPr baseColWidth="10" defaultRowHeight="48.75" customHeight="1" x14ac:dyDescent="0.3"/>
  <cols>
    <col min="1" max="1" width="1.85546875" style="3" customWidth="1"/>
    <col min="2" max="2" width="5.7109375" style="3" customWidth="1"/>
    <col min="3" max="3" width="7.5703125" style="3" customWidth="1"/>
    <col min="4" max="4" width="6.85546875" style="3" customWidth="1"/>
    <col min="5" max="5" width="8" style="4" customWidth="1"/>
    <col min="6" max="6" width="22.42578125" style="3" customWidth="1"/>
    <col min="7" max="7" width="8.28515625" style="3" customWidth="1"/>
    <col min="8" max="8" width="20.28515625" style="5" customWidth="1"/>
    <col min="9" max="9" width="22.7109375" style="3" customWidth="1"/>
    <col min="10" max="10" width="22.42578125" style="3" customWidth="1"/>
    <col min="11" max="11" width="26" style="3" customWidth="1"/>
    <col min="12" max="15" width="5.140625" style="3" customWidth="1"/>
    <col min="16" max="16" width="16.5703125" style="3" customWidth="1"/>
    <col min="17" max="17" width="5.7109375" style="3" customWidth="1"/>
    <col min="18" max="20" width="19.7109375" style="3" customWidth="1"/>
    <col min="21" max="21" width="5" style="3" customWidth="1"/>
    <col min="22" max="22" width="5.42578125" style="3" customWidth="1"/>
    <col min="23" max="23" width="8.140625" style="3" customWidth="1"/>
    <col min="24" max="24" width="6.7109375" style="3" customWidth="1"/>
    <col min="25" max="25" width="15.28515625" style="3" customWidth="1"/>
    <col min="26" max="26" width="7.7109375" style="3" customWidth="1"/>
    <col min="27" max="27" width="8.140625" style="3" customWidth="1"/>
    <col min="28" max="28" width="7.28515625" style="3" customWidth="1"/>
    <col min="29" max="29" width="14.28515625" style="3" customWidth="1"/>
    <col min="30" max="30" width="12.7109375" style="3" customWidth="1"/>
    <col min="31" max="31" width="15.42578125" style="3" customWidth="1"/>
    <col min="32" max="32" width="12.28515625" style="4" customWidth="1"/>
    <col min="33" max="33" width="17.42578125" style="4" customWidth="1"/>
    <col min="34" max="34" width="22.28515625" style="4" customWidth="1"/>
    <col min="35" max="35" width="24.28515625" style="3" customWidth="1"/>
    <col min="36" max="36" width="18.5703125" style="5" customWidth="1"/>
    <col min="37" max="37" width="19.28515625" style="3" customWidth="1"/>
    <col min="38" max="16384" width="11.42578125" style="3"/>
  </cols>
  <sheetData>
    <row r="1" spans="2:37" ht="32.2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32" t="s">
        <v>89</v>
      </c>
      <c r="AK1" s="59" t="s">
        <v>137</v>
      </c>
    </row>
    <row r="2" spans="2:37" ht="32.2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32" t="s">
        <v>90</v>
      </c>
      <c r="AK2" s="59">
        <v>1</v>
      </c>
    </row>
    <row r="3" spans="2:37" ht="32.2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33" t="s">
        <v>91</v>
      </c>
      <c r="AK3" s="60">
        <v>42870</v>
      </c>
    </row>
    <row r="4" spans="2:37" ht="32.25" customHeight="1" x14ac:dyDescent="0.3"/>
    <row r="5" spans="2:37"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2:37" s="137" customFormat="1" ht="18.75" customHeight="1" x14ac:dyDescent="0.3">
      <c r="E6" s="138"/>
      <c r="H6" s="139"/>
      <c r="AF6" s="138"/>
      <c r="AG6" s="138"/>
      <c r="AH6" s="138"/>
      <c r="AJ6" s="139"/>
    </row>
    <row r="7" spans="2:37"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37"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37"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37"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37" ht="118.5" customHeight="1" x14ac:dyDescent="0.3">
      <c r="B11" s="267" t="s">
        <v>143</v>
      </c>
      <c r="C11" s="236" t="s">
        <v>188</v>
      </c>
      <c r="D11" s="236" t="s">
        <v>194</v>
      </c>
      <c r="E11" s="242" t="s">
        <v>239</v>
      </c>
      <c r="F11" s="242" t="s">
        <v>240</v>
      </c>
      <c r="G11" s="36" t="s">
        <v>44</v>
      </c>
      <c r="H11" s="216" t="s">
        <v>36</v>
      </c>
      <c r="I11" s="148" t="s">
        <v>49</v>
      </c>
      <c r="J11" s="189" t="s">
        <v>374</v>
      </c>
      <c r="K11" s="189" t="s">
        <v>375</v>
      </c>
      <c r="L11" s="140">
        <v>1</v>
      </c>
      <c r="M11" s="158">
        <v>0</v>
      </c>
      <c r="N11" s="140">
        <v>0</v>
      </c>
      <c r="O11" s="140">
        <f>SUM(L11:N11)</f>
        <v>1</v>
      </c>
      <c r="P11" s="189" t="s">
        <v>376</v>
      </c>
      <c r="Q11" s="157">
        <v>8</v>
      </c>
      <c r="R11" s="189" t="s">
        <v>628</v>
      </c>
      <c r="S11" s="189" t="s">
        <v>378</v>
      </c>
      <c r="T11" s="189" t="s">
        <v>377</v>
      </c>
      <c r="U11" s="48">
        <v>2</v>
      </c>
      <c r="V11" s="7">
        <v>4</v>
      </c>
      <c r="W11" s="7">
        <f>V11*U11</f>
        <v>8</v>
      </c>
      <c r="X11" s="8"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44" t="str">
        <f t="shared" ref="AB11:AB24" si="0">+IF(AND(U11*V11*Z11&gt;=600,U11*V11*Z11&lt;=4000),"I",IF(AND(U11*V11*Z11&gt;=150,U11*V11*Z11&lt;=500),"II",IF(AND(U11*V11*Z11&gt;=40,U11*V11*Z11&lt;=120),"III",IF(AND(U11*V11*Z11&gt;=0,U11*V11*Z11&lt;=20),"IV",""))))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43" t="s">
        <v>59</v>
      </c>
      <c r="AF11" s="157" t="s">
        <v>34</v>
      </c>
      <c r="AG11" s="157" t="s">
        <v>34</v>
      </c>
      <c r="AH11" s="157" t="s">
        <v>383</v>
      </c>
      <c r="AI11" s="146" t="s">
        <v>379</v>
      </c>
      <c r="AJ11" s="157" t="s">
        <v>34</v>
      </c>
      <c r="AK11" s="147" t="s">
        <v>35</v>
      </c>
    </row>
    <row r="12" spans="2:37" ht="118.5" customHeight="1" x14ac:dyDescent="0.3">
      <c r="B12" s="268"/>
      <c r="C12" s="237"/>
      <c r="D12" s="237"/>
      <c r="E12" s="243"/>
      <c r="F12" s="243"/>
      <c r="G12" s="36"/>
      <c r="H12" s="217"/>
      <c r="I12" s="148" t="s">
        <v>127</v>
      </c>
      <c r="J12" s="189" t="s">
        <v>380</v>
      </c>
      <c r="K12" s="190" t="s">
        <v>381</v>
      </c>
      <c r="L12" s="140">
        <v>1</v>
      </c>
      <c r="M12" s="158">
        <v>0</v>
      </c>
      <c r="N12" s="140">
        <v>0</v>
      </c>
      <c r="O12" s="140">
        <f>SUM(L12:N12)</f>
        <v>1</v>
      </c>
      <c r="P12" s="189" t="s">
        <v>376</v>
      </c>
      <c r="Q12" s="157">
        <v>8</v>
      </c>
      <c r="R12" s="190" t="s">
        <v>629</v>
      </c>
      <c r="S12" s="190" t="s">
        <v>378</v>
      </c>
      <c r="T12" s="190" t="s">
        <v>377</v>
      </c>
      <c r="U12" s="48">
        <v>2</v>
      </c>
      <c r="V12" s="7">
        <v>4</v>
      </c>
      <c r="W12" s="7">
        <f>V12*U12</f>
        <v>8</v>
      </c>
      <c r="X12" s="8" t="str">
        <f>+IF(AND(U12*V12&gt;=24,U12*V12&lt;=40),"MA",IF(AND(U12*V12&gt;=10,U12*V12&lt;=20),"A",IF(AND(U12*V12&gt;=6,U12*V12&lt;=8),"M",IF(AND(U12*V12&gt;=0,U12*V12&lt;=4),"B",""))))</f>
        <v>M</v>
      </c>
      <c r="Y12" s="9"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11</v>
      </c>
      <c r="AA12" s="7">
        <f>W12*Z12</f>
        <v>88</v>
      </c>
      <c r="AB12" s="144" t="str">
        <f t="shared" si="0"/>
        <v>III</v>
      </c>
      <c r="AC12" s="9"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+IF(AB12="I","No aceptable",IF(AB12="II","No aceptable o aceptable con control específico",IF(AB12="III","Aceptable",IF(AB12="IV","Aceptable",""))))</f>
        <v>Aceptable</v>
      </c>
      <c r="AE12" s="143" t="s">
        <v>128</v>
      </c>
      <c r="AF12" s="157" t="s">
        <v>34</v>
      </c>
      <c r="AG12" s="157" t="s">
        <v>34</v>
      </c>
      <c r="AH12" s="157" t="s">
        <v>384</v>
      </c>
      <c r="AI12" s="146" t="s">
        <v>379</v>
      </c>
      <c r="AJ12" s="157" t="s">
        <v>34</v>
      </c>
      <c r="AK12" s="147" t="s">
        <v>35</v>
      </c>
    </row>
    <row r="13" spans="2:37" ht="118.5" customHeight="1" thickBot="1" x14ac:dyDescent="0.35">
      <c r="B13" s="268"/>
      <c r="C13" s="237"/>
      <c r="D13" s="237"/>
      <c r="E13" s="243"/>
      <c r="F13" s="243"/>
      <c r="G13" s="122" t="s">
        <v>33</v>
      </c>
      <c r="H13" s="216" t="s">
        <v>47</v>
      </c>
      <c r="I13" s="148" t="s">
        <v>63</v>
      </c>
      <c r="J13" s="148" t="s">
        <v>360</v>
      </c>
      <c r="K13" s="148" t="s">
        <v>347</v>
      </c>
      <c r="L13" s="182">
        <v>1</v>
      </c>
      <c r="M13" s="181">
        <v>0</v>
      </c>
      <c r="N13" s="182">
        <v>0</v>
      </c>
      <c r="O13" s="182">
        <f t="shared" ref="O13:O24" si="1">SUM(L13:N13)</f>
        <v>1</v>
      </c>
      <c r="P13" s="148" t="s">
        <v>357</v>
      </c>
      <c r="Q13" s="157">
        <v>8</v>
      </c>
      <c r="R13" s="148" t="s">
        <v>351</v>
      </c>
      <c r="S13" s="148" t="s">
        <v>349</v>
      </c>
      <c r="T13" s="148" t="s">
        <v>464</v>
      </c>
      <c r="U13" s="7">
        <v>2</v>
      </c>
      <c r="V13" s="7">
        <v>2</v>
      </c>
      <c r="W13" s="7">
        <f t="shared" ref="W13:W18" si="2">V13*U13</f>
        <v>4</v>
      </c>
      <c r="X13" s="8" t="str">
        <f t="shared" ref="X13:X18" si="3">+IF(AND(U13*V13&gt;=24,U13*V13&lt;=40),"MA",IF(AND(U13*V13&gt;=10,U13*V13&lt;=20),"A",IF(AND(U13*V13&gt;=6,U13*V13&lt;=8),"M",IF(AND(U13*V13&gt;=0,U13*V13&lt;=4),"B",""))))</f>
        <v>B</v>
      </c>
      <c r="Y13" s="9" t="str">
        <f t="shared" ref="Y13:Y18" si="4">+IF(X13="MA","Situación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7">
        <v>25</v>
      </c>
      <c r="AA13" s="7">
        <f t="shared" ref="AA13:AA18" si="5">W13*Z13</f>
        <v>100</v>
      </c>
      <c r="AB13" s="10" t="str">
        <f t="shared" si="0"/>
        <v>III</v>
      </c>
      <c r="AC13" s="9" t="str">
        <f t="shared" ref="AC13:AC18" si="6">+IF(AB13="I","Situación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 t="shared" ref="AD13:AD18" si="7">+IF(AB13="I","No aceptable",IF(AB13="II","No aceptable o aceptable con control específico",IF(AB13="III","Aceptable",IF(AB13="IV","Aceptable",""))))</f>
        <v>Aceptable</v>
      </c>
      <c r="AE13" s="148" t="s">
        <v>371</v>
      </c>
      <c r="AF13" s="148" t="s">
        <v>34</v>
      </c>
      <c r="AG13" s="148" t="s">
        <v>34</v>
      </c>
      <c r="AH13" s="148" t="s">
        <v>34</v>
      </c>
      <c r="AI13" s="148" t="s">
        <v>358</v>
      </c>
      <c r="AJ13" s="148" t="s">
        <v>34</v>
      </c>
      <c r="AK13" s="147" t="s">
        <v>285</v>
      </c>
    </row>
    <row r="14" spans="2:37" ht="118.5" customHeight="1" x14ac:dyDescent="0.3">
      <c r="B14" s="268"/>
      <c r="C14" s="237"/>
      <c r="D14" s="237"/>
      <c r="E14" s="243"/>
      <c r="F14" s="243"/>
      <c r="G14" s="122"/>
      <c r="H14" s="220"/>
      <c r="I14" s="148" t="s">
        <v>353</v>
      </c>
      <c r="J14" s="148" t="s">
        <v>354</v>
      </c>
      <c r="K14" s="148" t="s">
        <v>355</v>
      </c>
      <c r="L14" s="182">
        <v>1</v>
      </c>
      <c r="M14" s="181">
        <v>0</v>
      </c>
      <c r="N14" s="182">
        <v>0</v>
      </c>
      <c r="O14" s="182">
        <f t="shared" ref="O14" si="8">SUM(L14:N14)</f>
        <v>1</v>
      </c>
      <c r="P14" s="148" t="s">
        <v>356</v>
      </c>
      <c r="Q14" s="157">
        <v>8</v>
      </c>
      <c r="R14" s="148" t="s">
        <v>359</v>
      </c>
      <c r="S14" s="148" t="s">
        <v>465</v>
      </c>
      <c r="T14" s="148" t="s">
        <v>466</v>
      </c>
      <c r="U14" s="7">
        <v>2</v>
      </c>
      <c r="V14" s="7">
        <v>2</v>
      </c>
      <c r="W14" s="7">
        <f t="shared" si="2"/>
        <v>4</v>
      </c>
      <c r="X14" s="8" t="str">
        <f t="shared" si="3"/>
        <v>B</v>
      </c>
      <c r="Y14" s="9" t="str">
        <f t="shared" si="4"/>
        <v>Situación mejorable con exposición ocasional o esporádica, o situación sin anomalía destacable con cualquier nivel de exposición. No es esperable que se materialice el riesgo, aunque puede ser concebible.</v>
      </c>
      <c r="Z14" s="7">
        <v>25</v>
      </c>
      <c r="AA14" s="7">
        <f t="shared" si="5"/>
        <v>100</v>
      </c>
      <c r="AB14" s="10" t="str">
        <f t="shared" si="0"/>
        <v>III</v>
      </c>
      <c r="AC14" s="9" t="str">
        <f t="shared" si="6"/>
        <v>Mejorar si es posible. Sería conveniente justificar la intervención y su rentabilidad.</v>
      </c>
      <c r="AD14" s="11" t="str">
        <f t="shared" si="7"/>
        <v>Aceptable</v>
      </c>
      <c r="AE14" s="150" t="s">
        <v>362</v>
      </c>
      <c r="AF14" s="148" t="s">
        <v>34</v>
      </c>
      <c r="AG14" s="148" t="s">
        <v>34</v>
      </c>
      <c r="AH14" s="148" t="s">
        <v>34</v>
      </c>
      <c r="AI14" s="148" t="s">
        <v>361</v>
      </c>
      <c r="AJ14" s="148" t="s">
        <v>34</v>
      </c>
      <c r="AK14" s="147" t="s">
        <v>285</v>
      </c>
    </row>
    <row r="15" spans="2:37" ht="118.5" customHeight="1" x14ac:dyDescent="0.3">
      <c r="B15" s="268"/>
      <c r="C15" s="237"/>
      <c r="D15" s="237"/>
      <c r="E15" s="243"/>
      <c r="F15" s="243"/>
      <c r="G15" s="122" t="s">
        <v>33</v>
      </c>
      <c r="H15" s="220"/>
      <c r="I15" s="148" t="s">
        <v>65</v>
      </c>
      <c r="J15" s="148" t="s">
        <v>352</v>
      </c>
      <c r="K15" s="148" t="s">
        <v>347</v>
      </c>
      <c r="L15" s="180">
        <v>1</v>
      </c>
      <c r="M15" s="181">
        <v>0</v>
      </c>
      <c r="N15" s="182">
        <v>0</v>
      </c>
      <c r="O15" s="182">
        <f t="shared" si="1"/>
        <v>1</v>
      </c>
      <c r="P15" s="148" t="s">
        <v>357</v>
      </c>
      <c r="Q15" s="148">
        <v>8</v>
      </c>
      <c r="R15" s="148" t="s">
        <v>351</v>
      </c>
      <c r="S15" s="148" t="s">
        <v>349</v>
      </c>
      <c r="T15" s="148" t="s">
        <v>464</v>
      </c>
      <c r="U15" s="7">
        <v>2</v>
      </c>
      <c r="V15" s="7">
        <v>2</v>
      </c>
      <c r="W15" s="7">
        <f t="shared" si="2"/>
        <v>4</v>
      </c>
      <c r="X15" s="117" t="str">
        <f t="shared" si="3"/>
        <v>B</v>
      </c>
      <c r="Y15" s="9" t="str">
        <f t="shared" si="4"/>
        <v>Situación mejorable con exposición ocasional o esporádica, o situación sin anomalía destacable con cualquier nivel de exposición. No es esperable que se materialice el riesgo, aunque puede ser concebible.</v>
      </c>
      <c r="Z15" s="7">
        <v>25</v>
      </c>
      <c r="AA15" s="7">
        <f t="shared" si="5"/>
        <v>100</v>
      </c>
      <c r="AB15" s="10" t="str">
        <f t="shared" si="0"/>
        <v>III</v>
      </c>
      <c r="AC15" s="9" t="str">
        <f t="shared" si="6"/>
        <v>Mejorar si es posible. Sería conveniente justificar la intervención y su rentabilidad.</v>
      </c>
      <c r="AD15" s="11" t="str">
        <f t="shared" si="7"/>
        <v>Aceptable</v>
      </c>
      <c r="AE15" s="148" t="s">
        <v>371</v>
      </c>
      <c r="AF15" s="148" t="s">
        <v>34</v>
      </c>
      <c r="AG15" s="148" t="s">
        <v>34</v>
      </c>
      <c r="AH15" s="148" t="s">
        <v>34</v>
      </c>
      <c r="AI15" s="148" t="s">
        <v>358</v>
      </c>
      <c r="AJ15" s="148" t="s">
        <v>213</v>
      </c>
      <c r="AK15" s="173" t="s">
        <v>285</v>
      </c>
    </row>
    <row r="16" spans="2:37" ht="118.5" customHeight="1" x14ac:dyDescent="0.3">
      <c r="B16" s="268"/>
      <c r="C16" s="237"/>
      <c r="D16" s="237"/>
      <c r="E16" s="243"/>
      <c r="F16" s="243"/>
      <c r="G16" s="122" t="s">
        <v>44</v>
      </c>
      <c r="H16" s="190" t="s">
        <v>326</v>
      </c>
      <c r="I16" s="190" t="s">
        <v>547</v>
      </c>
      <c r="J16" s="190" t="s">
        <v>533</v>
      </c>
      <c r="K16" s="190" t="s">
        <v>534</v>
      </c>
      <c r="L16" s="180">
        <v>1</v>
      </c>
      <c r="M16" s="181">
        <v>0</v>
      </c>
      <c r="N16" s="182">
        <v>0</v>
      </c>
      <c r="O16" s="182">
        <v>1</v>
      </c>
      <c r="P16" s="190" t="s">
        <v>535</v>
      </c>
      <c r="Q16" s="148">
        <v>8</v>
      </c>
      <c r="R16" s="190" t="s">
        <v>536</v>
      </c>
      <c r="S16" s="190" t="s">
        <v>537</v>
      </c>
      <c r="T16" s="190" t="s">
        <v>539</v>
      </c>
      <c r="U16" s="141">
        <v>2</v>
      </c>
      <c r="V16" s="141">
        <v>3</v>
      </c>
      <c r="W16" s="141">
        <f t="shared" si="2"/>
        <v>6</v>
      </c>
      <c r="X16" s="142" t="str">
        <f t="shared" si="3"/>
        <v>M</v>
      </c>
      <c r="Y16" s="143" t="str">
        <f t="shared" si="4"/>
        <v>Situación deficiente con exposición esporádica, o bien situación mejorable con exposición continuada o frecuente. Es posible que suceda el daño alguna vez.</v>
      </c>
      <c r="Z16" s="141">
        <v>25</v>
      </c>
      <c r="AA16" s="141">
        <f t="shared" si="5"/>
        <v>150</v>
      </c>
      <c r="AB16" s="144" t="str">
        <f t="shared" si="0"/>
        <v>II</v>
      </c>
      <c r="AC16" s="143" t="str">
        <f t="shared" si="6"/>
        <v>Corregir y adoptar medidas de control de inmediato. Sin embargo suspenda actividades si el nivel de riesgo está por encima o igual de 360.</v>
      </c>
      <c r="AD16" s="145" t="str">
        <f t="shared" si="7"/>
        <v>No aceptable o aceptable con control específico</v>
      </c>
      <c r="AE16" s="143" t="s">
        <v>538</v>
      </c>
      <c r="AF16" s="148" t="s">
        <v>34</v>
      </c>
      <c r="AG16" s="148" t="s">
        <v>34</v>
      </c>
      <c r="AH16" s="141" t="s">
        <v>531</v>
      </c>
      <c r="AI16" s="152" t="s">
        <v>532</v>
      </c>
      <c r="AJ16" s="148" t="s">
        <v>530</v>
      </c>
      <c r="AK16" s="173" t="s">
        <v>285</v>
      </c>
    </row>
    <row r="17" spans="2:37" ht="118.5" customHeight="1" x14ac:dyDescent="0.3">
      <c r="B17" s="268"/>
      <c r="C17" s="237"/>
      <c r="D17" s="237"/>
      <c r="E17" s="243"/>
      <c r="F17" s="243"/>
      <c r="G17" s="36" t="s">
        <v>44</v>
      </c>
      <c r="H17" s="235" t="s">
        <v>53</v>
      </c>
      <c r="I17" s="190" t="s">
        <v>330</v>
      </c>
      <c r="J17" s="190" t="s">
        <v>331</v>
      </c>
      <c r="K17" s="190" t="s">
        <v>334</v>
      </c>
      <c r="L17" s="186">
        <v>1</v>
      </c>
      <c r="M17" s="185">
        <v>0</v>
      </c>
      <c r="N17" s="187">
        <v>0</v>
      </c>
      <c r="O17" s="187">
        <f t="shared" si="1"/>
        <v>1</v>
      </c>
      <c r="P17" s="191" t="s">
        <v>337</v>
      </c>
      <c r="Q17" s="185">
        <v>8</v>
      </c>
      <c r="R17" s="191" t="s">
        <v>339</v>
      </c>
      <c r="S17" s="191" t="s">
        <v>340</v>
      </c>
      <c r="T17" s="191" t="s">
        <v>341</v>
      </c>
      <c r="U17" s="157">
        <v>6</v>
      </c>
      <c r="V17" s="157">
        <v>4</v>
      </c>
      <c r="W17" s="157">
        <f t="shared" si="2"/>
        <v>24</v>
      </c>
      <c r="X17" s="157" t="str">
        <f t="shared" si="3"/>
        <v>MA</v>
      </c>
      <c r="Y17" s="143" t="str">
        <f t="shared" si="4"/>
        <v>Situación deficiente con exposición continua, o muy deficiente con exposición frecuente. Normalmente la materialización del riesgo ocurre con frecuencia.</v>
      </c>
      <c r="Z17" s="141">
        <v>10</v>
      </c>
      <c r="AA17" s="141">
        <f t="shared" si="5"/>
        <v>240</v>
      </c>
      <c r="AB17" s="144" t="str">
        <f t="shared" si="0"/>
        <v>II</v>
      </c>
      <c r="AC17" s="143" t="str">
        <f t="shared" si="6"/>
        <v>Corregir y adoptar medidas de control de inmediato. Sin embargo suspenda actividades si el nivel de riesgo está por encima o igual de 360.</v>
      </c>
      <c r="AD17" s="145" t="str">
        <f t="shared" si="7"/>
        <v>No aceptable o aceptable con control específico</v>
      </c>
      <c r="AE17" s="173" t="s">
        <v>570</v>
      </c>
      <c r="AF17" s="148" t="s">
        <v>34</v>
      </c>
      <c r="AG17" s="148" t="s">
        <v>34</v>
      </c>
      <c r="AH17" s="190" t="s">
        <v>345</v>
      </c>
      <c r="AI17" s="190" t="s">
        <v>346</v>
      </c>
      <c r="AJ17" s="157" t="s">
        <v>34</v>
      </c>
      <c r="AK17" s="147" t="s">
        <v>35</v>
      </c>
    </row>
    <row r="18" spans="2:37" ht="118.5" customHeight="1" x14ac:dyDescent="0.3">
      <c r="B18" s="268"/>
      <c r="C18" s="237"/>
      <c r="D18" s="237"/>
      <c r="E18" s="243"/>
      <c r="F18" s="243"/>
      <c r="G18" s="36" t="s">
        <v>44</v>
      </c>
      <c r="H18" s="235"/>
      <c r="I18" s="190" t="s">
        <v>333</v>
      </c>
      <c r="J18" s="190" t="s">
        <v>332</v>
      </c>
      <c r="K18" s="190" t="s">
        <v>335</v>
      </c>
      <c r="L18" s="187">
        <v>1</v>
      </c>
      <c r="M18" s="185">
        <v>0</v>
      </c>
      <c r="N18" s="187">
        <v>0</v>
      </c>
      <c r="O18" s="187">
        <f t="shared" si="1"/>
        <v>1</v>
      </c>
      <c r="P18" s="191" t="s">
        <v>338</v>
      </c>
      <c r="Q18" s="185">
        <v>8</v>
      </c>
      <c r="R18" s="191" t="s">
        <v>342</v>
      </c>
      <c r="S18" s="191" t="s">
        <v>343</v>
      </c>
      <c r="T18" s="191" t="s">
        <v>344</v>
      </c>
      <c r="U18" s="157">
        <v>6</v>
      </c>
      <c r="V18" s="157">
        <v>4</v>
      </c>
      <c r="W18" s="157">
        <f t="shared" si="2"/>
        <v>24</v>
      </c>
      <c r="X18" s="157" t="str">
        <f t="shared" si="3"/>
        <v>MA</v>
      </c>
      <c r="Y18" s="143" t="str">
        <f t="shared" si="4"/>
        <v>Situación deficiente con exposición continua, o muy deficiente con exposición frecuente. Normalmente la materialización del riesgo ocurre con frecuencia.</v>
      </c>
      <c r="Z18" s="141">
        <v>10</v>
      </c>
      <c r="AA18" s="141">
        <f t="shared" si="5"/>
        <v>240</v>
      </c>
      <c r="AB18" s="144" t="str">
        <f t="shared" si="0"/>
        <v>II</v>
      </c>
      <c r="AC18" s="143" t="str">
        <f t="shared" si="6"/>
        <v>Corregir y adoptar medidas de control de inmediato. Sin embargo suspenda actividades si el nivel de riesgo está por encima o igual de 360.</v>
      </c>
      <c r="AD18" s="145" t="str">
        <f t="shared" si="7"/>
        <v>No aceptable o aceptable con control específico</v>
      </c>
      <c r="AE18" s="173" t="s">
        <v>570</v>
      </c>
      <c r="AF18" s="148" t="s">
        <v>34</v>
      </c>
      <c r="AG18" s="148" t="s">
        <v>34</v>
      </c>
      <c r="AH18" s="190" t="s">
        <v>345</v>
      </c>
      <c r="AI18" s="190" t="s">
        <v>346</v>
      </c>
      <c r="AJ18" s="157" t="s">
        <v>34</v>
      </c>
      <c r="AK18" s="147" t="s">
        <v>35</v>
      </c>
    </row>
    <row r="19" spans="2:37" ht="118.5" customHeight="1" x14ac:dyDescent="0.3">
      <c r="B19" s="268"/>
      <c r="C19" s="237"/>
      <c r="D19" s="237"/>
      <c r="E19" s="243"/>
      <c r="F19" s="243"/>
      <c r="G19" s="36" t="s">
        <v>33</v>
      </c>
      <c r="H19" s="216" t="s">
        <v>48</v>
      </c>
      <c r="I19" s="190" t="s">
        <v>106</v>
      </c>
      <c r="J19" s="190" t="s">
        <v>444</v>
      </c>
      <c r="K19" s="190" t="s">
        <v>420</v>
      </c>
      <c r="L19" s="140">
        <v>1</v>
      </c>
      <c r="M19" s="158">
        <v>0</v>
      </c>
      <c r="N19" s="140">
        <v>0</v>
      </c>
      <c r="O19" s="140">
        <f t="shared" si="1"/>
        <v>1</v>
      </c>
      <c r="P19" s="190" t="s">
        <v>443</v>
      </c>
      <c r="Q19" s="157">
        <v>8</v>
      </c>
      <c r="R19" s="190" t="s">
        <v>213</v>
      </c>
      <c r="S19" s="179" t="s">
        <v>460</v>
      </c>
      <c r="T19" s="179" t="s">
        <v>469</v>
      </c>
      <c r="U19" s="48">
        <v>2</v>
      </c>
      <c r="V19" s="7">
        <v>2</v>
      </c>
      <c r="W19" s="7">
        <f t="shared" ref="W19:W24" si="9">V19*U19</f>
        <v>4</v>
      </c>
      <c r="X19" s="8" t="str">
        <f t="shared" ref="X19:X24" si="10">+IF(AND(U19*V19&gt;=24,U19*V19&lt;=40),"MA",IF(AND(U19*V19&gt;=10,U19*V19&lt;=20),"A",IF(AND(U19*V19&gt;=6,U19*V19&lt;=8),"M",IF(AND(U19*V19&gt;=0,U19*V19&lt;=4),"B",""))))</f>
        <v>B</v>
      </c>
      <c r="Y19" s="9" t="str">
        <f t="shared" ref="Y19:Y24" si="11">+IF(X19="MA","Situación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9" s="7">
        <v>10</v>
      </c>
      <c r="AA19" s="7">
        <f t="shared" ref="AA19:AA24" si="12">W19*Z19</f>
        <v>40</v>
      </c>
      <c r="AB19" s="144" t="str">
        <f t="shared" si="0"/>
        <v>III</v>
      </c>
      <c r="AC19" s="9" t="str">
        <f t="shared" ref="AC19:AC24" si="13">+IF(AB19="I","Situación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11" t="str">
        <f t="shared" ref="AD19:AD24" si="14">+IF(AB19="I","No aceptable",IF(AB19="II","No aceptable o aceptable con control específico",IF(AB19="III","Aceptable",IF(AB19="IV","Aceptable",""))))</f>
        <v>Aceptable</v>
      </c>
      <c r="AE19" s="143" t="s">
        <v>70</v>
      </c>
      <c r="AF19" s="157" t="s">
        <v>34</v>
      </c>
      <c r="AG19" s="157" t="s">
        <v>34</v>
      </c>
      <c r="AH19" s="190" t="s">
        <v>200</v>
      </c>
      <c r="AI19" s="190" t="s">
        <v>470</v>
      </c>
      <c r="AJ19" s="157" t="s">
        <v>34</v>
      </c>
      <c r="AK19" s="147" t="s">
        <v>35</v>
      </c>
    </row>
    <row r="20" spans="2:37" ht="118.5" customHeight="1" x14ac:dyDescent="0.3">
      <c r="B20" s="268"/>
      <c r="C20" s="237"/>
      <c r="D20" s="237"/>
      <c r="E20" s="243"/>
      <c r="F20" s="243"/>
      <c r="G20" s="36" t="s">
        <v>33</v>
      </c>
      <c r="H20" s="220"/>
      <c r="I20" s="190" t="s">
        <v>68</v>
      </c>
      <c r="J20" s="190" t="s">
        <v>436</v>
      </c>
      <c r="K20" s="190" t="s">
        <v>420</v>
      </c>
      <c r="L20" s="140">
        <v>1</v>
      </c>
      <c r="M20" s="158">
        <v>0</v>
      </c>
      <c r="N20" s="140">
        <v>0</v>
      </c>
      <c r="O20" s="140">
        <f t="shared" si="1"/>
        <v>1</v>
      </c>
      <c r="P20" s="190" t="s">
        <v>437</v>
      </c>
      <c r="Q20" s="157">
        <v>1</v>
      </c>
      <c r="R20" s="190" t="s">
        <v>439</v>
      </c>
      <c r="S20" s="190" t="s">
        <v>467</v>
      </c>
      <c r="T20" s="179" t="s">
        <v>468</v>
      </c>
      <c r="U20" s="7">
        <v>6</v>
      </c>
      <c r="V20" s="7">
        <v>2</v>
      </c>
      <c r="W20" s="7">
        <f t="shared" si="9"/>
        <v>12</v>
      </c>
      <c r="X20" s="8" t="str">
        <f t="shared" si="10"/>
        <v>A</v>
      </c>
      <c r="Y20" s="9" t="str">
        <f t="shared" si="11"/>
        <v>Situación deficiente con exposición frecuente u ocasional, o bien situación muy deficiente con exposición ocasional o esporádica. La materialización de Riesgo es posible que suceda varias veces en la vida laboral</v>
      </c>
      <c r="Z20" s="7">
        <v>10</v>
      </c>
      <c r="AA20" s="7">
        <f t="shared" si="12"/>
        <v>120</v>
      </c>
      <c r="AB20" s="144" t="str">
        <f t="shared" si="0"/>
        <v>III</v>
      </c>
      <c r="AC20" s="9" t="str">
        <f t="shared" si="13"/>
        <v>Mejorar si es posible. Sería conveniente justificar la intervención y su rentabilidad.</v>
      </c>
      <c r="AD20" s="11" t="str">
        <f t="shared" si="14"/>
        <v>Aceptable</v>
      </c>
      <c r="AE20" s="173" t="s">
        <v>135</v>
      </c>
      <c r="AF20" s="173" t="s">
        <v>34</v>
      </c>
      <c r="AG20" s="148" t="s">
        <v>213</v>
      </c>
      <c r="AH20" s="190" t="s">
        <v>440</v>
      </c>
      <c r="AI20" s="190" t="s">
        <v>441</v>
      </c>
      <c r="AJ20" s="157" t="s">
        <v>34</v>
      </c>
      <c r="AK20" s="147" t="s">
        <v>35</v>
      </c>
    </row>
    <row r="21" spans="2:37" ht="118.5" customHeight="1" x14ac:dyDescent="0.3">
      <c r="B21" s="268"/>
      <c r="C21" s="237"/>
      <c r="D21" s="237"/>
      <c r="E21" s="243"/>
      <c r="F21" s="243"/>
      <c r="G21" s="36" t="s">
        <v>33</v>
      </c>
      <c r="H21" s="220"/>
      <c r="I21" s="190" t="s">
        <v>68</v>
      </c>
      <c r="J21" s="190" t="s">
        <v>438</v>
      </c>
      <c r="K21" s="190" t="s">
        <v>69</v>
      </c>
      <c r="L21" s="140">
        <v>1</v>
      </c>
      <c r="M21" s="158">
        <v>0</v>
      </c>
      <c r="N21" s="140">
        <v>0</v>
      </c>
      <c r="O21" s="140">
        <f t="shared" si="1"/>
        <v>1</v>
      </c>
      <c r="P21" s="190" t="s">
        <v>432</v>
      </c>
      <c r="Q21" s="157">
        <v>8</v>
      </c>
      <c r="R21" s="179" t="s">
        <v>213</v>
      </c>
      <c r="S21" s="190" t="s">
        <v>433</v>
      </c>
      <c r="T21" s="179" t="s">
        <v>472</v>
      </c>
      <c r="U21" s="48">
        <v>0</v>
      </c>
      <c r="V21" s="7">
        <v>1</v>
      </c>
      <c r="W21" s="7">
        <f t="shared" si="9"/>
        <v>0</v>
      </c>
      <c r="X21" s="8" t="str">
        <f t="shared" si="10"/>
        <v>B</v>
      </c>
      <c r="Y21" s="9" t="str">
        <f t="shared" si="11"/>
        <v>Situación mejorable con exposición ocasional o esporádica, o situación sin anomalía destacable con cualquier nivel de exposición. No es esperable que se materialice el riesgo, aunque puede ser concebible.</v>
      </c>
      <c r="Z21" s="7">
        <v>10</v>
      </c>
      <c r="AA21" s="7">
        <f t="shared" si="12"/>
        <v>0</v>
      </c>
      <c r="AB21" s="144" t="str">
        <f t="shared" si="0"/>
        <v>IV</v>
      </c>
      <c r="AC21" s="9" t="str">
        <f t="shared" si="13"/>
        <v>Mantener las medidas de control existentes, pero se deberían considerar soluciones o mejoras y se deben hacer comprobaciones periódicas para asegurar que el riesgo aún es tolerable.</v>
      </c>
      <c r="AD21" s="11" t="str">
        <f t="shared" si="14"/>
        <v>Aceptable</v>
      </c>
      <c r="AE21" s="173" t="s">
        <v>70</v>
      </c>
      <c r="AF21" s="157" t="s">
        <v>34</v>
      </c>
      <c r="AG21" s="157" t="s">
        <v>34</v>
      </c>
      <c r="AH21" s="190" t="s">
        <v>434</v>
      </c>
      <c r="AI21" s="190" t="s">
        <v>435</v>
      </c>
      <c r="AJ21" s="157" t="s">
        <v>34</v>
      </c>
      <c r="AK21" s="147" t="s">
        <v>35</v>
      </c>
    </row>
    <row r="22" spans="2:37" ht="118.5" customHeight="1" x14ac:dyDescent="0.3">
      <c r="B22" s="268"/>
      <c r="C22" s="237"/>
      <c r="D22" s="237"/>
      <c r="E22" s="243"/>
      <c r="F22" s="243"/>
      <c r="G22" s="36" t="s">
        <v>33</v>
      </c>
      <c r="H22" s="220"/>
      <c r="I22" s="190" t="s">
        <v>51</v>
      </c>
      <c r="J22" s="190" t="s">
        <v>429</v>
      </c>
      <c r="K22" s="190" t="s">
        <v>420</v>
      </c>
      <c r="L22" s="140">
        <v>1</v>
      </c>
      <c r="M22" s="158">
        <v>0</v>
      </c>
      <c r="N22" s="140">
        <v>0</v>
      </c>
      <c r="O22" s="140">
        <f t="shared" si="1"/>
        <v>1</v>
      </c>
      <c r="P22" s="190" t="s">
        <v>437</v>
      </c>
      <c r="Q22" s="157">
        <v>1</v>
      </c>
      <c r="R22" s="190" t="s">
        <v>213</v>
      </c>
      <c r="S22" s="179" t="s">
        <v>461</v>
      </c>
      <c r="T22" s="190" t="s">
        <v>473</v>
      </c>
      <c r="U22" s="7">
        <v>2</v>
      </c>
      <c r="V22" s="7">
        <v>2</v>
      </c>
      <c r="W22" s="7">
        <f t="shared" si="9"/>
        <v>4</v>
      </c>
      <c r="X22" s="8" t="str">
        <f t="shared" si="10"/>
        <v>B</v>
      </c>
      <c r="Y22" s="9" t="str">
        <f t="shared" si="11"/>
        <v>Situación mejorable con exposición ocasional o esporádica, o situación sin anomalía destacable con cualquier nivel de exposición. No es esperable que se materialice el riesgo, aunque puede ser concebible.</v>
      </c>
      <c r="Z22" s="7">
        <v>10</v>
      </c>
      <c r="AA22" s="7">
        <f t="shared" si="12"/>
        <v>40</v>
      </c>
      <c r="AB22" s="144" t="str">
        <f t="shared" si="0"/>
        <v>III</v>
      </c>
      <c r="AC22" s="9" t="str">
        <f t="shared" si="13"/>
        <v>Mejorar si es posible. Sería conveniente justificar la intervención y su rentabilidad.</v>
      </c>
      <c r="AD22" s="11" t="str">
        <f t="shared" si="14"/>
        <v>Aceptable</v>
      </c>
      <c r="AE22" s="143" t="s">
        <v>527</v>
      </c>
      <c r="AF22" s="148" t="s">
        <v>34</v>
      </c>
      <c r="AG22" s="148" t="s">
        <v>34</v>
      </c>
      <c r="AH22" s="190" t="s">
        <v>72</v>
      </c>
      <c r="AI22" s="190" t="s">
        <v>431</v>
      </c>
      <c r="AJ22" s="148" t="s">
        <v>34</v>
      </c>
      <c r="AK22" s="147" t="s">
        <v>35</v>
      </c>
    </row>
    <row r="23" spans="2:37" ht="118.5" customHeight="1" x14ac:dyDescent="0.3">
      <c r="B23" s="268"/>
      <c r="C23" s="237"/>
      <c r="D23" s="237"/>
      <c r="E23" s="243"/>
      <c r="F23" s="243"/>
      <c r="G23" s="36" t="s">
        <v>33</v>
      </c>
      <c r="H23" s="217"/>
      <c r="I23" s="190" t="s">
        <v>288</v>
      </c>
      <c r="J23" s="190" t="s">
        <v>427</v>
      </c>
      <c r="K23" s="190" t="s">
        <v>425</v>
      </c>
      <c r="L23" s="140">
        <v>1</v>
      </c>
      <c r="M23" s="158">
        <v>0</v>
      </c>
      <c r="N23" s="140">
        <v>0</v>
      </c>
      <c r="O23" s="140">
        <f t="shared" si="1"/>
        <v>1</v>
      </c>
      <c r="P23" s="190" t="s">
        <v>426</v>
      </c>
      <c r="Q23" s="157">
        <v>2</v>
      </c>
      <c r="R23" s="179" t="s">
        <v>213</v>
      </c>
      <c r="S23" s="190" t="s">
        <v>475</v>
      </c>
      <c r="T23" s="179" t="s">
        <v>477</v>
      </c>
      <c r="U23" s="48">
        <v>2</v>
      </c>
      <c r="V23" s="7">
        <v>1</v>
      </c>
      <c r="W23" s="7">
        <f t="shared" si="9"/>
        <v>2</v>
      </c>
      <c r="X23" s="8" t="str">
        <f t="shared" si="10"/>
        <v>B</v>
      </c>
      <c r="Y23" s="9" t="str">
        <f t="shared" si="11"/>
        <v>Situación mejorable con exposición ocasional o esporádica, o situación sin anomalía destacable con cualquier nivel de exposición. No es esperable que se materialice el riesgo, aunque puede ser concebible.</v>
      </c>
      <c r="Z23" s="7">
        <v>60</v>
      </c>
      <c r="AA23" s="7">
        <f t="shared" si="12"/>
        <v>120</v>
      </c>
      <c r="AB23" s="144" t="str">
        <f t="shared" si="0"/>
        <v>III</v>
      </c>
      <c r="AC23" s="9" t="str">
        <f t="shared" si="13"/>
        <v>Mejorar si es posible. Sería conveniente justificar la intervención y su rentabilidad.</v>
      </c>
      <c r="AD23" s="11" t="str">
        <f t="shared" si="14"/>
        <v>Aceptable</v>
      </c>
      <c r="AE23" s="148" t="s">
        <v>34</v>
      </c>
      <c r="AF23" s="148" t="s">
        <v>34</v>
      </c>
      <c r="AG23" s="148" t="s">
        <v>34</v>
      </c>
      <c r="AH23" s="190" t="s">
        <v>428</v>
      </c>
      <c r="AI23" s="146" t="s">
        <v>217</v>
      </c>
      <c r="AJ23" s="148" t="s">
        <v>34</v>
      </c>
      <c r="AK23" s="147" t="s">
        <v>35</v>
      </c>
    </row>
    <row r="24" spans="2:37" ht="118.5" customHeight="1" thickBot="1" x14ac:dyDescent="0.35">
      <c r="B24" s="269"/>
      <c r="C24" s="263"/>
      <c r="D24" s="263"/>
      <c r="E24" s="259"/>
      <c r="F24" s="259"/>
      <c r="G24" s="36" t="s">
        <v>33</v>
      </c>
      <c r="H24" s="190" t="s">
        <v>75</v>
      </c>
      <c r="I24" s="190" t="s">
        <v>418</v>
      </c>
      <c r="J24" s="190" t="s">
        <v>419</v>
      </c>
      <c r="K24" s="190" t="s">
        <v>420</v>
      </c>
      <c r="L24" s="163">
        <v>1</v>
      </c>
      <c r="M24" s="164">
        <v>0</v>
      </c>
      <c r="N24" s="163">
        <v>0</v>
      </c>
      <c r="O24" s="163">
        <f t="shared" si="1"/>
        <v>1</v>
      </c>
      <c r="P24" s="190" t="s">
        <v>421</v>
      </c>
      <c r="Q24" s="157">
        <v>8</v>
      </c>
      <c r="R24" s="190" t="s">
        <v>422</v>
      </c>
      <c r="S24" s="190" t="s">
        <v>423</v>
      </c>
      <c r="T24" s="179" t="s">
        <v>492</v>
      </c>
      <c r="U24" s="48">
        <v>2</v>
      </c>
      <c r="V24" s="7">
        <v>1</v>
      </c>
      <c r="W24" s="7">
        <f t="shared" si="9"/>
        <v>2</v>
      </c>
      <c r="X24" s="8" t="str">
        <f t="shared" si="10"/>
        <v>B</v>
      </c>
      <c r="Y24" s="9" t="str">
        <f t="shared" si="11"/>
        <v>Situación mejorable con exposición ocasional o esporádica, o situación sin anomalía destacable con cualquier nivel de exposición. No es esperable que se materialice el riesgo, aunque puede ser concebible.</v>
      </c>
      <c r="Z24" s="7">
        <v>60</v>
      </c>
      <c r="AA24" s="7">
        <f t="shared" si="12"/>
        <v>120</v>
      </c>
      <c r="AB24" s="144" t="str">
        <f t="shared" si="0"/>
        <v>III</v>
      </c>
      <c r="AC24" s="9" t="str">
        <f t="shared" si="13"/>
        <v>Mejorar si es posible. Sería conveniente justificar la intervención y su rentabilidad.</v>
      </c>
      <c r="AD24" s="11" t="str">
        <f t="shared" si="14"/>
        <v>Aceptable</v>
      </c>
      <c r="AE24" s="190" t="s">
        <v>79</v>
      </c>
      <c r="AF24" s="157" t="s">
        <v>34</v>
      </c>
      <c r="AG24" s="157" t="s">
        <v>34</v>
      </c>
      <c r="AH24" s="190" t="s">
        <v>80</v>
      </c>
      <c r="AI24" s="190" t="s">
        <v>424</v>
      </c>
      <c r="AJ24" s="157" t="s">
        <v>34</v>
      </c>
      <c r="AK24" s="147" t="s">
        <v>35</v>
      </c>
    </row>
    <row r="25" spans="2:37" ht="118.5" customHeight="1" x14ac:dyDescent="0.3">
      <c r="E25" s="3"/>
      <c r="H25" s="3"/>
      <c r="AF25" s="3"/>
      <c r="AG25" s="3"/>
      <c r="AH25" s="3"/>
      <c r="AI25" s="104"/>
      <c r="AJ25" s="3"/>
    </row>
    <row r="26" spans="2:37" ht="118.5" customHeight="1" x14ac:dyDescent="0.3">
      <c r="E26" s="3"/>
      <c r="H26" s="3"/>
      <c r="AF26" s="3"/>
      <c r="AG26" s="3"/>
      <c r="AH26" s="3"/>
      <c r="AJ26" s="3"/>
    </row>
    <row r="27" spans="2:37" ht="118.5" customHeight="1" x14ac:dyDescent="0.3">
      <c r="E27" s="3"/>
      <c r="H27" s="3"/>
      <c r="AF27" s="3"/>
      <c r="AG27" s="3"/>
      <c r="AH27" s="3"/>
      <c r="AJ27" s="3"/>
    </row>
    <row r="28" spans="2:37" ht="118.5" customHeight="1" x14ac:dyDescent="0.3">
      <c r="E28" s="3"/>
      <c r="H28" s="3"/>
      <c r="AF28" s="3"/>
      <c r="AG28" s="3"/>
      <c r="AH28" s="3"/>
      <c r="AJ28" s="3"/>
    </row>
    <row r="29" spans="2:37" ht="118.5" customHeight="1" x14ac:dyDescent="0.3">
      <c r="E29" s="3"/>
      <c r="H29" s="3"/>
      <c r="AF29" s="3"/>
      <c r="AG29" s="3"/>
      <c r="AH29" s="3"/>
      <c r="AJ29" s="3"/>
    </row>
    <row r="30" spans="2:37" ht="118.5" customHeight="1" x14ac:dyDescent="0.3">
      <c r="E30" s="3"/>
      <c r="H30" s="3"/>
      <c r="AF30" s="3"/>
      <c r="AG30" s="3"/>
      <c r="AH30" s="3"/>
      <c r="AJ30" s="3"/>
    </row>
    <row r="31" spans="2:37" ht="118.5" customHeight="1" x14ac:dyDescent="0.3">
      <c r="E31" s="3"/>
      <c r="H31" s="3"/>
      <c r="AF31" s="3"/>
      <c r="AG31" s="3"/>
      <c r="AH31" s="3"/>
      <c r="AJ31" s="3"/>
    </row>
    <row r="32" spans="2:37" ht="118.5" customHeight="1" x14ac:dyDescent="0.3">
      <c r="E32" s="3"/>
      <c r="H32" s="3"/>
      <c r="AF32" s="3"/>
      <c r="AG32" s="3"/>
      <c r="AH32" s="3"/>
      <c r="AJ32" s="3"/>
    </row>
    <row r="33" s="3" customFormat="1" ht="48.75" customHeight="1" x14ac:dyDescent="0.3"/>
    <row r="49" spans="5:36" ht="48.75" customHeight="1" x14ac:dyDescent="0.3">
      <c r="E49" s="3"/>
      <c r="H49" s="3"/>
      <c r="AF49" s="3"/>
    </row>
    <row r="50" spans="5:36" ht="48.75" customHeight="1" x14ac:dyDescent="0.3">
      <c r="E50" s="3"/>
      <c r="H50" s="3"/>
      <c r="AF50" s="3"/>
    </row>
    <row r="51" spans="5:36" ht="48.75" customHeight="1" x14ac:dyDescent="0.3">
      <c r="E51" s="3"/>
      <c r="H51" s="3"/>
      <c r="AF51" s="3"/>
    </row>
    <row r="52" spans="5:36" ht="48.75" customHeight="1" x14ac:dyDescent="0.3">
      <c r="E52" s="3"/>
      <c r="H52" s="3"/>
      <c r="AF52" s="3"/>
    </row>
    <row r="53" spans="5:36" ht="48.75" customHeight="1" x14ac:dyDescent="0.3">
      <c r="E53" s="3"/>
      <c r="H53" s="3"/>
      <c r="AF53" s="3"/>
    </row>
    <row r="54" spans="5:36" ht="48.75" customHeight="1" x14ac:dyDescent="0.3">
      <c r="E54" s="3"/>
      <c r="H54" s="3"/>
      <c r="AF54" s="3"/>
    </row>
    <row r="55" spans="5:36" ht="48.75" customHeight="1" x14ac:dyDescent="0.3">
      <c r="E55" s="3"/>
      <c r="H55" s="3"/>
      <c r="AF55" s="3"/>
    </row>
    <row r="56" spans="5:36" ht="48.75" customHeight="1" x14ac:dyDescent="0.3">
      <c r="E56" s="3"/>
      <c r="H56" s="3"/>
      <c r="AF56" s="3"/>
    </row>
    <row r="57" spans="5:36" ht="48.75" customHeight="1" x14ac:dyDescent="0.3">
      <c r="E57" s="3"/>
      <c r="H57" s="3"/>
      <c r="AF57" s="3"/>
    </row>
    <row r="58" spans="5:36" ht="48.75" customHeight="1" x14ac:dyDescent="0.3">
      <c r="E58" s="3"/>
      <c r="H58" s="3"/>
      <c r="AF58" s="3"/>
    </row>
    <row r="59" spans="5:36" ht="48.75" customHeight="1" x14ac:dyDescent="0.3">
      <c r="E59" s="3"/>
      <c r="H59" s="3"/>
      <c r="AF59" s="3"/>
    </row>
    <row r="60" spans="5:36" ht="48.75" customHeight="1" x14ac:dyDescent="0.3">
      <c r="E60" s="3"/>
      <c r="H60" s="3"/>
      <c r="AF60" s="3"/>
    </row>
    <row r="61" spans="5:36" ht="48.75" customHeight="1" x14ac:dyDescent="0.3">
      <c r="E61" s="3"/>
      <c r="H61" s="3"/>
      <c r="AF61" s="3"/>
    </row>
    <row r="62" spans="5:36" ht="48.75" customHeight="1" x14ac:dyDescent="0.3">
      <c r="E62" s="3"/>
      <c r="H62" s="3"/>
      <c r="AF62" s="3"/>
    </row>
    <row r="63" spans="5:36" ht="48.75" customHeight="1" x14ac:dyDescent="0.3">
      <c r="E63" s="3"/>
      <c r="H63" s="3"/>
      <c r="AF63" s="3"/>
    </row>
    <row r="64" spans="5:36" ht="48.75" customHeight="1" x14ac:dyDescent="0.3">
      <c r="E64" s="3"/>
      <c r="H64" s="3"/>
      <c r="AF64" s="3"/>
      <c r="AG64" s="3"/>
      <c r="AH64" s="3"/>
      <c r="AJ64" s="3"/>
    </row>
    <row r="65" s="3" customFormat="1" ht="48.75" customHeight="1" x14ac:dyDescent="0.3"/>
    <row r="66" s="3" customFormat="1" ht="48.75" customHeight="1" x14ac:dyDescent="0.3"/>
    <row r="67" s="3" customFormat="1" ht="48.75" customHeight="1" x14ac:dyDescent="0.3"/>
    <row r="68" s="3" customFormat="1" ht="48.75" customHeight="1" x14ac:dyDescent="0.3"/>
    <row r="69" s="3" customFormat="1" ht="48.75" customHeight="1" x14ac:dyDescent="0.3"/>
    <row r="70" s="3" customFormat="1" ht="48.75" customHeight="1" x14ac:dyDescent="0.3"/>
    <row r="71" s="3" customFormat="1" ht="48.75" customHeight="1" x14ac:dyDescent="0.3"/>
    <row r="72" s="3" customFormat="1" ht="48.75" customHeight="1" x14ac:dyDescent="0.3"/>
    <row r="73" s="3" customFormat="1" ht="48.75" customHeight="1" x14ac:dyDescent="0.3"/>
    <row r="74" s="3" customFormat="1" ht="48.75" customHeight="1" x14ac:dyDescent="0.3"/>
    <row r="75" s="3" customFormat="1" ht="48.75" customHeight="1" x14ac:dyDescent="0.3"/>
    <row r="76" s="3" customFormat="1" ht="48.75" customHeight="1" x14ac:dyDescent="0.3"/>
    <row r="77" s="3" customFormat="1" ht="48.75" customHeight="1" x14ac:dyDescent="0.3"/>
    <row r="78" s="3" customFormat="1" ht="48.75" customHeight="1" x14ac:dyDescent="0.3"/>
    <row r="79" s="3" customFormat="1" ht="48.75" customHeight="1" x14ac:dyDescent="0.3"/>
    <row r="80" s="3" customFormat="1" ht="48.75" customHeight="1" x14ac:dyDescent="0.3"/>
    <row r="81" s="3" customFormat="1" ht="48.75" customHeight="1" x14ac:dyDescent="0.3"/>
    <row r="82" s="3" customFormat="1" ht="48.75" customHeight="1" x14ac:dyDescent="0.3"/>
    <row r="83" s="3" customFormat="1" ht="48.75" customHeight="1" x14ac:dyDescent="0.3"/>
    <row r="84" s="3" customFormat="1" ht="48.75" customHeight="1" x14ac:dyDescent="0.3"/>
    <row r="85" s="3" customFormat="1" ht="48.75" customHeight="1" x14ac:dyDescent="0.3"/>
    <row r="86" s="3" customFormat="1" ht="48.75" customHeight="1" x14ac:dyDescent="0.3"/>
    <row r="87" s="3" customFormat="1" ht="48.75" customHeight="1" x14ac:dyDescent="0.3"/>
    <row r="88" s="3" customFormat="1" ht="48.75" customHeight="1" x14ac:dyDescent="0.3"/>
    <row r="89" s="3" customFormat="1" ht="48.75" customHeight="1" x14ac:dyDescent="0.3"/>
    <row r="90" s="3" customFormat="1" ht="48.75" customHeight="1" x14ac:dyDescent="0.3"/>
    <row r="91" s="3" customFormat="1" ht="48.75" customHeight="1" x14ac:dyDescent="0.3"/>
    <row r="92" s="3" customFormat="1" ht="48.75" customHeight="1" x14ac:dyDescent="0.3"/>
    <row r="93" s="3" customFormat="1" ht="48.75" customHeight="1" x14ac:dyDescent="0.3"/>
  </sheetData>
  <mergeCells count="45">
    <mergeCell ref="AJ9:AJ10"/>
    <mergeCell ref="AK9:AK10"/>
    <mergeCell ref="B11:B24"/>
    <mergeCell ref="C11:C24"/>
    <mergeCell ref="D11:D24"/>
    <mergeCell ref="E11:E24"/>
    <mergeCell ref="F11:F24"/>
    <mergeCell ref="AA9:AA10"/>
    <mergeCell ref="H13:H15"/>
    <mergeCell ref="H17:H18"/>
    <mergeCell ref="H19:H23"/>
    <mergeCell ref="AG9:AG10"/>
    <mergeCell ref="AB9:AB10"/>
    <mergeCell ref="AC9:AC10"/>
    <mergeCell ref="V9:V10"/>
    <mergeCell ref="AD9:AD10"/>
    <mergeCell ref="K9:K10"/>
    <mergeCell ref="L9:O9"/>
    <mergeCell ref="P9:P10"/>
    <mergeCell ref="Q9:Q10"/>
    <mergeCell ref="AI9:AI10"/>
    <mergeCell ref="AE9:AE10"/>
    <mergeCell ref="AF9:AF10"/>
    <mergeCell ref="U9:U10"/>
    <mergeCell ref="AH9:AH10"/>
    <mergeCell ref="W9:W10"/>
    <mergeCell ref="X9:X10"/>
    <mergeCell ref="Y9:Y10"/>
    <mergeCell ref="Z9:Z10"/>
    <mergeCell ref="H11:H12"/>
    <mergeCell ref="B5:T5"/>
    <mergeCell ref="U5:AK5"/>
    <mergeCell ref="B7:T8"/>
    <mergeCell ref="U7:AC8"/>
    <mergeCell ref="AD7:AD8"/>
    <mergeCell ref="AE7:AK7"/>
    <mergeCell ref="AE8:AK8"/>
    <mergeCell ref="R9:T9"/>
    <mergeCell ref="B9:B10"/>
    <mergeCell ref="C9:C10"/>
    <mergeCell ref="D9:D10"/>
    <mergeCell ref="E9:E10"/>
    <mergeCell ref="F9:F10"/>
    <mergeCell ref="G9:G10"/>
    <mergeCell ref="H9:J9"/>
  </mergeCells>
  <conditionalFormatting sqref="AD21 AD23:AD24 AD19 AD11:AD12">
    <cfRule type="containsText" dxfId="2728" priority="109" stopIfTrue="1" operator="containsText" text="No aceptable o aceptable con control específico">
      <formula>NOT(ISERROR(SEARCH("No aceptable o aceptable con control específico",AD11)))</formula>
    </cfRule>
    <cfRule type="containsText" dxfId="2727" priority="110" stopIfTrue="1" operator="containsText" text="No aceptable">
      <formula>NOT(ISERROR(SEARCH("No aceptable",AD11)))</formula>
    </cfRule>
    <cfRule type="containsText" dxfId="2726" priority="111" stopIfTrue="1" operator="containsText" text="No Aceptable o aceptable con control específico">
      <formula>NOT(ISERROR(SEARCH("No Aceptable o aceptable con control específico",AD11)))</formula>
    </cfRule>
  </conditionalFormatting>
  <conditionalFormatting sqref="AD21 AD23:AD24 AD11:AD12 AD19">
    <cfRule type="cellIs" dxfId="2725" priority="112" stopIfTrue="1" operator="equal">
      <formula>"Aceptable"</formula>
    </cfRule>
    <cfRule type="cellIs" dxfId="2724" priority="113" stopIfTrue="1" operator="equal">
      <formula>"No aceptable"</formula>
    </cfRule>
  </conditionalFormatting>
  <conditionalFormatting sqref="AD20">
    <cfRule type="containsText" dxfId="2723" priority="101" stopIfTrue="1" operator="containsText" text="No aceptable o aceptable con control específico">
      <formula>NOT(ISERROR(SEARCH("No aceptable o aceptable con control específico",AD20)))</formula>
    </cfRule>
    <cfRule type="containsText" dxfId="2722" priority="102" stopIfTrue="1" operator="containsText" text="No aceptable">
      <formula>NOT(ISERROR(SEARCH("No aceptable",AD20)))</formula>
    </cfRule>
    <cfRule type="containsText" dxfId="2721" priority="103" stopIfTrue="1" operator="containsText" text="No Aceptable o aceptable con control específico">
      <formula>NOT(ISERROR(SEARCH("No Aceptable o aceptable con control específico",AD20)))</formula>
    </cfRule>
  </conditionalFormatting>
  <conditionalFormatting sqref="AD20">
    <cfRule type="cellIs" dxfId="2720" priority="104" stopIfTrue="1" operator="equal">
      <formula>"Aceptable"</formula>
    </cfRule>
    <cfRule type="cellIs" dxfId="2719" priority="105" stopIfTrue="1" operator="equal">
      <formula>"No aceptable"</formula>
    </cfRule>
  </conditionalFormatting>
  <conditionalFormatting sqref="AD22">
    <cfRule type="containsText" dxfId="2718" priority="93" stopIfTrue="1" operator="containsText" text="No aceptable o aceptable con control específico">
      <formula>NOT(ISERROR(SEARCH("No aceptable o aceptable con control específico",AD22)))</formula>
    </cfRule>
    <cfRule type="containsText" dxfId="2717" priority="94" stopIfTrue="1" operator="containsText" text="No aceptable">
      <formula>NOT(ISERROR(SEARCH("No aceptable",AD22)))</formula>
    </cfRule>
    <cfRule type="containsText" dxfId="2716" priority="95" stopIfTrue="1" operator="containsText" text="No Aceptable o aceptable con control específico">
      <formula>NOT(ISERROR(SEARCH("No Aceptable o aceptable con control específico",AD22)))</formula>
    </cfRule>
  </conditionalFormatting>
  <conditionalFormatting sqref="AD22">
    <cfRule type="cellIs" dxfId="2715" priority="96" stopIfTrue="1" operator="equal">
      <formula>"Aceptable"</formula>
    </cfRule>
    <cfRule type="cellIs" dxfId="2714" priority="97" stopIfTrue="1" operator="equal">
      <formula>"No aceptable"</formula>
    </cfRule>
  </conditionalFormatting>
  <conditionalFormatting sqref="AB13:AD13">
    <cfRule type="cellIs" dxfId="2713" priority="85" stopIfTrue="1" operator="equal">
      <formula>"I"</formula>
    </cfRule>
    <cfRule type="cellIs" dxfId="2712" priority="86" stopIfTrue="1" operator="equal">
      <formula>"II"</formula>
    </cfRule>
    <cfRule type="cellIs" dxfId="2711" priority="87" stopIfTrue="1" operator="between">
      <formula>"III"</formula>
      <formula>"IV"</formula>
    </cfRule>
  </conditionalFormatting>
  <conditionalFormatting sqref="AD13">
    <cfRule type="cellIs" dxfId="2710" priority="83" stopIfTrue="1" operator="equal">
      <formula>"Aceptable"</formula>
    </cfRule>
    <cfRule type="cellIs" dxfId="2709" priority="84" stopIfTrue="1" operator="equal">
      <formula>"No aceptable"</formula>
    </cfRule>
  </conditionalFormatting>
  <conditionalFormatting sqref="AD13">
    <cfRule type="containsText" dxfId="2708" priority="80" stopIfTrue="1" operator="containsText" text="No aceptable o aceptable con control específico">
      <formula>NOT(ISERROR(SEARCH("No aceptable o aceptable con control específico",AD13)))</formula>
    </cfRule>
    <cfRule type="containsText" dxfId="2707" priority="81" stopIfTrue="1" operator="containsText" text="No aceptable">
      <formula>NOT(ISERROR(SEARCH("No aceptable",AD13)))</formula>
    </cfRule>
    <cfRule type="containsText" dxfId="2706" priority="82" stopIfTrue="1" operator="containsText" text="No Aceptable o aceptable con control específico">
      <formula>NOT(ISERROR(SEARCH("No Aceptable o aceptable con control específico",AD13)))</formula>
    </cfRule>
  </conditionalFormatting>
  <conditionalFormatting sqref="AD13">
    <cfRule type="containsText" dxfId="2705" priority="78" stopIfTrue="1" operator="containsText" text="No aceptable">
      <formula>NOT(ISERROR(SEARCH("No aceptable",AD13)))</formula>
    </cfRule>
    <cfRule type="containsText" dxfId="2704" priority="79" stopIfTrue="1" operator="containsText" text="No Aceptable o aceptable con control específico">
      <formula>NOT(ISERROR(SEARCH("No Aceptable o aceptable con control específico",AD13)))</formula>
    </cfRule>
  </conditionalFormatting>
  <conditionalFormatting sqref="AB15:AD15">
    <cfRule type="cellIs" dxfId="2703" priority="75" stopIfTrue="1" operator="equal">
      <formula>"I"</formula>
    </cfRule>
    <cfRule type="cellIs" dxfId="2702" priority="76" stopIfTrue="1" operator="equal">
      <formula>"II"</formula>
    </cfRule>
    <cfRule type="cellIs" dxfId="2701" priority="77" stopIfTrue="1" operator="between">
      <formula>"III"</formula>
      <formula>"IV"</formula>
    </cfRule>
  </conditionalFormatting>
  <conditionalFormatting sqref="AD15">
    <cfRule type="cellIs" dxfId="2700" priority="73" stopIfTrue="1" operator="equal">
      <formula>"Aceptable"</formula>
    </cfRule>
    <cfRule type="cellIs" dxfId="2699" priority="74" stopIfTrue="1" operator="equal">
      <formula>"No aceptable"</formula>
    </cfRule>
  </conditionalFormatting>
  <conditionalFormatting sqref="AD15">
    <cfRule type="containsText" dxfId="2698" priority="70" stopIfTrue="1" operator="containsText" text="No aceptable o aceptable con control específico">
      <formula>NOT(ISERROR(SEARCH("No aceptable o aceptable con control específico",AD15)))</formula>
    </cfRule>
    <cfRule type="containsText" dxfId="2697" priority="71" stopIfTrue="1" operator="containsText" text="No aceptable">
      <formula>NOT(ISERROR(SEARCH("No aceptable",AD15)))</formula>
    </cfRule>
    <cfRule type="containsText" dxfId="2696" priority="72" stopIfTrue="1" operator="containsText" text="No Aceptable o aceptable con control específico">
      <formula>NOT(ISERROR(SEARCH("No Aceptable o aceptable con control específico",AD15)))</formula>
    </cfRule>
  </conditionalFormatting>
  <conditionalFormatting sqref="AB14:AE14">
    <cfRule type="cellIs" dxfId="2695" priority="67" stopIfTrue="1" operator="equal">
      <formula>"I"</formula>
    </cfRule>
    <cfRule type="cellIs" dxfId="2694" priority="68" stopIfTrue="1" operator="equal">
      <formula>"II"</formula>
    </cfRule>
    <cfRule type="cellIs" dxfId="2693" priority="69" stopIfTrue="1" operator="between">
      <formula>"III"</formula>
      <formula>"IV"</formula>
    </cfRule>
  </conditionalFormatting>
  <conditionalFormatting sqref="AD14:AE14">
    <cfRule type="cellIs" dxfId="2692" priority="65" stopIfTrue="1" operator="equal">
      <formula>"Aceptable"</formula>
    </cfRule>
    <cfRule type="cellIs" dxfId="2691" priority="66" stopIfTrue="1" operator="equal">
      <formula>"No aceptable"</formula>
    </cfRule>
  </conditionalFormatting>
  <conditionalFormatting sqref="AD14">
    <cfRule type="containsText" dxfId="2690" priority="62" stopIfTrue="1" operator="containsText" text="No aceptable o aceptable con control específico">
      <formula>NOT(ISERROR(SEARCH("No aceptable o aceptable con control específico",AD14)))</formula>
    </cfRule>
    <cfRule type="containsText" dxfId="2689" priority="63" stopIfTrue="1" operator="containsText" text="No aceptable">
      <formula>NOT(ISERROR(SEARCH("No aceptable",AD14)))</formula>
    </cfRule>
    <cfRule type="containsText" dxfId="2688" priority="64" stopIfTrue="1" operator="containsText" text="No Aceptable o aceptable con control específico">
      <formula>NOT(ISERROR(SEARCH("No Aceptable o aceptable con control específico",AD14)))</formula>
    </cfRule>
  </conditionalFormatting>
  <conditionalFormatting sqref="AD14">
    <cfRule type="containsText" dxfId="2687" priority="60" stopIfTrue="1" operator="containsText" text="No aceptable">
      <formula>NOT(ISERROR(SEARCH("No aceptable",AD14)))</formula>
    </cfRule>
    <cfRule type="containsText" dxfId="2686" priority="61" stopIfTrue="1" operator="containsText" text="No Aceptable o aceptable con control específico">
      <formula>NOT(ISERROR(SEARCH("No Aceptable o aceptable con control específico",AD14)))</formula>
    </cfRule>
  </conditionalFormatting>
  <conditionalFormatting sqref="AE11:AE12">
    <cfRule type="cellIs" dxfId="2685" priority="57" stopIfTrue="1" operator="equal">
      <formula>"I"</formula>
    </cfRule>
    <cfRule type="cellIs" dxfId="2684" priority="58" stopIfTrue="1" operator="equal">
      <formula>"II"</formula>
    </cfRule>
    <cfRule type="cellIs" dxfId="2683" priority="59" stopIfTrue="1" operator="between">
      <formula>"III"</formula>
      <formula>"IV"</formula>
    </cfRule>
  </conditionalFormatting>
  <conditionalFormatting sqref="AE11:AE12">
    <cfRule type="cellIs" dxfId="2682" priority="55" stopIfTrue="1" operator="equal">
      <formula>"Aceptable"</formula>
    </cfRule>
    <cfRule type="cellIs" dxfId="2681" priority="56" stopIfTrue="1" operator="equal">
      <formula>"No aceptable"</formula>
    </cfRule>
  </conditionalFormatting>
  <conditionalFormatting sqref="AE21 AE23">
    <cfRule type="cellIs" dxfId="2680" priority="52" stopIfTrue="1" operator="equal">
      <formula>"I"</formula>
    </cfRule>
    <cfRule type="cellIs" dxfId="2679" priority="53" stopIfTrue="1" operator="equal">
      <formula>"II"</formula>
    </cfRule>
    <cfRule type="cellIs" dxfId="2678" priority="54" stopIfTrue="1" operator="between">
      <formula>"III"</formula>
      <formula>"IV"</formula>
    </cfRule>
  </conditionalFormatting>
  <conditionalFormatting sqref="AE21 AE23">
    <cfRule type="cellIs" dxfId="2677" priority="50" stopIfTrue="1" operator="equal">
      <formula>"Aceptable"</formula>
    </cfRule>
    <cfRule type="cellIs" dxfId="2676" priority="51" stopIfTrue="1" operator="equal">
      <formula>"No aceptable"</formula>
    </cfRule>
  </conditionalFormatting>
  <conditionalFormatting sqref="AE20">
    <cfRule type="cellIs" dxfId="2675" priority="48" stopIfTrue="1" operator="equal">
      <formula>"Aceptable"</formula>
    </cfRule>
    <cfRule type="cellIs" dxfId="2674" priority="49" stopIfTrue="1" operator="equal">
      <formula>"No aceptable"</formula>
    </cfRule>
  </conditionalFormatting>
  <conditionalFormatting sqref="AE19">
    <cfRule type="cellIs" dxfId="2673" priority="45" stopIfTrue="1" operator="equal">
      <formula>"I"</formula>
    </cfRule>
    <cfRule type="cellIs" dxfId="2672" priority="46" stopIfTrue="1" operator="equal">
      <formula>"II"</formula>
    </cfRule>
    <cfRule type="cellIs" dxfId="2671" priority="47" stopIfTrue="1" operator="between">
      <formula>"III"</formula>
      <formula>"IV"</formula>
    </cfRule>
  </conditionalFormatting>
  <conditionalFormatting sqref="AE19">
    <cfRule type="cellIs" dxfId="2670" priority="43" stopIfTrue="1" operator="equal">
      <formula>"Aceptable"</formula>
    </cfRule>
    <cfRule type="cellIs" dxfId="2669" priority="44" stopIfTrue="1" operator="equal">
      <formula>"No aceptable"</formula>
    </cfRule>
  </conditionalFormatting>
  <conditionalFormatting sqref="AE22">
    <cfRule type="cellIs" dxfId="2668" priority="40" stopIfTrue="1" operator="equal">
      <formula>"I"</formula>
    </cfRule>
    <cfRule type="cellIs" dxfId="2667" priority="41" stopIfTrue="1" operator="equal">
      <formula>"II"</formula>
    </cfRule>
    <cfRule type="cellIs" dxfId="2666" priority="42" stopIfTrue="1" operator="between">
      <formula>"III"</formula>
      <formula>"IV"</formula>
    </cfRule>
  </conditionalFormatting>
  <conditionalFormatting sqref="AE22">
    <cfRule type="cellIs" dxfId="2665" priority="38" stopIfTrue="1" operator="equal">
      <formula>"Aceptable"</formula>
    </cfRule>
    <cfRule type="cellIs" dxfId="2664" priority="39" stopIfTrue="1" operator="equal">
      <formula>"No aceptable"</formula>
    </cfRule>
  </conditionalFormatting>
  <conditionalFormatting sqref="AE16">
    <cfRule type="cellIs" dxfId="2663" priority="35" stopIfTrue="1" operator="equal">
      <formula>"I"</formula>
    </cfRule>
    <cfRule type="cellIs" dxfId="2662" priority="36" stopIfTrue="1" operator="equal">
      <formula>"II"</formula>
    </cfRule>
    <cfRule type="cellIs" dxfId="2661" priority="37" stopIfTrue="1" operator="between">
      <formula>"III"</formula>
      <formula>"IV"</formula>
    </cfRule>
  </conditionalFormatting>
  <conditionalFormatting sqref="AE16">
    <cfRule type="cellIs" dxfId="2660" priority="33" stopIfTrue="1" operator="equal">
      <formula>"Aceptable"</formula>
    </cfRule>
    <cfRule type="cellIs" dxfId="2659" priority="34" stopIfTrue="1" operator="equal">
      <formula>"No aceptable"</formula>
    </cfRule>
  </conditionalFormatting>
  <conditionalFormatting sqref="AE17">
    <cfRule type="cellIs" dxfId="2658" priority="30" stopIfTrue="1" operator="equal">
      <formula>"I"</formula>
    </cfRule>
    <cfRule type="cellIs" dxfId="2657" priority="31" stopIfTrue="1" operator="equal">
      <formula>"II"</formula>
    </cfRule>
    <cfRule type="cellIs" dxfId="2656" priority="32" stopIfTrue="1" operator="between">
      <formula>"III"</formula>
      <formula>"IV"</formula>
    </cfRule>
  </conditionalFormatting>
  <conditionalFormatting sqref="AE17">
    <cfRule type="cellIs" dxfId="2655" priority="28" stopIfTrue="1" operator="equal">
      <formula>"Aceptable"</formula>
    </cfRule>
    <cfRule type="cellIs" dxfId="2654" priority="29" stopIfTrue="1" operator="equal">
      <formula>"No aceptable"</formula>
    </cfRule>
  </conditionalFormatting>
  <conditionalFormatting sqref="AE18">
    <cfRule type="cellIs" dxfId="2653" priority="25" stopIfTrue="1" operator="equal">
      <formula>"I"</formula>
    </cfRule>
    <cfRule type="cellIs" dxfId="2652" priority="26" stopIfTrue="1" operator="equal">
      <formula>"II"</formula>
    </cfRule>
    <cfRule type="cellIs" dxfId="2651" priority="27" stopIfTrue="1" operator="between">
      <formula>"III"</formula>
      <formula>"IV"</formula>
    </cfRule>
  </conditionalFormatting>
  <conditionalFormatting sqref="AE18">
    <cfRule type="cellIs" dxfId="2650" priority="23" stopIfTrue="1" operator="equal">
      <formula>"Aceptable"</formula>
    </cfRule>
    <cfRule type="cellIs" dxfId="2649" priority="24" stopIfTrue="1" operator="equal">
      <formula>"No aceptable"</formula>
    </cfRule>
  </conditionalFormatting>
  <conditionalFormatting sqref="AB16:AD16">
    <cfRule type="cellIs" dxfId="2648" priority="20" stopIfTrue="1" operator="equal">
      <formula>"I"</formula>
    </cfRule>
    <cfRule type="cellIs" dxfId="2647" priority="21" stopIfTrue="1" operator="equal">
      <formula>"II"</formula>
    </cfRule>
    <cfRule type="cellIs" dxfId="2646" priority="22" stopIfTrue="1" operator="between">
      <formula>"III"</formula>
      <formula>"IV"</formula>
    </cfRule>
  </conditionalFormatting>
  <conditionalFormatting sqref="AD16">
    <cfRule type="cellIs" dxfId="2645" priority="18" stopIfTrue="1" operator="equal">
      <formula>"Aceptable"</formula>
    </cfRule>
    <cfRule type="cellIs" dxfId="2644" priority="19" stopIfTrue="1" operator="equal">
      <formula>"No aceptable"</formula>
    </cfRule>
  </conditionalFormatting>
  <conditionalFormatting sqref="AD16">
    <cfRule type="containsText" dxfId="2643" priority="15" stopIfTrue="1" operator="containsText" text="No aceptable o aceptable con control específico">
      <formula>NOT(ISERROR(SEARCH("No aceptable o aceptable con control específico",AD16)))</formula>
    </cfRule>
    <cfRule type="containsText" dxfId="2642" priority="16" stopIfTrue="1" operator="containsText" text="No aceptable">
      <formula>NOT(ISERROR(SEARCH("No aceptable",AD16)))</formula>
    </cfRule>
    <cfRule type="containsText" dxfId="2641" priority="17" stopIfTrue="1" operator="containsText" text="No Aceptable o aceptable con control específico">
      <formula>NOT(ISERROR(SEARCH("No Aceptable o aceptable con control específico",AD16)))</formula>
    </cfRule>
  </conditionalFormatting>
  <conditionalFormatting sqref="AB17:AD18">
    <cfRule type="cellIs" dxfId="2640" priority="12" stopIfTrue="1" operator="equal">
      <formula>"I"</formula>
    </cfRule>
    <cfRule type="cellIs" dxfId="2639" priority="13" stopIfTrue="1" operator="equal">
      <formula>"II"</formula>
    </cfRule>
    <cfRule type="cellIs" dxfId="2638" priority="14" stopIfTrue="1" operator="between">
      <formula>"III"</formula>
      <formula>"IV"</formula>
    </cfRule>
  </conditionalFormatting>
  <conditionalFormatting sqref="AD17:AD18">
    <cfRule type="cellIs" dxfId="2637" priority="10" stopIfTrue="1" operator="equal">
      <formula>"Aceptable"</formula>
    </cfRule>
    <cfRule type="cellIs" dxfId="2636" priority="11" stopIfTrue="1" operator="equal">
      <formula>"No aceptable"</formula>
    </cfRule>
  </conditionalFormatting>
  <conditionalFormatting sqref="AD17:AD18">
    <cfRule type="containsText" dxfId="2635" priority="7" stopIfTrue="1" operator="containsText" text="No aceptable o aceptable con control específico">
      <formula>NOT(ISERROR(SEARCH("No aceptable o aceptable con control específico",AD17)))</formula>
    </cfRule>
    <cfRule type="containsText" dxfId="2634" priority="8" stopIfTrue="1" operator="containsText" text="No aceptable">
      <formula>NOT(ISERROR(SEARCH("No aceptable",AD17)))</formula>
    </cfRule>
    <cfRule type="containsText" dxfId="2633" priority="9" stopIfTrue="1" operator="containsText" text="No Aceptable o aceptable con control específico">
      <formula>NOT(ISERROR(SEARCH("No Aceptable o aceptable con control específico",AD17)))</formula>
    </cfRule>
  </conditionalFormatting>
  <conditionalFormatting sqref="AB11:AB12">
    <cfRule type="cellIs" dxfId="2632" priority="1" stopIfTrue="1" operator="equal">
      <formula>"I"</formula>
    </cfRule>
    <cfRule type="cellIs" dxfId="2631" priority="2" stopIfTrue="1" operator="equal">
      <formula>"II"</formula>
    </cfRule>
    <cfRule type="cellIs" dxfId="2630" priority="3" stopIfTrue="1" operator="between">
      <formula>"III"</formula>
      <formula>"IV"</formula>
    </cfRule>
  </conditionalFormatting>
  <conditionalFormatting sqref="AB19:AB24">
    <cfRule type="cellIs" dxfId="2629" priority="4" stopIfTrue="1" operator="equal">
      <formula>"I"</formula>
    </cfRule>
    <cfRule type="cellIs" dxfId="2628" priority="5" stopIfTrue="1" operator="equal">
      <formula>"II"</formula>
    </cfRule>
    <cfRule type="cellIs" dxfId="2627" priority="6" stopIfTrue="1" operator="between">
      <formula>"III"</formula>
      <formula>"IV"</formula>
    </cfRule>
  </conditionalFormatting>
  <dataValidations count="4">
    <dataValidation allowBlank="1" sqref="AA11:AA24" xr:uid="{00000000-0002-0000-0900-000000000000}"/>
    <dataValidation type="list" allowBlank="1" showInputMessage="1" showErrorMessage="1" prompt="10 = Muy Alto_x000a_6 = Alto_x000a_2 = Medio_x000a_0 = Bajo" sqref="U11:U24" xr:uid="{00000000-0002-0000-0900-000001000000}">
      <formula1>"10, 6, 2, 0, "</formula1>
    </dataValidation>
    <dataValidation type="list" allowBlank="1" showInputMessage="1" prompt="4 = Continua_x000a_3 = Frecuente_x000a_2 = Ocasional_x000a_1 = Esporádica" sqref="V11:V24" xr:uid="{00000000-0002-0000-09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4" xr:uid="{00000000-0002-0000-0900-000003000000}">
      <formula1>"100,60,25,10"</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B1:BL29"/>
  <sheetViews>
    <sheetView topLeftCell="A22" zoomScale="50" zoomScaleNormal="50" workbookViewId="0">
      <selection activeCell="E11" sqref="E11:E25"/>
    </sheetView>
  </sheetViews>
  <sheetFormatPr baseColWidth="10" defaultRowHeight="85.5" customHeight="1" x14ac:dyDescent="0.2"/>
  <cols>
    <col min="1" max="1" width="1.85546875" style="34" customWidth="1"/>
    <col min="2" max="2" width="5.7109375" style="34" customWidth="1"/>
    <col min="3" max="3" width="7.5703125" style="34" customWidth="1"/>
    <col min="4" max="4" width="5.42578125" style="34" customWidth="1"/>
    <col min="5" max="5" width="6.85546875" style="34" customWidth="1"/>
    <col min="6" max="6" width="20.5703125" style="34" customWidth="1"/>
    <col min="7" max="7" width="8.28515625" style="34" customWidth="1"/>
    <col min="8" max="8" width="12.28515625" style="34" customWidth="1"/>
    <col min="9" max="11" width="20.140625" style="34" customWidth="1"/>
    <col min="12" max="15" width="5.140625" style="34" customWidth="1"/>
    <col min="16" max="16" width="18.5703125" style="34" customWidth="1"/>
    <col min="17" max="17" width="5.7109375" style="34" customWidth="1"/>
    <col min="18" max="20" width="26.5703125" style="34" customWidth="1"/>
    <col min="21" max="21" width="5" style="34" customWidth="1"/>
    <col min="22" max="22" width="5.42578125" style="34" customWidth="1"/>
    <col min="23" max="23" width="8.140625" style="34" customWidth="1"/>
    <col min="24" max="24" width="6.7109375" style="34" customWidth="1"/>
    <col min="25" max="25" width="13.28515625" style="34" customWidth="1"/>
    <col min="26" max="26" width="7.7109375" style="34" customWidth="1"/>
    <col min="27" max="27" width="8.140625" style="34" customWidth="1"/>
    <col min="28" max="28" width="7.28515625" style="34" customWidth="1"/>
    <col min="29" max="29" width="16" style="34" customWidth="1"/>
    <col min="30" max="30" width="12.7109375" style="34" customWidth="1"/>
    <col min="31" max="31" width="15.140625" style="34" customWidth="1"/>
    <col min="32" max="32" width="11.28515625" style="34" customWidth="1"/>
    <col min="33" max="33" width="16" style="34" customWidth="1"/>
    <col min="34" max="34" width="22.28515625" style="34" customWidth="1"/>
    <col min="35" max="35" width="23.140625" style="34" customWidth="1"/>
    <col min="36" max="36" width="18.5703125" style="34" customWidth="1"/>
    <col min="37" max="37" width="19.28515625" style="34" customWidth="1"/>
    <col min="38" max="16384" width="11.42578125" style="34"/>
  </cols>
  <sheetData>
    <row r="1" spans="2:64" ht="55.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55" t="s">
        <v>89</v>
      </c>
      <c r="AK1" s="59" t="s">
        <v>137</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55.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55" t="s">
        <v>90</v>
      </c>
      <c r="AK2" s="59">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55.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56" t="s">
        <v>91</v>
      </c>
      <c r="AK3" s="60">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55.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2:64" s="137" customFormat="1" ht="18.75" customHeight="1" x14ac:dyDescent="0.3">
      <c r="E6" s="138"/>
      <c r="H6" s="139"/>
      <c r="AF6" s="138"/>
      <c r="AG6" s="138"/>
      <c r="AH6" s="138"/>
      <c r="AJ6" s="139"/>
    </row>
    <row r="7" spans="2: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64"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64" s="2" customFormat="1" ht="144" customHeight="1" x14ac:dyDescent="0.35">
      <c r="B11" s="237" t="s">
        <v>196</v>
      </c>
      <c r="C11" s="237" t="s">
        <v>188</v>
      </c>
      <c r="D11" s="237" t="s">
        <v>83</v>
      </c>
      <c r="E11" s="243" t="s">
        <v>138</v>
      </c>
      <c r="F11" s="243" t="s">
        <v>139</v>
      </c>
      <c r="G11" s="36" t="s">
        <v>44</v>
      </c>
      <c r="H11" s="216" t="s">
        <v>36</v>
      </c>
      <c r="I11" s="148" t="s">
        <v>49</v>
      </c>
      <c r="J11" s="189" t="s">
        <v>374</v>
      </c>
      <c r="K11" s="189" t="s">
        <v>375</v>
      </c>
      <c r="L11" s="140">
        <v>5</v>
      </c>
      <c r="M11" s="158">
        <v>0</v>
      </c>
      <c r="N11" s="140">
        <v>0</v>
      </c>
      <c r="O11" s="140">
        <f t="shared" ref="O11:O25" si="0">SUM(L11:N11)</f>
        <v>5</v>
      </c>
      <c r="P11" s="189" t="s">
        <v>376</v>
      </c>
      <c r="Q11" s="157">
        <v>8</v>
      </c>
      <c r="R11" s="189" t="s">
        <v>628</v>
      </c>
      <c r="S11" s="189" t="s">
        <v>378</v>
      </c>
      <c r="T11" s="189" t="s">
        <v>377</v>
      </c>
      <c r="U11" s="7">
        <v>2</v>
      </c>
      <c r="V11" s="7">
        <v>4</v>
      </c>
      <c r="W11" s="7">
        <f t="shared" ref="W11:W25" si="1">V11*U11</f>
        <v>8</v>
      </c>
      <c r="X11" s="8" t="str">
        <f t="shared" ref="X11:X25" si="2">+IF(AND(U11*V11&gt;=24,U11*V11&lt;=40),"MA",IF(AND(U11*V11&gt;=10,U11*V11&lt;=20),"A",IF(AND(U11*V11&gt;=6,U11*V11&lt;=8),"M",IF(AND(U11*V11&gt;=0,U11*V11&lt;=4),"B",""))))</f>
        <v>M</v>
      </c>
      <c r="Y11" s="9" t="str">
        <f t="shared" ref="Y11:Y25"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 t="shared" ref="AA11:AA25" si="4">W11*Z11</f>
        <v>80</v>
      </c>
      <c r="AB11" s="10" t="str">
        <f t="shared" ref="AB11:AB25" si="5">+IF(AND(U11*V11*Z11&gt;=600,U11*V11*Z11&lt;=4000),"I",IF(AND(U11*V11*Z11&gt;=150,U11*V11*Z11&lt;=500),"II",IF(AND(U11*V11*Z11&gt;=40,U11*V11*Z11&lt;=120),"III",IF(AND(U11*V11*Z11&gt;=0,U11*V11*Z11&lt;=20),"IV",""))))</f>
        <v>III</v>
      </c>
      <c r="AC11" s="9" t="str">
        <f t="shared" ref="AC11:AC25" si="6">+IF(AB11="I","Situación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 t="shared" ref="AD11:AD25" si="7">+IF(AB11="I","No aceptable",IF(AB11="II","No aceptable o aceptable con control específico",IF(AB11="III","Aceptable",IF(AB11="IV","Aceptable",""))))</f>
        <v>Aceptable</v>
      </c>
      <c r="AE11" s="143" t="s">
        <v>59</v>
      </c>
      <c r="AF11" s="157" t="s">
        <v>34</v>
      </c>
      <c r="AG11" s="157" t="s">
        <v>34</v>
      </c>
      <c r="AH11" s="157" t="s">
        <v>383</v>
      </c>
      <c r="AI11" s="146" t="s">
        <v>379</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144" customHeight="1" thickBot="1" x14ac:dyDescent="0.4">
      <c r="B12" s="237"/>
      <c r="C12" s="237"/>
      <c r="D12" s="237"/>
      <c r="E12" s="243"/>
      <c r="F12" s="243"/>
      <c r="G12" s="37"/>
      <c r="H12" s="217"/>
      <c r="I12" s="148" t="s">
        <v>127</v>
      </c>
      <c r="J12" s="189" t="s">
        <v>380</v>
      </c>
      <c r="K12" s="190" t="s">
        <v>381</v>
      </c>
      <c r="L12" s="140">
        <v>5</v>
      </c>
      <c r="M12" s="158">
        <v>0</v>
      </c>
      <c r="N12" s="140">
        <v>0</v>
      </c>
      <c r="O12" s="140">
        <f t="shared" ref="O12" si="8">SUM(L12:N12)</f>
        <v>5</v>
      </c>
      <c r="P12" s="189" t="s">
        <v>376</v>
      </c>
      <c r="Q12" s="157">
        <v>8</v>
      </c>
      <c r="R12" s="190" t="s">
        <v>629</v>
      </c>
      <c r="S12" s="190" t="s">
        <v>378</v>
      </c>
      <c r="T12" s="190" t="s">
        <v>377</v>
      </c>
      <c r="U12" s="7">
        <v>2</v>
      </c>
      <c r="V12" s="7">
        <v>4</v>
      </c>
      <c r="W12" s="7">
        <f t="shared" ref="W12" si="9">V12*U12</f>
        <v>8</v>
      </c>
      <c r="X12" s="8" t="str">
        <f t="shared" ref="X12" si="10">+IF(AND(U12*V12&gt;=24,U12*V12&lt;=40),"MA",IF(AND(U12*V12&gt;=10,U12*V12&lt;=20),"A",IF(AND(U12*V12&gt;=6,U12*V12&lt;=8),"M",IF(AND(U12*V12&gt;=0,U12*V12&lt;=4),"B",""))))</f>
        <v>M</v>
      </c>
      <c r="Y12" s="9" t="str">
        <f t="shared" ref="Y12" si="11">+IF(X12="MA","Situación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11</v>
      </c>
      <c r="AA12" s="7">
        <f t="shared" ref="AA12" si="12">W12*Z12</f>
        <v>88</v>
      </c>
      <c r="AB12" s="10" t="str">
        <f t="shared" ref="AB12" si="13">+IF(AND(U12*V12*Z12&gt;=600,U12*V12*Z12&lt;=4000),"I",IF(AND(U12*V12*Z12&gt;=150,U12*V12*Z12&lt;=500),"II",IF(AND(U12*V12*Z12&gt;=40,U12*V12*Z12&lt;=120),"III",IF(AND(U12*V12*Z12&gt;=0,U12*V12*Z12&lt;=20),"IV",""))))</f>
        <v>III</v>
      </c>
      <c r="AC12" s="9" t="str">
        <f t="shared" ref="AC12" si="14">+IF(AB12="I","Situación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 t="shared" ref="AD12" si="15">+IF(AB12="I","No aceptable",IF(AB12="II","No aceptable o aceptable con control específico",IF(AB12="III","Aceptable",IF(AB12="IV","Aceptable",""))))</f>
        <v>Aceptable</v>
      </c>
      <c r="AE12" s="143" t="s">
        <v>128</v>
      </c>
      <c r="AF12" s="157" t="s">
        <v>34</v>
      </c>
      <c r="AG12" s="157" t="s">
        <v>34</v>
      </c>
      <c r="AH12" s="157" t="s">
        <v>384</v>
      </c>
      <c r="AI12" s="146" t="s">
        <v>379</v>
      </c>
      <c r="AJ12" s="157" t="s">
        <v>34</v>
      </c>
      <c r="AK12" s="147"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144" customHeight="1" thickBot="1" x14ac:dyDescent="0.4">
      <c r="B13" s="237"/>
      <c r="C13" s="237"/>
      <c r="D13" s="237"/>
      <c r="E13" s="243"/>
      <c r="F13" s="243"/>
      <c r="G13" s="214" t="s">
        <v>44</v>
      </c>
      <c r="H13" s="216" t="s">
        <v>47</v>
      </c>
      <c r="I13" s="149" t="s">
        <v>63</v>
      </c>
      <c r="J13" s="148" t="s">
        <v>365</v>
      </c>
      <c r="K13" s="148" t="s">
        <v>347</v>
      </c>
      <c r="L13" s="140">
        <v>5</v>
      </c>
      <c r="M13" s="158">
        <v>0</v>
      </c>
      <c r="N13" s="140">
        <v>0</v>
      </c>
      <c r="O13" s="140">
        <f t="shared" si="0"/>
        <v>5</v>
      </c>
      <c r="P13" s="148" t="s">
        <v>363</v>
      </c>
      <c r="Q13" s="148">
        <v>8</v>
      </c>
      <c r="R13" s="148" t="s">
        <v>348</v>
      </c>
      <c r="S13" s="148" t="s">
        <v>349</v>
      </c>
      <c r="T13" s="148" t="s">
        <v>464</v>
      </c>
      <c r="U13" s="7">
        <v>2</v>
      </c>
      <c r="V13" s="7">
        <v>4</v>
      </c>
      <c r="W13" s="7">
        <f t="shared" si="1"/>
        <v>8</v>
      </c>
      <c r="X13" s="8" t="str">
        <f t="shared" si="2"/>
        <v>M</v>
      </c>
      <c r="Y13" s="9" t="str">
        <f t="shared" si="3"/>
        <v>Situación deficiente con exposición esporádica, o bien situación mejorable con exposición continuada o frecuente. Es posible que suceda el daño alguna vez.</v>
      </c>
      <c r="Z13" s="7">
        <v>10</v>
      </c>
      <c r="AA13" s="7">
        <f t="shared" si="4"/>
        <v>80</v>
      </c>
      <c r="AB13" s="10" t="str">
        <f t="shared" si="5"/>
        <v>III</v>
      </c>
      <c r="AC13" s="9" t="str">
        <f t="shared" si="6"/>
        <v>Mejorar si es posible. Sería conveniente justificar la intervención y su rentabilidad.</v>
      </c>
      <c r="AD13" s="11" t="str">
        <f t="shared" si="7"/>
        <v>Aceptable</v>
      </c>
      <c r="AE13" s="148" t="s">
        <v>371</v>
      </c>
      <c r="AF13" s="148" t="s">
        <v>34</v>
      </c>
      <c r="AG13" s="148" t="s">
        <v>34</v>
      </c>
      <c r="AH13" s="148" t="s">
        <v>34</v>
      </c>
      <c r="AI13" s="151" t="s">
        <v>364</v>
      </c>
      <c r="AJ13" s="148" t="s">
        <v>34</v>
      </c>
      <c r="AK13" s="147"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144" customHeight="1" thickTop="1" thickBot="1" x14ac:dyDescent="0.4">
      <c r="B14" s="237"/>
      <c r="C14" s="237"/>
      <c r="D14" s="237"/>
      <c r="E14" s="243"/>
      <c r="F14" s="243"/>
      <c r="G14" s="221"/>
      <c r="H14" s="220"/>
      <c r="I14" s="148" t="s">
        <v>353</v>
      </c>
      <c r="J14" s="148" t="s">
        <v>354</v>
      </c>
      <c r="K14" s="148" t="s">
        <v>355</v>
      </c>
      <c r="L14" s="140">
        <v>5</v>
      </c>
      <c r="M14" s="158">
        <v>0</v>
      </c>
      <c r="N14" s="140">
        <v>0</v>
      </c>
      <c r="O14" s="140">
        <f t="shared" ref="O14" si="16">SUM(L14:N14)</f>
        <v>5</v>
      </c>
      <c r="P14" s="148" t="s">
        <v>356</v>
      </c>
      <c r="Q14" s="157">
        <v>8</v>
      </c>
      <c r="R14" s="148" t="s">
        <v>359</v>
      </c>
      <c r="S14" s="148" t="s">
        <v>465</v>
      </c>
      <c r="T14" s="148" t="s">
        <v>466</v>
      </c>
      <c r="U14" s="7">
        <v>2</v>
      </c>
      <c r="V14" s="7">
        <v>2</v>
      </c>
      <c r="W14" s="7">
        <f t="shared" ref="W14" si="17">V14*U14</f>
        <v>4</v>
      </c>
      <c r="X14" s="7" t="str">
        <f t="shared" ref="X14" si="18">+IF(AND(U14*V14&gt;=24,U14*V14&lt;=40),"MA",IF(AND(U14*V14&gt;=10,U14*V14&lt;=20),"A",IF(AND(U14*V14&gt;=6,U14*V14&lt;=8),"M",IF(AND(U14*V14&gt;=0,U14*V14&lt;=4),"B",""))))</f>
        <v>B</v>
      </c>
      <c r="Y14" s="9" t="str">
        <f t="shared" ref="Y14" si="19">+IF(X14="MA","Situación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4" s="7">
        <v>25</v>
      </c>
      <c r="AA14" s="7">
        <f t="shared" ref="AA14" si="20">W14*Z14</f>
        <v>100</v>
      </c>
      <c r="AB14" s="10" t="str">
        <f t="shared" ref="AB14" si="21">+IF(AND(U14*V14*Z14&gt;=600,U14*V14*Z14&lt;=4000),"I",IF(AND(U14*V14*Z14&gt;=150,U14*V14*Z14&lt;=500),"II",IF(AND(U14*V14*Z14&gt;=40,U14*V14*Z14&lt;=120),"III",IF(AND(U14*V14*Z14&gt;=0,U14*V14*Z14&lt;=20),"IV",""))))</f>
        <v>III</v>
      </c>
      <c r="AC14" s="9" t="str">
        <f t="shared" ref="AC14" si="22">+IF(AB14="I","Situación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1" t="str">
        <f t="shared" ref="AD14" si="23">+IF(AB14="I","No aceptable",IF(AB14="II","No aceptable o aceptable con control específico",IF(AB14="III","Aceptable",IF(AB14="IV","Aceptable",""))))</f>
        <v>Aceptable</v>
      </c>
      <c r="AE14" s="150" t="s">
        <v>362</v>
      </c>
      <c r="AF14" s="148" t="s">
        <v>34</v>
      </c>
      <c r="AG14" s="148" t="s">
        <v>34</v>
      </c>
      <c r="AH14" s="148" t="s">
        <v>34</v>
      </c>
      <c r="AI14" s="148" t="s">
        <v>361</v>
      </c>
      <c r="AJ14" s="148" t="s">
        <v>34</v>
      </c>
      <c r="AK14" s="147" t="s">
        <v>285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2" customFormat="1" ht="144" customHeight="1" x14ac:dyDescent="0.35">
      <c r="B15" s="237"/>
      <c r="C15" s="237"/>
      <c r="D15" s="237"/>
      <c r="E15" s="243"/>
      <c r="F15" s="243"/>
      <c r="G15" s="215"/>
      <c r="H15" s="217"/>
      <c r="I15" s="157" t="s">
        <v>65</v>
      </c>
      <c r="J15" s="148" t="s">
        <v>366</v>
      </c>
      <c r="K15" s="148" t="s">
        <v>347</v>
      </c>
      <c r="L15" s="136">
        <v>5</v>
      </c>
      <c r="M15" s="158">
        <v>0</v>
      </c>
      <c r="N15" s="140">
        <v>0</v>
      </c>
      <c r="O15" s="140">
        <f t="shared" si="0"/>
        <v>5</v>
      </c>
      <c r="P15" s="148" t="s">
        <v>363</v>
      </c>
      <c r="Q15" s="157">
        <v>8</v>
      </c>
      <c r="R15" s="148" t="s">
        <v>351</v>
      </c>
      <c r="S15" s="148" t="s">
        <v>349</v>
      </c>
      <c r="T15" s="148" t="s">
        <v>464</v>
      </c>
      <c r="U15" s="7">
        <v>2</v>
      </c>
      <c r="V15" s="7">
        <v>2</v>
      </c>
      <c r="W15" s="7">
        <f t="shared" si="1"/>
        <v>4</v>
      </c>
      <c r="X15" s="7" t="str">
        <f t="shared" si="2"/>
        <v>B</v>
      </c>
      <c r="Y15" s="9" t="str">
        <f t="shared" si="3"/>
        <v>Situación mejorable con exposición ocasional o esporádica, o situación sin anomalía destacable con cualquier nivel de exposición. No es esperable que se materialice el riesgo, aunque puede ser concebible.</v>
      </c>
      <c r="Z15" s="7">
        <v>25</v>
      </c>
      <c r="AA15" s="7">
        <f t="shared" si="4"/>
        <v>100</v>
      </c>
      <c r="AB15" s="10" t="str">
        <f t="shared" si="5"/>
        <v>III</v>
      </c>
      <c r="AC15" s="9" t="str">
        <f t="shared" si="6"/>
        <v>Mejorar si es posible. Sería conveniente justificar la intervención y su rentabilidad.</v>
      </c>
      <c r="AD15" s="11" t="str">
        <f t="shared" si="7"/>
        <v>Aceptable</v>
      </c>
      <c r="AE15" s="148" t="s">
        <v>371</v>
      </c>
      <c r="AF15" s="148" t="s">
        <v>34</v>
      </c>
      <c r="AG15" s="148" t="s">
        <v>34</v>
      </c>
      <c r="AH15" s="148" t="s">
        <v>213</v>
      </c>
      <c r="AI15" s="151" t="s">
        <v>364</v>
      </c>
      <c r="AJ15" s="148" t="s">
        <v>34</v>
      </c>
      <c r="AK15" s="173" t="s">
        <v>285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s="2" customFormat="1" ht="144" customHeight="1" x14ac:dyDescent="0.35">
      <c r="B16" s="237"/>
      <c r="C16" s="237"/>
      <c r="D16" s="237"/>
      <c r="E16" s="243"/>
      <c r="F16" s="243"/>
      <c r="G16" s="122" t="s">
        <v>44</v>
      </c>
      <c r="H16" s="190" t="s">
        <v>326</v>
      </c>
      <c r="I16" s="190" t="s">
        <v>547</v>
      </c>
      <c r="J16" s="190" t="s">
        <v>533</v>
      </c>
      <c r="K16" s="190" t="s">
        <v>534</v>
      </c>
      <c r="L16" s="180">
        <v>5</v>
      </c>
      <c r="M16" s="181">
        <v>0</v>
      </c>
      <c r="N16" s="182">
        <v>0</v>
      </c>
      <c r="O16" s="182">
        <v>5</v>
      </c>
      <c r="P16" s="190" t="s">
        <v>535</v>
      </c>
      <c r="Q16" s="148">
        <v>8</v>
      </c>
      <c r="R16" s="190" t="s">
        <v>536</v>
      </c>
      <c r="S16" s="190" t="s">
        <v>537</v>
      </c>
      <c r="T16" s="190" t="s">
        <v>539</v>
      </c>
      <c r="U16" s="141">
        <v>2</v>
      </c>
      <c r="V16" s="141">
        <v>3</v>
      </c>
      <c r="W16" s="141">
        <f t="shared" si="1"/>
        <v>6</v>
      </c>
      <c r="X16" s="142" t="str">
        <f t="shared" si="2"/>
        <v>M</v>
      </c>
      <c r="Y16" s="143" t="str">
        <f t="shared" si="3"/>
        <v>Situación deficiente con exposición esporádica, o bien situación mejorable con exposición continuada o frecuente. Es posible que suceda el daño alguna vez.</v>
      </c>
      <c r="Z16" s="141">
        <v>25</v>
      </c>
      <c r="AA16" s="141">
        <f t="shared" si="4"/>
        <v>150</v>
      </c>
      <c r="AB16" s="144" t="str">
        <f t="shared" si="5"/>
        <v>II</v>
      </c>
      <c r="AC16" s="143" t="str">
        <f t="shared" si="6"/>
        <v>Corregir y adoptar medidas de control de inmediato. Sin embargo suspenda actividades si el nivel de riesgo está por encima o igual de 360.</v>
      </c>
      <c r="AD16" s="145" t="str">
        <f t="shared" si="7"/>
        <v>No aceptable o aceptable con control específico</v>
      </c>
      <c r="AE16" s="143" t="s">
        <v>538</v>
      </c>
      <c r="AF16" s="148" t="s">
        <v>34</v>
      </c>
      <c r="AG16" s="148" t="s">
        <v>34</v>
      </c>
      <c r="AH16" s="141" t="s">
        <v>531</v>
      </c>
      <c r="AI16" s="152" t="s">
        <v>532</v>
      </c>
      <c r="AJ16" s="148" t="s">
        <v>530</v>
      </c>
      <c r="AK16" s="173" t="s">
        <v>285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144" customHeight="1" x14ac:dyDescent="0.35">
      <c r="B17" s="237"/>
      <c r="C17" s="237"/>
      <c r="D17" s="237"/>
      <c r="E17" s="243"/>
      <c r="F17" s="243"/>
      <c r="G17" s="36" t="s">
        <v>44</v>
      </c>
      <c r="H17" s="235" t="s">
        <v>53</v>
      </c>
      <c r="I17" s="190" t="s">
        <v>330</v>
      </c>
      <c r="J17" s="190" t="s">
        <v>331</v>
      </c>
      <c r="K17" s="190" t="s">
        <v>334</v>
      </c>
      <c r="L17" s="140">
        <v>5</v>
      </c>
      <c r="M17" s="158">
        <v>0</v>
      </c>
      <c r="N17" s="140">
        <v>0</v>
      </c>
      <c r="O17" s="140">
        <f t="shared" si="0"/>
        <v>5</v>
      </c>
      <c r="P17" s="191" t="s">
        <v>337</v>
      </c>
      <c r="Q17" s="157">
        <v>8</v>
      </c>
      <c r="R17" s="191" t="s">
        <v>339</v>
      </c>
      <c r="S17" s="191" t="s">
        <v>340</v>
      </c>
      <c r="T17" s="191" t="s">
        <v>341</v>
      </c>
      <c r="U17" s="7">
        <v>2</v>
      </c>
      <c r="V17" s="7">
        <v>4</v>
      </c>
      <c r="W17" s="7">
        <f t="shared" si="1"/>
        <v>8</v>
      </c>
      <c r="X17" s="8" t="str">
        <f t="shared" si="2"/>
        <v>M</v>
      </c>
      <c r="Y17" s="9" t="str">
        <f t="shared" si="3"/>
        <v>Situación deficiente con exposición esporádica, o bien situación mejorable con exposición continuada o frecuente. Es posible que suceda el daño alguna vez.</v>
      </c>
      <c r="Z17" s="7">
        <v>25</v>
      </c>
      <c r="AA17" s="7">
        <f t="shared" si="4"/>
        <v>200</v>
      </c>
      <c r="AB17" s="10" t="str">
        <f t="shared" si="5"/>
        <v>II</v>
      </c>
      <c r="AC17" s="9" t="str">
        <f t="shared" si="6"/>
        <v>Corregir y adoptar medidas de control de inmediato. Sin embargo suspenda actividades si el nivel de riesgo está por encima o igual de 360.</v>
      </c>
      <c r="AD17" s="11" t="str">
        <f t="shared" si="7"/>
        <v>No aceptable o aceptable con control específico</v>
      </c>
      <c r="AE17" s="173" t="s">
        <v>570</v>
      </c>
      <c r="AF17" s="148" t="s">
        <v>34</v>
      </c>
      <c r="AG17" s="148" t="s">
        <v>34</v>
      </c>
      <c r="AH17" s="190" t="s">
        <v>345</v>
      </c>
      <c r="AI17" s="190" t="s">
        <v>346</v>
      </c>
      <c r="AJ17" s="157" t="s">
        <v>34</v>
      </c>
      <c r="AK17" s="147"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135" customFormat="1" ht="144" customHeight="1" x14ac:dyDescent="0.35">
      <c r="B18" s="237"/>
      <c r="C18" s="237"/>
      <c r="D18" s="237"/>
      <c r="E18" s="243"/>
      <c r="F18" s="243"/>
      <c r="G18" s="159"/>
      <c r="H18" s="235"/>
      <c r="I18" s="190" t="s">
        <v>556</v>
      </c>
      <c r="J18" s="190" t="s">
        <v>557</v>
      </c>
      <c r="K18" s="190" t="s">
        <v>558</v>
      </c>
      <c r="L18" s="140">
        <v>5</v>
      </c>
      <c r="M18" s="158">
        <v>0</v>
      </c>
      <c r="N18" s="140">
        <v>0</v>
      </c>
      <c r="O18" s="140">
        <f t="shared" ref="O18" si="24">SUM(L18:N18)</f>
        <v>5</v>
      </c>
      <c r="P18" s="191" t="s">
        <v>559</v>
      </c>
      <c r="Q18" s="185">
        <v>8</v>
      </c>
      <c r="R18" s="191" t="s">
        <v>560</v>
      </c>
      <c r="S18" s="191" t="s">
        <v>561</v>
      </c>
      <c r="T18" s="191" t="s">
        <v>562</v>
      </c>
      <c r="U18" s="141">
        <v>2</v>
      </c>
      <c r="V18" s="141">
        <v>4</v>
      </c>
      <c r="W18" s="141">
        <f t="shared" ref="W18" si="25">V18*U18</f>
        <v>8</v>
      </c>
      <c r="X18" s="142" t="str">
        <f t="shared" ref="X18" si="26">+IF(AND(U18*V18&gt;=24,U18*V18&lt;=40),"MA",IF(AND(U18*V18&gt;=10,U18*V18&lt;=20),"A",IF(AND(U18*V18&gt;=6,U18*V18&lt;=8),"M",IF(AND(U18*V18&gt;=0,U18*V18&lt;=4),"B",""))))</f>
        <v>M</v>
      </c>
      <c r="Y18" s="143" t="str">
        <f t="shared" ref="Y18" si="27">+IF(X18="MA","Situación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8" s="141">
        <v>10</v>
      </c>
      <c r="AA18" s="141">
        <f t="shared" ref="AA18" si="28">W18*Z18</f>
        <v>80</v>
      </c>
      <c r="AB18" s="144" t="str">
        <f t="shared" ref="AB18" si="29">+IF(AND(U18*V18*Z18&gt;=600,U18*V18*Z18&lt;=4000),"I",IF(AND(U18*V18*Z18&gt;=150,U18*V18*Z18&lt;=500),"II",IF(AND(U18*V18*Z18&gt;=40,U18*V18*Z18&lt;=120),"III",IF(AND(U18*V18*Z18&gt;=0,U18*V18*Z18&lt;=20),"IV",""))))</f>
        <v>III</v>
      </c>
      <c r="AC18" s="143" t="str">
        <f t="shared" ref="AC18" si="30">+IF(AB18="I","Situación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145" t="str">
        <f t="shared" ref="AD18" si="31">+IF(AB18="I","No aceptable",IF(AB18="II","No aceptable o aceptable con control específico",IF(AB18="III","Aceptable",IF(AB18="IV","Aceptable",""))))</f>
        <v>Aceptable</v>
      </c>
      <c r="AE18" s="173" t="s">
        <v>570</v>
      </c>
      <c r="AF18" s="148" t="s">
        <v>34</v>
      </c>
      <c r="AG18" s="148" t="s">
        <v>34</v>
      </c>
      <c r="AH18" s="190" t="s">
        <v>213</v>
      </c>
      <c r="AI18" s="190" t="s">
        <v>346</v>
      </c>
      <c r="AJ18" s="157" t="s">
        <v>34</v>
      </c>
      <c r="AK18" s="147" t="s">
        <v>35</v>
      </c>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row>
    <row r="19" spans="2:64" s="2" customFormat="1" ht="144" customHeight="1" x14ac:dyDescent="0.35">
      <c r="B19" s="237"/>
      <c r="C19" s="237"/>
      <c r="D19" s="237"/>
      <c r="E19" s="243"/>
      <c r="F19" s="243"/>
      <c r="G19" s="36" t="s">
        <v>44</v>
      </c>
      <c r="H19" s="235"/>
      <c r="I19" s="190" t="s">
        <v>333</v>
      </c>
      <c r="J19" s="190" t="s">
        <v>332</v>
      </c>
      <c r="K19" s="190" t="s">
        <v>335</v>
      </c>
      <c r="L19" s="140">
        <v>5</v>
      </c>
      <c r="M19" s="158">
        <v>0</v>
      </c>
      <c r="N19" s="140">
        <v>0</v>
      </c>
      <c r="O19" s="140">
        <f t="shared" si="0"/>
        <v>5</v>
      </c>
      <c r="P19" s="191" t="s">
        <v>338</v>
      </c>
      <c r="Q19" s="157">
        <v>8</v>
      </c>
      <c r="R19" s="191" t="s">
        <v>342</v>
      </c>
      <c r="S19" s="191" t="s">
        <v>343</v>
      </c>
      <c r="T19" s="191" t="s">
        <v>344</v>
      </c>
      <c r="U19" s="7">
        <v>2</v>
      </c>
      <c r="V19" s="7">
        <v>4</v>
      </c>
      <c r="W19" s="7">
        <f t="shared" si="1"/>
        <v>8</v>
      </c>
      <c r="X19" s="8" t="str">
        <f t="shared" si="2"/>
        <v>M</v>
      </c>
      <c r="Y19" s="9" t="str">
        <f t="shared" si="3"/>
        <v>Situación deficiente con exposición esporádica, o bien situación mejorable con exposición continuada o frecuente. Es posible que suceda el daño alguna vez.</v>
      </c>
      <c r="Z19" s="7">
        <v>25</v>
      </c>
      <c r="AA19" s="7">
        <f t="shared" si="4"/>
        <v>200</v>
      </c>
      <c r="AB19" s="10" t="str">
        <f t="shared" si="5"/>
        <v>II</v>
      </c>
      <c r="AC19" s="9" t="str">
        <f t="shared" si="6"/>
        <v>Corregir y adoptar medidas de control de inmediato. Sin embargo suspenda actividades si el nivel de riesgo está por encima o igual de 360.</v>
      </c>
      <c r="AD19" s="11" t="str">
        <f t="shared" si="7"/>
        <v>No aceptable o aceptable con control específico</v>
      </c>
      <c r="AE19" s="173" t="s">
        <v>570</v>
      </c>
      <c r="AF19" s="148" t="s">
        <v>34</v>
      </c>
      <c r="AG19" s="148" t="s">
        <v>34</v>
      </c>
      <c r="AH19" s="190" t="s">
        <v>345</v>
      </c>
      <c r="AI19" s="190" t="s">
        <v>346</v>
      </c>
      <c r="AJ19" s="157" t="s">
        <v>34</v>
      </c>
      <c r="AK19" s="147"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144" customHeight="1" x14ac:dyDescent="0.35">
      <c r="B20" s="237"/>
      <c r="C20" s="237"/>
      <c r="D20" s="237"/>
      <c r="E20" s="243"/>
      <c r="F20" s="243"/>
      <c r="G20" s="36" t="s">
        <v>33</v>
      </c>
      <c r="H20" s="216" t="s">
        <v>48</v>
      </c>
      <c r="I20" s="190" t="s">
        <v>106</v>
      </c>
      <c r="J20" s="190" t="s">
        <v>444</v>
      </c>
      <c r="K20" s="190" t="s">
        <v>420</v>
      </c>
      <c r="L20" s="140">
        <v>5</v>
      </c>
      <c r="M20" s="158">
        <v>0</v>
      </c>
      <c r="N20" s="140">
        <v>0</v>
      </c>
      <c r="O20" s="140">
        <f t="shared" si="0"/>
        <v>5</v>
      </c>
      <c r="P20" s="190" t="s">
        <v>443</v>
      </c>
      <c r="Q20" s="157">
        <v>8</v>
      </c>
      <c r="R20" s="190" t="s">
        <v>213</v>
      </c>
      <c r="S20" s="179" t="s">
        <v>460</v>
      </c>
      <c r="T20" s="179" t="s">
        <v>469</v>
      </c>
      <c r="U20" s="48">
        <v>2</v>
      </c>
      <c r="V20" s="7">
        <v>2</v>
      </c>
      <c r="W20" s="7">
        <f t="shared" si="1"/>
        <v>4</v>
      </c>
      <c r="X20" s="8" t="str">
        <f t="shared" si="2"/>
        <v>B</v>
      </c>
      <c r="Y20" s="9" t="str">
        <f t="shared" si="3"/>
        <v>Situación mejorable con exposición ocasional o esporádica, o situación sin anomalía destacable con cualquier nivel de exposición. No es esperable que se materialice el riesgo, aunque puede ser concebible.</v>
      </c>
      <c r="Z20" s="7">
        <v>10</v>
      </c>
      <c r="AA20" s="7">
        <f t="shared" si="4"/>
        <v>40</v>
      </c>
      <c r="AB20" s="10" t="str">
        <f t="shared" si="5"/>
        <v>III</v>
      </c>
      <c r="AC20" s="9" t="str">
        <f t="shared" si="6"/>
        <v>Mejorar si es posible. Sería conveniente justificar la intervención y su rentabilidad.</v>
      </c>
      <c r="AD20" s="11" t="str">
        <f t="shared" si="7"/>
        <v>Aceptable</v>
      </c>
      <c r="AE20" s="143" t="s">
        <v>70</v>
      </c>
      <c r="AF20" s="157" t="s">
        <v>34</v>
      </c>
      <c r="AG20" s="157" t="s">
        <v>34</v>
      </c>
      <c r="AH20" s="190" t="s">
        <v>200</v>
      </c>
      <c r="AI20" s="190" t="s">
        <v>470</v>
      </c>
      <c r="AJ20" s="157" t="s">
        <v>34</v>
      </c>
      <c r="AK20" s="147"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144" customHeight="1" x14ac:dyDescent="0.35">
      <c r="B21" s="237"/>
      <c r="C21" s="237"/>
      <c r="D21" s="237"/>
      <c r="E21" s="243"/>
      <c r="F21" s="243"/>
      <c r="G21" s="36" t="s">
        <v>33</v>
      </c>
      <c r="H21" s="220"/>
      <c r="I21" s="190" t="s">
        <v>68</v>
      </c>
      <c r="J21" s="190" t="s">
        <v>436</v>
      </c>
      <c r="K21" s="190" t="s">
        <v>420</v>
      </c>
      <c r="L21" s="140">
        <v>5</v>
      </c>
      <c r="M21" s="158">
        <v>0</v>
      </c>
      <c r="N21" s="140">
        <v>0</v>
      </c>
      <c r="O21" s="140">
        <f t="shared" si="0"/>
        <v>5</v>
      </c>
      <c r="P21" s="190" t="s">
        <v>437</v>
      </c>
      <c r="Q21" s="157">
        <v>1</v>
      </c>
      <c r="R21" s="190" t="s">
        <v>439</v>
      </c>
      <c r="S21" s="190" t="s">
        <v>467</v>
      </c>
      <c r="T21" s="179" t="s">
        <v>468</v>
      </c>
      <c r="U21" s="7">
        <v>6</v>
      </c>
      <c r="V21" s="7">
        <v>2</v>
      </c>
      <c r="W21" s="7">
        <f t="shared" si="1"/>
        <v>12</v>
      </c>
      <c r="X21" s="8" t="str">
        <f t="shared" si="2"/>
        <v>A</v>
      </c>
      <c r="Y21" s="9" t="str">
        <f t="shared" si="3"/>
        <v>Situación deficiente con exposición frecuente u ocasional, o bien situación muy deficiente con exposición ocasional o esporádica. La materialización de Riesgo es posible que suceda varias veces en la vida laboral</v>
      </c>
      <c r="Z21" s="7">
        <v>10</v>
      </c>
      <c r="AA21" s="7">
        <f t="shared" si="4"/>
        <v>120</v>
      </c>
      <c r="AB21" s="10" t="str">
        <f t="shared" si="5"/>
        <v>III</v>
      </c>
      <c r="AC21" s="9" t="str">
        <f t="shared" si="6"/>
        <v>Mejorar si es posible. Sería conveniente justificar la intervención y su rentabilidad.</v>
      </c>
      <c r="AD21" s="11" t="str">
        <f t="shared" si="7"/>
        <v>Aceptable</v>
      </c>
      <c r="AE21" s="173" t="s">
        <v>135</v>
      </c>
      <c r="AF21" s="173" t="s">
        <v>34</v>
      </c>
      <c r="AG21" s="148" t="s">
        <v>213</v>
      </c>
      <c r="AH21" s="190" t="s">
        <v>440</v>
      </c>
      <c r="AI21" s="190" t="s">
        <v>441</v>
      </c>
      <c r="AJ21" s="157" t="s">
        <v>34</v>
      </c>
      <c r="AK21" s="147"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144" customHeight="1" x14ac:dyDescent="0.35">
      <c r="B22" s="237"/>
      <c r="C22" s="237"/>
      <c r="D22" s="237"/>
      <c r="E22" s="243"/>
      <c r="F22" s="243"/>
      <c r="G22" s="36" t="s">
        <v>44</v>
      </c>
      <c r="H22" s="220"/>
      <c r="I22" s="190" t="s">
        <v>68</v>
      </c>
      <c r="J22" s="190" t="s">
        <v>438</v>
      </c>
      <c r="K22" s="190" t="s">
        <v>69</v>
      </c>
      <c r="L22" s="140">
        <v>5</v>
      </c>
      <c r="M22" s="158">
        <v>0</v>
      </c>
      <c r="N22" s="140">
        <v>0</v>
      </c>
      <c r="O22" s="140">
        <f t="shared" si="0"/>
        <v>5</v>
      </c>
      <c r="P22" s="190" t="s">
        <v>432</v>
      </c>
      <c r="Q22" s="157">
        <v>8</v>
      </c>
      <c r="R22" s="179" t="s">
        <v>213</v>
      </c>
      <c r="S22" s="190" t="s">
        <v>433</v>
      </c>
      <c r="T22" s="179" t="s">
        <v>472</v>
      </c>
      <c r="U22" s="7">
        <v>0</v>
      </c>
      <c r="V22" s="7">
        <v>1</v>
      </c>
      <c r="W22" s="7">
        <f t="shared" si="1"/>
        <v>0</v>
      </c>
      <c r="X22" s="7" t="str">
        <f t="shared" si="2"/>
        <v>B</v>
      </c>
      <c r="Y22" s="9" t="str">
        <f t="shared" si="3"/>
        <v>Situación mejorable con exposición ocasional o esporádica, o situación sin anomalía destacable con cualquier nivel de exposición. No es esperable que se materialice el riesgo, aunque puede ser concebible.</v>
      </c>
      <c r="Z22" s="7">
        <v>10</v>
      </c>
      <c r="AA22" s="7">
        <f t="shared" si="4"/>
        <v>0</v>
      </c>
      <c r="AB22" s="10" t="str">
        <f t="shared" si="5"/>
        <v>IV</v>
      </c>
      <c r="AC22" s="9" t="str">
        <f t="shared" si="6"/>
        <v>Mantener las medidas de control existentes, pero se deberían considerar soluciones o mejoras y se deben hacer comprobaciones periódicas para asegurar que el riesgo aún es tolerable.</v>
      </c>
      <c r="AD22" s="11" t="str">
        <f t="shared" si="7"/>
        <v>Aceptable</v>
      </c>
      <c r="AE22" s="173" t="s">
        <v>70</v>
      </c>
      <c r="AF22" s="157" t="s">
        <v>34</v>
      </c>
      <c r="AG22" s="157" t="s">
        <v>34</v>
      </c>
      <c r="AH22" s="190" t="s">
        <v>434</v>
      </c>
      <c r="AI22" s="190" t="s">
        <v>435</v>
      </c>
      <c r="AJ22" s="157" t="s">
        <v>34</v>
      </c>
      <c r="AK22" s="147"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144" customHeight="1" x14ac:dyDescent="0.35">
      <c r="B23" s="237"/>
      <c r="C23" s="237"/>
      <c r="D23" s="237"/>
      <c r="E23" s="243"/>
      <c r="F23" s="243"/>
      <c r="G23" s="36" t="s">
        <v>33</v>
      </c>
      <c r="H23" s="220"/>
      <c r="I23" s="190" t="s">
        <v>51</v>
      </c>
      <c r="J23" s="190" t="s">
        <v>429</v>
      </c>
      <c r="K23" s="190" t="s">
        <v>420</v>
      </c>
      <c r="L23" s="140">
        <v>5</v>
      </c>
      <c r="M23" s="158">
        <v>0</v>
      </c>
      <c r="N23" s="140">
        <v>0</v>
      </c>
      <c r="O23" s="140">
        <f t="shared" si="0"/>
        <v>5</v>
      </c>
      <c r="P23" s="190" t="s">
        <v>437</v>
      </c>
      <c r="Q23" s="157">
        <v>1</v>
      </c>
      <c r="R23" s="190" t="s">
        <v>213</v>
      </c>
      <c r="S23" s="190" t="s">
        <v>213</v>
      </c>
      <c r="T23" s="190" t="s">
        <v>430</v>
      </c>
      <c r="U23" s="7">
        <v>2</v>
      </c>
      <c r="V23" s="7">
        <v>2</v>
      </c>
      <c r="W23" s="7">
        <f t="shared" si="1"/>
        <v>4</v>
      </c>
      <c r="X23" s="8" t="str">
        <f t="shared" si="2"/>
        <v>B</v>
      </c>
      <c r="Y23" s="9" t="str">
        <f t="shared" si="3"/>
        <v>Situación mejorable con exposición ocasional o esporádica, o situación sin anomalía destacable con cualquier nivel de exposición. No es esperable que se materialice el riesgo, aunque puede ser concebible.</v>
      </c>
      <c r="Z23" s="7">
        <v>10</v>
      </c>
      <c r="AA23" s="7">
        <f t="shared" si="4"/>
        <v>40</v>
      </c>
      <c r="AB23" s="10" t="str">
        <f t="shared" si="5"/>
        <v>III</v>
      </c>
      <c r="AC23" s="9" t="str">
        <f t="shared" si="6"/>
        <v>Mejorar si es posible. Sería conveniente justificar la intervención y su rentabilidad.</v>
      </c>
      <c r="AD23" s="11" t="str">
        <f t="shared" si="7"/>
        <v>Aceptable</v>
      </c>
      <c r="AE23" s="143" t="s">
        <v>527</v>
      </c>
      <c r="AF23" s="148" t="s">
        <v>34</v>
      </c>
      <c r="AG23" s="148" t="s">
        <v>34</v>
      </c>
      <c r="AH23" s="190" t="s">
        <v>72</v>
      </c>
      <c r="AI23" s="190" t="s">
        <v>431</v>
      </c>
      <c r="AJ23" s="148" t="s">
        <v>34</v>
      </c>
      <c r="AK23" s="147"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2" customFormat="1" ht="144" customHeight="1" x14ac:dyDescent="0.35">
      <c r="B24" s="237"/>
      <c r="C24" s="237"/>
      <c r="D24" s="237"/>
      <c r="E24" s="243"/>
      <c r="F24" s="243"/>
      <c r="G24" s="36" t="s">
        <v>33</v>
      </c>
      <c r="H24" s="217"/>
      <c r="I24" s="190" t="s">
        <v>288</v>
      </c>
      <c r="J24" s="190" t="s">
        <v>427</v>
      </c>
      <c r="K24" s="190" t="s">
        <v>425</v>
      </c>
      <c r="L24" s="140">
        <v>5</v>
      </c>
      <c r="M24" s="158">
        <v>0</v>
      </c>
      <c r="N24" s="140">
        <v>0</v>
      </c>
      <c r="O24" s="140">
        <f t="shared" si="0"/>
        <v>5</v>
      </c>
      <c r="P24" s="190" t="s">
        <v>426</v>
      </c>
      <c r="Q24" s="157">
        <v>2</v>
      </c>
      <c r="R24" s="179" t="s">
        <v>213</v>
      </c>
      <c r="S24" s="190" t="s">
        <v>475</v>
      </c>
      <c r="T24" s="179" t="s">
        <v>477</v>
      </c>
      <c r="U24" s="7">
        <v>2</v>
      </c>
      <c r="V24" s="7">
        <v>1</v>
      </c>
      <c r="W24" s="7">
        <f t="shared" si="1"/>
        <v>2</v>
      </c>
      <c r="X24" s="7" t="str">
        <f t="shared" si="2"/>
        <v>B</v>
      </c>
      <c r="Y24" s="9" t="str">
        <f t="shared" si="3"/>
        <v>Situación mejorable con exposición ocasional o esporádica, o situación sin anomalía destacable con cualquier nivel de exposición. No es esperable que se materialice el riesgo, aunque puede ser concebible.</v>
      </c>
      <c r="Z24" s="7">
        <v>60</v>
      </c>
      <c r="AA24" s="7">
        <f t="shared" si="4"/>
        <v>120</v>
      </c>
      <c r="AB24" s="10" t="str">
        <f t="shared" si="5"/>
        <v>III</v>
      </c>
      <c r="AC24" s="9" t="str">
        <f t="shared" si="6"/>
        <v>Mejorar si es posible. Sería conveniente justificar la intervención y su rentabilidad.</v>
      </c>
      <c r="AD24" s="11" t="str">
        <f t="shared" si="7"/>
        <v>Aceptable</v>
      </c>
      <c r="AE24" s="148" t="s">
        <v>34</v>
      </c>
      <c r="AF24" s="148" t="s">
        <v>34</v>
      </c>
      <c r="AG24" s="148" t="s">
        <v>34</v>
      </c>
      <c r="AH24" s="190" t="s">
        <v>428</v>
      </c>
      <c r="AI24" s="146" t="s">
        <v>217</v>
      </c>
      <c r="AJ24" s="148" t="s">
        <v>34</v>
      </c>
      <c r="AK24" s="147"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s="52" customFormat="1" ht="144" customHeight="1" thickBot="1" x14ac:dyDescent="0.4">
      <c r="B25" s="238"/>
      <c r="C25" s="238"/>
      <c r="D25" s="238"/>
      <c r="E25" s="244"/>
      <c r="F25" s="244"/>
      <c r="G25" s="36" t="s">
        <v>33</v>
      </c>
      <c r="H25" s="190" t="s">
        <v>75</v>
      </c>
      <c r="I25" s="190" t="s">
        <v>418</v>
      </c>
      <c r="J25" s="190" t="s">
        <v>419</v>
      </c>
      <c r="K25" s="190" t="s">
        <v>420</v>
      </c>
      <c r="L25" s="163">
        <v>5</v>
      </c>
      <c r="M25" s="164">
        <v>0</v>
      </c>
      <c r="N25" s="163">
        <v>0</v>
      </c>
      <c r="O25" s="163">
        <f t="shared" si="0"/>
        <v>5</v>
      </c>
      <c r="P25" s="190" t="s">
        <v>421</v>
      </c>
      <c r="Q25" s="157">
        <v>8</v>
      </c>
      <c r="R25" s="190" t="s">
        <v>422</v>
      </c>
      <c r="S25" s="190" t="s">
        <v>423</v>
      </c>
      <c r="T25" s="179" t="s">
        <v>492</v>
      </c>
      <c r="U25" s="7">
        <v>2</v>
      </c>
      <c r="V25" s="7">
        <v>1</v>
      </c>
      <c r="W25" s="7">
        <f t="shared" si="1"/>
        <v>2</v>
      </c>
      <c r="X25" s="7" t="str">
        <f t="shared" si="2"/>
        <v>B</v>
      </c>
      <c r="Y25" s="9" t="str">
        <f t="shared" si="3"/>
        <v>Situación mejorable con exposición ocasional o esporádica, o situación sin anomalía destacable con cualquier nivel de exposición. No es esperable que se materialice el riesgo, aunque puede ser concebible.</v>
      </c>
      <c r="Z25" s="7">
        <v>60</v>
      </c>
      <c r="AA25" s="7">
        <f t="shared" si="4"/>
        <v>120</v>
      </c>
      <c r="AB25" s="10" t="str">
        <f t="shared" si="5"/>
        <v>III</v>
      </c>
      <c r="AC25" s="9" t="str">
        <f t="shared" si="6"/>
        <v>Mejorar si es posible. Sería conveniente justificar la intervención y su rentabilidad.</v>
      </c>
      <c r="AD25" s="11" t="str">
        <f t="shared" si="7"/>
        <v>Aceptable</v>
      </c>
      <c r="AE25" s="190" t="s">
        <v>79</v>
      </c>
      <c r="AF25" s="157" t="s">
        <v>34</v>
      </c>
      <c r="AG25" s="157" t="s">
        <v>34</v>
      </c>
      <c r="AH25" s="190" t="s">
        <v>80</v>
      </c>
      <c r="AI25" s="190" t="s">
        <v>424</v>
      </c>
      <c r="AJ25" s="157" t="s">
        <v>34</v>
      </c>
      <c r="AK25" s="147" t="s">
        <v>35</v>
      </c>
    </row>
    <row r="26" spans="2:64" ht="144" customHeight="1" x14ac:dyDescent="0.2">
      <c r="AI26" s="35"/>
    </row>
    <row r="27" spans="2:64" ht="85.5" customHeight="1" x14ac:dyDescent="0.2">
      <c r="AI27" s="35"/>
    </row>
    <row r="28" spans="2:64" ht="85.5" customHeight="1" x14ac:dyDescent="0.2">
      <c r="AI28" s="35"/>
    </row>
    <row r="29" spans="2:64" ht="85.5" customHeight="1" x14ac:dyDescent="0.2">
      <c r="AI29" s="35"/>
    </row>
  </sheetData>
  <mergeCells count="46">
    <mergeCell ref="G13:G15"/>
    <mergeCell ref="H13:H15"/>
    <mergeCell ref="H20:H24"/>
    <mergeCell ref="H17:H19"/>
    <mergeCell ref="AG9:AG10"/>
    <mergeCell ref="W9:W10"/>
    <mergeCell ref="X9:X10"/>
    <mergeCell ref="Y9:Y10"/>
    <mergeCell ref="Z9:Z10"/>
    <mergeCell ref="AA9:AA10"/>
    <mergeCell ref="H9:J9"/>
    <mergeCell ref="K9:K10"/>
    <mergeCell ref="L9:O9"/>
    <mergeCell ref="P9:P10"/>
    <mergeCell ref="U9:U10"/>
    <mergeCell ref="V9:V10"/>
    <mergeCell ref="B11:B25"/>
    <mergeCell ref="C11:C25"/>
    <mergeCell ref="D11:D25"/>
    <mergeCell ref="E11:E25"/>
    <mergeCell ref="F11:F25"/>
    <mergeCell ref="AK9:AK10"/>
    <mergeCell ref="AB9:AB10"/>
    <mergeCell ref="AC9:AC10"/>
    <mergeCell ref="AD9:AD10"/>
    <mergeCell ref="AE9:AE10"/>
    <mergeCell ref="AI9:AI10"/>
    <mergeCell ref="AJ9:AJ10"/>
    <mergeCell ref="AF9:AF10"/>
    <mergeCell ref="AH9:AH10"/>
    <mergeCell ref="H11:H12"/>
    <mergeCell ref="B5:T5"/>
    <mergeCell ref="U5:AK5"/>
    <mergeCell ref="B7:T8"/>
    <mergeCell ref="U7:AC8"/>
    <mergeCell ref="AD7:AD8"/>
    <mergeCell ref="AE7:AK7"/>
    <mergeCell ref="AE8:AK8"/>
    <mergeCell ref="Q9:Q10"/>
    <mergeCell ref="R9:T9"/>
    <mergeCell ref="B9:B10"/>
    <mergeCell ref="C9:C10"/>
    <mergeCell ref="D9:D10"/>
    <mergeCell ref="E9:E10"/>
    <mergeCell ref="F9:F10"/>
    <mergeCell ref="G9:G10"/>
  </mergeCells>
  <conditionalFormatting sqref="AB748:AF748 AE580:AF580 AE568:AF568 AE300:AF300 AE68:AF68 AE66:AF66 AE57:AF57 AE55:AE56 AE58:AE65 AE67 AE40:AF40 AE28:AF28 AE43:AF43 AE54:AF54 AE29:AE39 AE41:AE42 AE44:AE53 AB116:AF116 AB101:AF101 AB95:AF98 AB86:AF86 AB80:AF83 AB71:AF71 AB69:AE70 AB72:AE79 AB84:AE85 AB87:AE94 AB99:AE100 AB110:AF113 AB102:AE109 AB114:AE115 AB128:AF129 AB117:AE127 AB131:AF131 AB130:AE130 AB141:AF142 AB132:AE140 AB144:AF144 AB143:AE143 AB156:AF157 AB145:AE155 AB159:AF159 AB158:AE158 AB160:AE169 AF155 AF169:AF170 AE172:AF172 AE170:AE171 AE173:AE182 AF182 AE183:AF184 AE186:AF186 AE185 AE187:AE196 AF196 AE197:AF198 AE200:AF200 AE199 AE201:AE210 AF210 AE211:AF212 AE214:AF214 AE213 AE215:AE224 AF224 AB170:AD224 AB225:AF297 AE312:AF313 AE315:AF315 AE314 AE316:AE325 AF325 AB326:AF326 AE327:AF565 AE566:AE567 AE569:AE579 AB327:AD580 AB581:AF666 AB743:AF743 AB678:AF679 AB669:AF669 AB667:AE668 AB670:AE677 AB681:AF740 AB680:AE680 AB741:AE742 AB744:AE747 AB752:AF753 AB749:AE751 AB755:AF815 AB754:AE754 AB298:AE299 AE301:AE311 AB300:AD325 AB26:AD68 AE26:AE27 AB11:AD13 AB17:AD19">
    <cfRule type="cellIs" dxfId="2626" priority="135" stopIfTrue="1" operator="equal">
      <formula>"I"</formula>
    </cfRule>
    <cfRule type="cellIs" dxfId="2625" priority="136" stopIfTrue="1" operator="equal">
      <formula>"II"</formula>
    </cfRule>
    <cfRule type="cellIs" dxfId="2624" priority="137" stopIfTrue="1" operator="between">
      <formula>"III"</formula>
      <formula>"IV"</formula>
    </cfRule>
  </conditionalFormatting>
  <conditionalFormatting sqref="AD748:AF748 AE580:AF580 AE568:AF568 AD300:AF300 AD298:AE299 AD301:AE312 AD116:AF116 AD101:AF101 AD95:AF98 AD86:AF86 AD68:AF68 AD66:AF66 AD57:AF57 AD40:AF40 AD28:AF28 AD29:AE39 AD43:AF43 AD41:AE42 AD54:AF54 AD44:AE53 AD55:AE56 AD58:AE65 AD67:AE67 AD80:AF83 AD71:AF71 AD69:AE70 AD72:AE79 AD84:AE85 AD87:AE94 AD99:AE100 AD110:AF113 AD102:AE109 AD114:AE115 AD128:AF129 AD117:AE127 AD131:AF131 AD130:AE130 AD141:AF142 AD132:AE140 AD144:AF144 AD143:AE143 AD156:AF157 AD145:AE155 AD159:AF159 AD158:AE158 AD160:AE169 AF155 AF169:AF170 AE172:AF172 AE170:AE171 AE173:AE182 AF182 AE183:AF184 AE186:AF186 AE185 AE187:AE196 AF196 AE197:AF198 AE200:AF200 AE199 AE201:AE210 AF210 AE211:AF212 AE214:AF214 AE213 AE215:AE224 AF224 AD170:AD224 AD225:AF297 AF312:AF313 AE315:AF315 AE313:AE314 AE316:AE325 AF325 AD313:AD325 AD326:AF326 AE327:AF565 AE566:AE567 AE569:AE579 AD327:AD580 AD581:AF666 AD743:AF743 AD678:AF679 AD669:AF669 AD667:AE668 AD670:AE677 AD681:AF740 AD680:AE680 AD741:AE742 AD744:AE747 AD752:AF753 AD749:AE751 AD755:AF815 AD754:AE754 AD26:AE27 AD11:AD13 AD17:AD19">
    <cfRule type="cellIs" dxfId="2623" priority="133" stopIfTrue="1" operator="equal">
      <formula>"Aceptable"</formula>
    </cfRule>
    <cfRule type="cellIs" dxfId="2622" priority="134" stopIfTrue="1" operator="equal">
      <formula>"No aceptable"</formula>
    </cfRule>
  </conditionalFormatting>
  <conditionalFormatting sqref="AD26:AD815 AD11:AD13 AD17:AD19">
    <cfRule type="containsText" dxfId="2621" priority="128" stopIfTrue="1" operator="containsText" text="No aceptable o aceptable con control específico">
      <formula>NOT(ISERROR(SEARCH("No aceptable o aceptable con control específico",AD11)))</formula>
    </cfRule>
    <cfRule type="containsText" dxfId="2620" priority="131" stopIfTrue="1" operator="containsText" text="No aceptable">
      <formula>NOT(ISERROR(SEARCH("No aceptable",AD11)))</formula>
    </cfRule>
    <cfRule type="containsText" dxfId="2619" priority="132" stopIfTrue="1" operator="containsText" text="No Aceptable o aceptable con control específico">
      <formula>NOT(ISERROR(SEARCH("No Aceptable o aceptable con control específico",AD11)))</formula>
    </cfRule>
  </conditionalFormatting>
  <conditionalFormatting sqref="AD13">
    <cfRule type="containsText" dxfId="2618" priority="129" stopIfTrue="1" operator="containsText" text="No aceptable">
      <formula>NOT(ISERROR(SEARCH("No aceptable",AD13)))</formula>
    </cfRule>
    <cfRule type="containsText" dxfId="2617" priority="130" stopIfTrue="1" operator="containsText" text="No Aceptable o aceptable con control específico">
      <formula>NOT(ISERROR(SEARCH("No Aceptable o aceptable con control específico",AD13)))</formula>
    </cfRule>
  </conditionalFormatting>
  <conditionalFormatting sqref="AD21">
    <cfRule type="cellIs" dxfId="2616" priority="107" stopIfTrue="1" operator="equal">
      <formula>"Aceptable"</formula>
    </cfRule>
    <cfRule type="cellIs" dxfId="2615" priority="108" stopIfTrue="1" operator="equal">
      <formula>"No aceptable"</formula>
    </cfRule>
  </conditionalFormatting>
  <conditionalFormatting sqref="AD21">
    <cfRule type="containsText" dxfId="2614" priority="104" stopIfTrue="1" operator="containsText" text="No aceptable o aceptable con control específico">
      <formula>NOT(ISERROR(SEARCH("No aceptable o aceptable con control específico",AD21)))</formula>
    </cfRule>
    <cfRule type="containsText" dxfId="2613" priority="105" stopIfTrue="1" operator="containsText" text="No aceptable">
      <formula>NOT(ISERROR(SEARCH("No aceptable",AD21)))</formula>
    </cfRule>
    <cfRule type="containsText" dxfId="2612" priority="106" stopIfTrue="1" operator="containsText" text="No Aceptable o aceptable con control específico">
      <formula>NOT(ISERROR(SEARCH("No Aceptable o aceptable con control específico",AD21)))</formula>
    </cfRule>
  </conditionalFormatting>
  <conditionalFormatting sqref="AD20 AD22 AD24:AD25">
    <cfRule type="containsText" dxfId="2611" priority="112" stopIfTrue="1" operator="containsText" text="No aceptable o aceptable con control específico">
      <formula>NOT(ISERROR(SEARCH("No aceptable o aceptable con control específico",AD20)))</formula>
    </cfRule>
    <cfRule type="containsText" dxfId="2610" priority="113" stopIfTrue="1" operator="containsText" text="No aceptable">
      <formula>NOT(ISERROR(SEARCH("No aceptable",AD20)))</formula>
    </cfRule>
    <cfRule type="containsText" dxfId="2609" priority="114" stopIfTrue="1" operator="containsText" text="No Aceptable o aceptable con control específico">
      <formula>NOT(ISERROR(SEARCH("No Aceptable o aceptable con control específico",AD20)))</formula>
    </cfRule>
  </conditionalFormatting>
  <conditionalFormatting sqref="AD20 AD22 AD24:AD25">
    <cfRule type="cellIs" dxfId="2608" priority="115" stopIfTrue="1" operator="equal">
      <formula>"Aceptable"</formula>
    </cfRule>
    <cfRule type="cellIs" dxfId="2607" priority="116" stopIfTrue="1" operator="equal">
      <formula>"No aceptable"</formula>
    </cfRule>
  </conditionalFormatting>
  <conditionalFormatting sqref="AD23">
    <cfRule type="containsText" dxfId="2606" priority="96" stopIfTrue="1" operator="containsText" text="No aceptable o aceptable con control específico">
      <formula>NOT(ISERROR(SEARCH("No aceptable o aceptable con control específico",AD23)))</formula>
    </cfRule>
    <cfRule type="containsText" dxfId="2605" priority="97" stopIfTrue="1" operator="containsText" text="No aceptable">
      <formula>NOT(ISERROR(SEARCH("No aceptable",AD23)))</formula>
    </cfRule>
    <cfRule type="containsText" dxfId="2604" priority="98" stopIfTrue="1" operator="containsText" text="No Aceptable o aceptable con control específico">
      <formula>NOT(ISERROR(SEARCH("No Aceptable o aceptable con control específico",AD23)))</formula>
    </cfRule>
  </conditionalFormatting>
  <conditionalFormatting sqref="AD23">
    <cfRule type="cellIs" dxfId="2603" priority="99" stopIfTrue="1" operator="equal">
      <formula>"Aceptable"</formula>
    </cfRule>
    <cfRule type="cellIs" dxfId="2602" priority="100" stopIfTrue="1" operator="equal">
      <formula>"No aceptable"</formula>
    </cfRule>
  </conditionalFormatting>
  <conditionalFormatting sqref="AD15">
    <cfRule type="containsText" dxfId="2601" priority="91" stopIfTrue="1" operator="containsText" text="No aceptable o aceptable con control específico">
      <formula>NOT(ISERROR(SEARCH("No aceptable o aceptable con control específico",AD15)))</formula>
    </cfRule>
    <cfRule type="containsText" dxfId="2600" priority="92" stopIfTrue="1" operator="containsText" text="No aceptable">
      <formula>NOT(ISERROR(SEARCH("No aceptable",AD15)))</formula>
    </cfRule>
    <cfRule type="containsText" dxfId="2599" priority="93" stopIfTrue="1" operator="containsText" text="No Aceptable o aceptable con control específico">
      <formula>NOT(ISERROR(SEARCH("No Aceptable o aceptable con control específico",AD15)))</formula>
    </cfRule>
  </conditionalFormatting>
  <conditionalFormatting sqref="AD15">
    <cfRule type="cellIs" dxfId="2598" priority="94" stopIfTrue="1" operator="equal">
      <formula>"Aceptable"</formula>
    </cfRule>
    <cfRule type="cellIs" dxfId="2597" priority="95" stopIfTrue="1" operator="equal">
      <formula>"No aceptable"</formula>
    </cfRule>
  </conditionalFormatting>
  <conditionalFormatting sqref="AB15">
    <cfRule type="cellIs" dxfId="2596" priority="83" stopIfTrue="1" operator="equal">
      <formula>"I"</formula>
    </cfRule>
    <cfRule type="cellIs" dxfId="2595" priority="84" stopIfTrue="1" operator="equal">
      <formula>"II"</formula>
    </cfRule>
    <cfRule type="cellIs" dxfId="2594" priority="85" stopIfTrue="1" operator="between">
      <formula>"III"</formula>
      <formula>"IV"</formula>
    </cfRule>
  </conditionalFormatting>
  <conditionalFormatting sqref="AB20">
    <cfRule type="cellIs" dxfId="2593" priority="72" stopIfTrue="1" operator="equal">
      <formula>"I"</formula>
    </cfRule>
    <cfRule type="cellIs" dxfId="2592" priority="73" stopIfTrue="1" operator="equal">
      <formula>"II"</formula>
    </cfRule>
    <cfRule type="cellIs" dxfId="2591" priority="74" stopIfTrue="1" operator="between">
      <formula>"III"</formula>
      <formula>"IV"</formula>
    </cfRule>
  </conditionalFormatting>
  <conditionalFormatting sqref="AB21:AB25">
    <cfRule type="cellIs" dxfId="2590" priority="69" stopIfTrue="1" operator="equal">
      <formula>"I"</formula>
    </cfRule>
    <cfRule type="cellIs" dxfId="2589" priority="70" stopIfTrue="1" operator="equal">
      <formula>"II"</formula>
    </cfRule>
    <cfRule type="cellIs" dxfId="2588" priority="71" stopIfTrue="1" operator="between">
      <formula>"III"</formula>
      <formula>"IV"</formula>
    </cfRule>
  </conditionalFormatting>
  <conditionalFormatting sqref="AE14">
    <cfRule type="cellIs" dxfId="2587" priority="61" stopIfTrue="1" operator="equal">
      <formula>"I"</formula>
    </cfRule>
    <cfRule type="cellIs" dxfId="2586" priority="62" stopIfTrue="1" operator="equal">
      <formula>"II"</formula>
    </cfRule>
    <cfRule type="cellIs" dxfId="2585" priority="63" stopIfTrue="1" operator="between">
      <formula>"III"</formula>
      <formula>"IV"</formula>
    </cfRule>
  </conditionalFormatting>
  <conditionalFormatting sqref="AE14">
    <cfRule type="cellIs" dxfId="2584" priority="59" stopIfTrue="1" operator="equal">
      <formula>"Aceptable"</formula>
    </cfRule>
    <cfRule type="cellIs" dxfId="2583" priority="60" stopIfTrue="1" operator="equal">
      <formula>"No aceptable"</formula>
    </cfRule>
  </conditionalFormatting>
  <conditionalFormatting sqref="AD14">
    <cfRule type="containsText" dxfId="2582" priority="54" stopIfTrue="1" operator="containsText" text="No aceptable o aceptable con control específico">
      <formula>NOT(ISERROR(SEARCH("No aceptable o aceptable con control específico",AD14)))</formula>
    </cfRule>
    <cfRule type="containsText" dxfId="2581" priority="55" stopIfTrue="1" operator="containsText" text="No aceptable">
      <formula>NOT(ISERROR(SEARCH("No aceptable",AD14)))</formula>
    </cfRule>
    <cfRule type="containsText" dxfId="2580" priority="56" stopIfTrue="1" operator="containsText" text="No Aceptable o aceptable con control específico">
      <formula>NOT(ISERROR(SEARCH("No Aceptable o aceptable con control específico",AD14)))</formula>
    </cfRule>
  </conditionalFormatting>
  <conditionalFormatting sqref="AD14">
    <cfRule type="cellIs" dxfId="2579" priority="57" stopIfTrue="1" operator="equal">
      <formula>"Aceptable"</formula>
    </cfRule>
    <cfRule type="cellIs" dxfId="2578" priority="58" stopIfTrue="1" operator="equal">
      <formula>"No aceptable"</formula>
    </cfRule>
  </conditionalFormatting>
  <conditionalFormatting sqref="AB14">
    <cfRule type="cellIs" dxfId="2577" priority="51" stopIfTrue="1" operator="equal">
      <formula>"I"</formula>
    </cfRule>
    <cfRule type="cellIs" dxfId="2576" priority="52" stopIfTrue="1" operator="equal">
      <formula>"II"</formula>
    </cfRule>
    <cfRule type="cellIs" dxfId="2575" priority="53" stopIfTrue="1" operator="between">
      <formula>"III"</formula>
      <formula>"IV"</formula>
    </cfRule>
  </conditionalFormatting>
  <conditionalFormatting sqref="AE11:AE12">
    <cfRule type="cellIs" dxfId="2574" priority="48" stopIfTrue="1" operator="equal">
      <formula>"I"</formula>
    </cfRule>
    <cfRule type="cellIs" dxfId="2573" priority="49" stopIfTrue="1" operator="equal">
      <formula>"II"</formula>
    </cfRule>
    <cfRule type="cellIs" dxfId="2572" priority="50" stopIfTrue="1" operator="between">
      <formula>"III"</formula>
      <formula>"IV"</formula>
    </cfRule>
  </conditionalFormatting>
  <conditionalFormatting sqref="AE11:AE12">
    <cfRule type="cellIs" dxfId="2571" priority="46" stopIfTrue="1" operator="equal">
      <formula>"Aceptable"</formula>
    </cfRule>
    <cfRule type="cellIs" dxfId="2570" priority="47" stopIfTrue="1" operator="equal">
      <formula>"No aceptable"</formula>
    </cfRule>
  </conditionalFormatting>
  <conditionalFormatting sqref="AE22 AE24">
    <cfRule type="cellIs" dxfId="2569" priority="43" stopIfTrue="1" operator="equal">
      <formula>"I"</formula>
    </cfRule>
    <cfRule type="cellIs" dxfId="2568" priority="44" stopIfTrue="1" operator="equal">
      <formula>"II"</formula>
    </cfRule>
    <cfRule type="cellIs" dxfId="2567" priority="45" stopIfTrue="1" operator="between">
      <formula>"III"</formula>
      <formula>"IV"</formula>
    </cfRule>
  </conditionalFormatting>
  <conditionalFormatting sqref="AE22 AE24">
    <cfRule type="cellIs" dxfId="2566" priority="41" stopIfTrue="1" operator="equal">
      <formula>"Aceptable"</formula>
    </cfRule>
    <cfRule type="cellIs" dxfId="2565" priority="42" stopIfTrue="1" operator="equal">
      <formula>"No aceptable"</formula>
    </cfRule>
  </conditionalFormatting>
  <conditionalFormatting sqref="AE21">
    <cfRule type="cellIs" dxfId="2564" priority="39" stopIfTrue="1" operator="equal">
      <formula>"Aceptable"</formula>
    </cfRule>
    <cfRule type="cellIs" dxfId="2563" priority="40" stopIfTrue="1" operator="equal">
      <formula>"No aceptable"</formula>
    </cfRule>
  </conditionalFormatting>
  <conditionalFormatting sqref="AE20">
    <cfRule type="cellIs" dxfId="2562" priority="36" stopIfTrue="1" operator="equal">
      <formula>"I"</formula>
    </cfRule>
    <cfRule type="cellIs" dxfId="2561" priority="37" stopIfTrue="1" operator="equal">
      <formula>"II"</formula>
    </cfRule>
    <cfRule type="cellIs" dxfId="2560" priority="38" stopIfTrue="1" operator="between">
      <formula>"III"</formula>
      <formula>"IV"</formula>
    </cfRule>
  </conditionalFormatting>
  <conditionalFormatting sqref="AE20">
    <cfRule type="cellIs" dxfId="2559" priority="34" stopIfTrue="1" operator="equal">
      <formula>"Aceptable"</formula>
    </cfRule>
    <cfRule type="cellIs" dxfId="2558" priority="35" stopIfTrue="1" operator="equal">
      <formula>"No aceptable"</formula>
    </cfRule>
  </conditionalFormatting>
  <conditionalFormatting sqref="AE23">
    <cfRule type="cellIs" dxfId="2557" priority="31" stopIfTrue="1" operator="equal">
      <formula>"I"</formula>
    </cfRule>
    <cfRule type="cellIs" dxfId="2556" priority="32" stopIfTrue="1" operator="equal">
      <formula>"II"</formula>
    </cfRule>
    <cfRule type="cellIs" dxfId="2555" priority="33" stopIfTrue="1" operator="between">
      <formula>"III"</formula>
      <formula>"IV"</formula>
    </cfRule>
  </conditionalFormatting>
  <conditionalFormatting sqref="AE23">
    <cfRule type="cellIs" dxfId="2554" priority="29" stopIfTrue="1" operator="equal">
      <formula>"Aceptable"</formula>
    </cfRule>
    <cfRule type="cellIs" dxfId="2553" priority="30" stopIfTrue="1" operator="equal">
      <formula>"No aceptable"</formula>
    </cfRule>
  </conditionalFormatting>
  <conditionalFormatting sqref="AE16">
    <cfRule type="cellIs" dxfId="2552" priority="26" stopIfTrue="1" operator="equal">
      <formula>"I"</formula>
    </cfRule>
    <cfRule type="cellIs" dxfId="2551" priority="27" stopIfTrue="1" operator="equal">
      <formula>"II"</formula>
    </cfRule>
    <cfRule type="cellIs" dxfId="2550" priority="28" stopIfTrue="1" operator="between">
      <formula>"III"</formula>
      <formula>"IV"</formula>
    </cfRule>
  </conditionalFormatting>
  <conditionalFormatting sqref="AE16">
    <cfRule type="cellIs" dxfId="2549" priority="24" stopIfTrue="1" operator="equal">
      <formula>"Aceptable"</formula>
    </cfRule>
    <cfRule type="cellIs" dxfId="2548" priority="25" stopIfTrue="1" operator="equal">
      <formula>"No aceptable"</formula>
    </cfRule>
  </conditionalFormatting>
  <conditionalFormatting sqref="AE17:AE18">
    <cfRule type="cellIs" dxfId="2547" priority="21" stopIfTrue="1" operator="equal">
      <formula>"I"</formula>
    </cfRule>
    <cfRule type="cellIs" dxfId="2546" priority="22" stopIfTrue="1" operator="equal">
      <formula>"II"</formula>
    </cfRule>
    <cfRule type="cellIs" dxfId="2545" priority="23" stopIfTrue="1" operator="between">
      <formula>"III"</formula>
      <formula>"IV"</formula>
    </cfRule>
  </conditionalFormatting>
  <conditionalFormatting sqref="AE17:AE18">
    <cfRule type="cellIs" dxfId="2544" priority="19" stopIfTrue="1" operator="equal">
      <formula>"Aceptable"</formula>
    </cfRule>
    <cfRule type="cellIs" dxfId="2543" priority="20" stopIfTrue="1" operator="equal">
      <formula>"No aceptable"</formula>
    </cfRule>
  </conditionalFormatting>
  <conditionalFormatting sqref="AE19">
    <cfRule type="cellIs" dxfId="2542" priority="16" stopIfTrue="1" operator="equal">
      <formula>"I"</formula>
    </cfRule>
    <cfRule type="cellIs" dxfId="2541" priority="17" stopIfTrue="1" operator="equal">
      <formula>"II"</formula>
    </cfRule>
    <cfRule type="cellIs" dxfId="2540" priority="18" stopIfTrue="1" operator="between">
      <formula>"III"</formula>
      <formula>"IV"</formula>
    </cfRule>
  </conditionalFormatting>
  <conditionalFormatting sqref="AE19">
    <cfRule type="cellIs" dxfId="2539" priority="14" stopIfTrue="1" operator="equal">
      <formula>"Aceptable"</formula>
    </cfRule>
    <cfRule type="cellIs" dxfId="2538" priority="15" stopIfTrue="1" operator="equal">
      <formula>"No aceptable"</formula>
    </cfRule>
  </conditionalFormatting>
  <conditionalFormatting sqref="AB16:AD16">
    <cfRule type="cellIs" dxfId="2537" priority="6" stopIfTrue="1" operator="equal">
      <formula>"I"</formula>
    </cfRule>
    <cfRule type="cellIs" dxfId="2536" priority="7" stopIfTrue="1" operator="equal">
      <formula>"II"</formula>
    </cfRule>
    <cfRule type="cellIs" dxfId="2535" priority="8" stopIfTrue="1" operator="between">
      <formula>"III"</formula>
      <formula>"IV"</formula>
    </cfRule>
  </conditionalFormatting>
  <conditionalFormatting sqref="AD16">
    <cfRule type="cellIs" dxfId="2534" priority="4" stopIfTrue="1" operator="equal">
      <formula>"Aceptable"</formula>
    </cfRule>
    <cfRule type="cellIs" dxfId="2533" priority="5" stopIfTrue="1" operator="equal">
      <formula>"No aceptable"</formula>
    </cfRule>
  </conditionalFormatting>
  <conditionalFormatting sqref="AD16">
    <cfRule type="containsText" dxfId="2532" priority="1" stopIfTrue="1" operator="containsText" text="No aceptable o aceptable con control específico">
      <formula>NOT(ISERROR(SEARCH("No aceptable o aceptable con control específico",AD16)))</formula>
    </cfRule>
    <cfRule type="containsText" dxfId="2531" priority="2" stopIfTrue="1" operator="containsText" text="No aceptable">
      <formula>NOT(ISERROR(SEARCH("No aceptable",AD16)))</formula>
    </cfRule>
    <cfRule type="containsText" dxfId="2530" priority="3" stopIfTrue="1" operator="containsText" text="No Aceptable o aceptable con control específico">
      <formula>NOT(ISERROR(SEARCH("No Aceptable o aceptable con control específico",AD16)))</formula>
    </cfRule>
  </conditionalFormatting>
  <dataValidations count="4">
    <dataValidation allowBlank="1" sqref="AA20:AA25 AA14:AA16" xr:uid="{00000000-0002-0000-0A00-000000000000}"/>
    <dataValidation type="list" allowBlank="1" showInputMessage="1" showErrorMessage="1" prompt="10 = Muy Alto_x000a_6 = Alto_x000a_2 = Medio_x000a_0 = Bajo" sqref="U20:U25 U14:U16" xr:uid="{00000000-0002-0000-0A00-000001000000}">
      <formula1>"10, 6, 2, 0, "</formula1>
    </dataValidation>
    <dataValidation type="list" allowBlank="1" showInputMessage="1" prompt="4 = Continua_x000a_3 = Frecuente_x000a_2 = Ocasional_x000a_1 = Esporádica" sqref="V20:V25 V14:V16" xr:uid="{00000000-0002-0000-0A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5" xr:uid="{00000000-0002-0000-0A00-000003000000}">
      <formula1>"100,60,25,10"</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BL26"/>
  <sheetViews>
    <sheetView topLeftCell="A22" zoomScale="60" zoomScaleNormal="60" workbookViewId="0">
      <selection activeCell="L20" sqref="L20"/>
    </sheetView>
  </sheetViews>
  <sheetFormatPr baseColWidth="10" defaultRowHeight="60.75" customHeight="1" x14ac:dyDescent="0.2"/>
  <cols>
    <col min="1" max="1" width="1.85546875" customWidth="1"/>
    <col min="2" max="2" width="5.7109375" customWidth="1"/>
    <col min="3" max="3" width="7.5703125" customWidth="1"/>
    <col min="4" max="4" width="6.42578125" customWidth="1"/>
    <col min="5" max="5" width="6.140625" customWidth="1"/>
    <col min="6" max="6" width="5.28515625" customWidth="1"/>
    <col min="7" max="7" width="8.28515625" customWidth="1"/>
    <col min="8" max="8" width="20.28515625" customWidth="1"/>
    <col min="9" max="9" width="19.85546875" customWidth="1"/>
    <col min="10" max="10" width="19.7109375" customWidth="1"/>
    <col min="11" max="11" width="22.42578125" customWidth="1"/>
    <col min="12" max="15" width="5.140625" customWidth="1"/>
    <col min="16" max="16" width="16.28515625" customWidth="1"/>
    <col min="17" max="17" width="5.7109375" customWidth="1"/>
    <col min="18" max="20" width="20.42578125" customWidth="1"/>
    <col min="21" max="21" width="5" customWidth="1"/>
    <col min="22" max="22" width="5.42578125" customWidth="1"/>
    <col min="23" max="23" width="8.140625" customWidth="1"/>
    <col min="24" max="24" width="6.7109375" customWidth="1"/>
    <col min="25" max="25" width="17.7109375" customWidth="1"/>
    <col min="26" max="26" width="7.7109375" customWidth="1"/>
    <col min="27" max="27" width="8.140625" customWidth="1"/>
    <col min="28" max="28" width="7.28515625" customWidth="1"/>
    <col min="29" max="29" width="14.28515625" customWidth="1"/>
    <col min="30" max="30" width="12.7109375" customWidth="1"/>
    <col min="31" max="31" width="17.42578125" customWidth="1"/>
    <col min="32" max="32" width="13" customWidth="1"/>
    <col min="33" max="33" width="16.42578125" customWidth="1"/>
    <col min="34" max="34" width="15.7109375" customWidth="1"/>
    <col min="35" max="35" width="27.7109375" customWidth="1"/>
    <col min="36" max="36" width="18.5703125" customWidth="1"/>
    <col min="37" max="37" width="19.28515625" customWidth="1"/>
  </cols>
  <sheetData>
    <row r="1" spans="1:64" s="3" customFormat="1" ht="39.7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69" t="s">
        <v>89</v>
      </c>
      <c r="AK1" s="59" t="s">
        <v>137</v>
      </c>
    </row>
    <row r="2" spans="1:64" s="3" customFormat="1" ht="39.7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69" t="s">
        <v>90</v>
      </c>
      <c r="AK2" s="59">
        <v>1</v>
      </c>
    </row>
    <row r="3" spans="1:64" s="3" customFormat="1" ht="39.7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81" t="s">
        <v>91</v>
      </c>
      <c r="AK3" s="60">
        <v>42870</v>
      </c>
    </row>
    <row r="4" spans="1:64" s="3" customFormat="1" ht="39.75" customHeight="1" x14ac:dyDescent="0.3">
      <c r="E4" s="4"/>
      <c r="H4" s="5"/>
      <c r="AF4" s="4"/>
      <c r="AG4" s="4"/>
      <c r="AH4" s="4"/>
      <c r="AJ4" s="5"/>
    </row>
    <row r="5" spans="1: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1:64" s="137" customFormat="1" ht="18.75" customHeight="1" x14ac:dyDescent="0.3">
      <c r="E6" s="138"/>
      <c r="H6" s="139"/>
      <c r="AF6" s="138"/>
      <c r="AG6" s="138"/>
      <c r="AH6" s="138"/>
      <c r="AJ6" s="139"/>
    </row>
    <row r="7" spans="1: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1: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1: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1:64" s="135" customFormat="1" ht="62.25" customHeight="1" thickBot="1" x14ac:dyDescent="0.4">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1:64" s="2" customFormat="1" ht="114.75" customHeight="1" x14ac:dyDescent="0.35">
      <c r="A11" s="39"/>
      <c r="B11" s="262" t="s">
        <v>175</v>
      </c>
      <c r="C11" s="262" t="s">
        <v>273</v>
      </c>
      <c r="D11" s="262" t="s">
        <v>274</v>
      </c>
      <c r="E11" s="270" t="s">
        <v>276</v>
      </c>
      <c r="F11" s="270" t="s">
        <v>275</v>
      </c>
      <c r="G11" s="36" t="s">
        <v>44</v>
      </c>
      <c r="H11" s="216" t="s">
        <v>325</v>
      </c>
      <c r="I11" s="148" t="s">
        <v>49</v>
      </c>
      <c r="J11" s="189" t="s">
        <v>374</v>
      </c>
      <c r="K11" s="189" t="s">
        <v>375</v>
      </c>
      <c r="L11" s="140">
        <v>2</v>
      </c>
      <c r="M11" s="158">
        <v>0</v>
      </c>
      <c r="N11" s="140">
        <v>0</v>
      </c>
      <c r="O11" s="140">
        <f t="shared" ref="O11:O25" si="0">SUM(L11:N11)</f>
        <v>2</v>
      </c>
      <c r="P11" s="189" t="s">
        <v>376</v>
      </c>
      <c r="Q11" s="157">
        <v>8</v>
      </c>
      <c r="R11" s="189" t="s">
        <v>628</v>
      </c>
      <c r="S11" s="189" t="s">
        <v>378</v>
      </c>
      <c r="T11" s="189" t="s">
        <v>377</v>
      </c>
      <c r="U11" s="48">
        <v>2</v>
      </c>
      <c r="V11" s="7">
        <v>4</v>
      </c>
      <c r="W11" s="7">
        <f>V11*U11</f>
        <v>8</v>
      </c>
      <c r="X11" s="8"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0" t="str">
        <f>+IF(AND(U11*V11*Z11&gt;=600,U11*V11*Z11&lt;=4000),"I",IF(AND(U11*V11*Z11&gt;=150,U11*V11*Z11&lt;=500),"II",IF(AND(U11*V11*Z11&gt;=40,U11*V11*Z11&lt;=120),"III",IF(AND(U11*V11*Z11&gt;=0,U11*V11*Z11&lt;=20),"IV",""))))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34"/>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114.75" customHeight="1" x14ac:dyDescent="0.35">
      <c r="A12" s="40"/>
      <c r="B12" s="237"/>
      <c r="C12" s="237"/>
      <c r="D12" s="237"/>
      <c r="E12" s="271"/>
      <c r="F12" s="271"/>
      <c r="G12" s="36" t="s">
        <v>44</v>
      </c>
      <c r="H12" s="220"/>
      <c r="I12" s="148" t="s">
        <v>127</v>
      </c>
      <c r="J12" s="189" t="s">
        <v>380</v>
      </c>
      <c r="K12" s="190" t="s">
        <v>381</v>
      </c>
      <c r="L12" s="140">
        <v>2</v>
      </c>
      <c r="M12" s="158">
        <v>0</v>
      </c>
      <c r="N12" s="140">
        <v>0</v>
      </c>
      <c r="O12" s="140">
        <f t="shared" si="0"/>
        <v>2</v>
      </c>
      <c r="P12" s="189" t="s">
        <v>376</v>
      </c>
      <c r="Q12" s="157">
        <v>8</v>
      </c>
      <c r="R12" s="190" t="s">
        <v>629</v>
      </c>
      <c r="S12" s="190" t="s">
        <v>378</v>
      </c>
      <c r="T12" s="190" t="s">
        <v>377</v>
      </c>
      <c r="U12" s="7">
        <v>2</v>
      </c>
      <c r="V12" s="7">
        <v>4</v>
      </c>
      <c r="W12" s="7">
        <f t="shared" ref="W12:W25" si="1">V12*U12</f>
        <v>8</v>
      </c>
      <c r="X12" s="8" t="str">
        <f t="shared" ref="X12:X25" si="2">+IF(AND(U12*V12&gt;=24,U12*V12&lt;=40),"MA",IF(AND(U12*V12&gt;=10,U12*V12&lt;=20),"A",IF(AND(U12*V12&gt;=6,U12*V12&lt;=8),"M",IF(AND(U12*V12&gt;=0,U12*V12&lt;=4),"B",""))))</f>
        <v>M</v>
      </c>
      <c r="Y12" s="9" t="str">
        <f t="shared" ref="Y12:Y25"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10</v>
      </c>
      <c r="AA12" s="7">
        <f t="shared" ref="AA12:AA25" si="4">W12*Z12</f>
        <v>80</v>
      </c>
      <c r="AB12" s="10" t="str">
        <f t="shared" ref="AB12:AB25" si="5">+IF(AND(U12*V12*Z12&gt;=600,U12*V12*Z12&lt;=4000),"I",IF(AND(U12*V12*Z12&gt;=150,U12*V12*Z12&lt;=500),"II",IF(AND(U12*V12*Z12&gt;=40,U12*V12*Z12&lt;=120),"III",IF(AND(U12*V12*Z12&gt;=0,U12*V12*Z12&lt;=20),"IV",""))))</f>
        <v>III</v>
      </c>
      <c r="AC12" s="9" t="str">
        <f t="shared" ref="AC12:AC25"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 t="shared" ref="AD12:AD25" si="7">+IF(AB12="I","No aceptable",IF(AB12="II","No aceptable o aceptable con control específico",IF(AB12="III","Aceptable",IF(AB12="IV","Aceptable",""))))</f>
        <v>Aceptable</v>
      </c>
      <c r="AE12" s="173" t="s">
        <v>128</v>
      </c>
      <c r="AF12" s="157" t="s">
        <v>34</v>
      </c>
      <c r="AG12" s="157" t="s">
        <v>34</v>
      </c>
      <c r="AH12" s="157" t="s">
        <v>384</v>
      </c>
      <c r="AI12" s="146" t="s">
        <v>379</v>
      </c>
      <c r="AJ12" s="157" t="s">
        <v>34</v>
      </c>
      <c r="AK12" s="147" t="s">
        <v>35</v>
      </c>
      <c r="AL12" s="134"/>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114.75" customHeight="1" thickBot="1" x14ac:dyDescent="0.4">
      <c r="A13" s="40"/>
      <c r="B13" s="237"/>
      <c r="C13" s="237"/>
      <c r="D13" s="237"/>
      <c r="E13" s="271"/>
      <c r="F13" s="271"/>
      <c r="G13" s="36" t="s">
        <v>44</v>
      </c>
      <c r="H13" s="217"/>
      <c r="I13" s="157" t="s">
        <v>391</v>
      </c>
      <c r="J13" s="157" t="s">
        <v>392</v>
      </c>
      <c r="K13" s="190" t="s">
        <v>393</v>
      </c>
      <c r="L13" s="140">
        <v>2</v>
      </c>
      <c r="M13" s="140">
        <v>0</v>
      </c>
      <c r="N13" s="140">
        <v>0</v>
      </c>
      <c r="O13" s="140">
        <f t="shared" si="0"/>
        <v>2</v>
      </c>
      <c r="P13" s="190" t="s">
        <v>394</v>
      </c>
      <c r="Q13" s="140">
        <v>8</v>
      </c>
      <c r="R13" s="190" t="s">
        <v>107</v>
      </c>
      <c r="S13" s="190" t="s">
        <v>395</v>
      </c>
      <c r="T13" s="190" t="s">
        <v>396</v>
      </c>
      <c r="U13" s="6">
        <v>2</v>
      </c>
      <c r="V13" s="6">
        <v>4</v>
      </c>
      <c r="W13" s="6">
        <f t="shared" si="1"/>
        <v>8</v>
      </c>
      <c r="X13" s="89" t="str">
        <f t="shared" si="2"/>
        <v>M</v>
      </c>
      <c r="Y13" s="90" t="str">
        <f t="shared" si="3"/>
        <v>Situación deficiente con exposición esporádica, o bien situación mejorable con exposición continuada o frecuente. Es posible que suceda el daño alguna vez.</v>
      </c>
      <c r="Z13" s="88">
        <v>10</v>
      </c>
      <c r="AA13" s="88">
        <f t="shared" si="4"/>
        <v>80</v>
      </c>
      <c r="AB13" s="10" t="str">
        <f t="shared" si="5"/>
        <v>III</v>
      </c>
      <c r="AC13" s="90" t="str">
        <f t="shared" si="6"/>
        <v>Mejorar si es posible. Sería conveniente justificar la intervención y su rentabilidad.</v>
      </c>
      <c r="AD13" s="92" t="str">
        <f t="shared" si="7"/>
        <v>Aceptable</v>
      </c>
      <c r="AE13" s="173" t="s">
        <v>397</v>
      </c>
      <c r="AF13" s="157" t="s">
        <v>34</v>
      </c>
      <c r="AG13" s="157" t="s">
        <v>37</v>
      </c>
      <c r="AH13" s="157" t="s">
        <v>34</v>
      </c>
      <c r="AI13" s="146" t="s">
        <v>398</v>
      </c>
      <c r="AJ13" s="157" t="s">
        <v>34</v>
      </c>
      <c r="AK13" s="147" t="s">
        <v>35</v>
      </c>
      <c r="AL13" s="134"/>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114.75" customHeight="1" thickBot="1" x14ac:dyDescent="0.4">
      <c r="A14" s="40"/>
      <c r="B14" s="237"/>
      <c r="C14" s="237"/>
      <c r="D14" s="237"/>
      <c r="E14" s="271"/>
      <c r="F14" s="271"/>
      <c r="G14" s="273" t="s">
        <v>33</v>
      </c>
      <c r="H14" s="216" t="s">
        <v>47</v>
      </c>
      <c r="I14" s="149" t="s">
        <v>63</v>
      </c>
      <c r="J14" s="148" t="s">
        <v>365</v>
      </c>
      <c r="K14" s="148" t="s">
        <v>347</v>
      </c>
      <c r="L14" s="140">
        <v>2</v>
      </c>
      <c r="M14" s="140">
        <v>0</v>
      </c>
      <c r="N14" s="140">
        <v>0</v>
      </c>
      <c r="O14" s="140">
        <f t="shared" si="0"/>
        <v>2</v>
      </c>
      <c r="P14" s="148" t="s">
        <v>363</v>
      </c>
      <c r="Q14" s="148">
        <v>8</v>
      </c>
      <c r="R14" s="148" t="s">
        <v>351</v>
      </c>
      <c r="S14" s="148" t="s">
        <v>349</v>
      </c>
      <c r="T14" s="148" t="s">
        <v>464</v>
      </c>
      <c r="U14" s="6">
        <v>2</v>
      </c>
      <c r="V14" s="6">
        <v>2</v>
      </c>
      <c r="W14" s="6">
        <f t="shared" si="1"/>
        <v>4</v>
      </c>
      <c r="X14" s="8" t="str">
        <f t="shared" si="2"/>
        <v>B</v>
      </c>
      <c r="Y14" s="9" t="str">
        <f t="shared" si="3"/>
        <v>Situación mejorable con exposición ocasional o esporádica, o situación sin anomalía destacable con cualquier nivel de exposición. No es esperable que se materialice el riesgo, aunque puede ser concebible.</v>
      </c>
      <c r="Z14" s="7">
        <v>25</v>
      </c>
      <c r="AA14" s="7">
        <f t="shared" si="4"/>
        <v>100</v>
      </c>
      <c r="AB14" s="10" t="str">
        <f t="shared" si="5"/>
        <v>III</v>
      </c>
      <c r="AC14" s="9" t="str">
        <f t="shared" si="6"/>
        <v>Mejorar si es posible. Sería conveniente justificar la intervención y su rentabilidad.</v>
      </c>
      <c r="AD14" s="11" t="str">
        <f t="shared" si="7"/>
        <v>Aceptable</v>
      </c>
      <c r="AE14" s="148" t="s">
        <v>371</v>
      </c>
      <c r="AF14" s="148" t="s">
        <v>34</v>
      </c>
      <c r="AG14" s="148" t="s">
        <v>34</v>
      </c>
      <c r="AH14" s="148" t="s">
        <v>34</v>
      </c>
      <c r="AI14" s="151" t="s">
        <v>364</v>
      </c>
      <c r="AJ14" s="148" t="s">
        <v>34</v>
      </c>
      <c r="AK14" s="147" t="s">
        <v>35</v>
      </c>
      <c r="AL14" s="134"/>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114.75" customHeight="1" thickTop="1" x14ac:dyDescent="0.35">
      <c r="A15" s="40"/>
      <c r="B15" s="237"/>
      <c r="C15" s="237"/>
      <c r="D15" s="237"/>
      <c r="E15" s="271"/>
      <c r="F15" s="271"/>
      <c r="G15" s="274"/>
      <c r="H15" s="220"/>
      <c r="I15" s="148" t="s">
        <v>353</v>
      </c>
      <c r="J15" s="148" t="s">
        <v>354</v>
      </c>
      <c r="K15" s="148" t="s">
        <v>355</v>
      </c>
      <c r="L15" s="140">
        <v>2</v>
      </c>
      <c r="M15" s="140">
        <v>0</v>
      </c>
      <c r="N15" s="140">
        <v>0</v>
      </c>
      <c r="O15" s="140">
        <f t="shared" ref="O15" si="8">SUM(L15:N15)</f>
        <v>2</v>
      </c>
      <c r="P15" s="148" t="s">
        <v>356</v>
      </c>
      <c r="Q15" s="157">
        <v>8</v>
      </c>
      <c r="R15" s="148" t="s">
        <v>359</v>
      </c>
      <c r="S15" s="148" t="s">
        <v>465</v>
      </c>
      <c r="T15" s="148" t="s">
        <v>466</v>
      </c>
      <c r="U15" s="6">
        <v>2</v>
      </c>
      <c r="V15" s="6">
        <v>2</v>
      </c>
      <c r="W15" s="6">
        <f t="shared" ref="W15" si="9">V15*U15</f>
        <v>4</v>
      </c>
      <c r="X15" s="8" t="str">
        <f t="shared" ref="X15" si="10">+IF(AND(U15*V15&gt;=24,U15*V15&lt;=40),"MA",IF(AND(U15*V15&gt;=10,U15*V15&lt;=20),"A",IF(AND(U15*V15&gt;=6,U15*V15&lt;=8),"M",IF(AND(U15*V15&gt;=0,U15*V15&lt;=4),"B",""))))</f>
        <v>B</v>
      </c>
      <c r="Y15" s="9" t="str">
        <f t="shared" ref="Y15" si="11">+IF(X15="MA","Situación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5" s="7">
        <v>25</v>
      </c>
      <c r="AA15" s="7">
        <f t="shared" ref="AA15" si="12">W15*Z15</f>
        <v>100</v>
      </c>
      <c r="AB15" s="10" t="str">
        <f t="shared" ref="AB15" si="13">+IF(AND(U15*V15*Z15&gt;=600,U15*V15*Z15&lt;=4000),"I",IF(AND(U15*V15*Z15&gt;=150,U15*V15*Z15&lt;=500),"II",IF(AND(U15*V15*Z15&gt;=40,U15*V15*Z15&lt;=120),"III",IF(AND(U15*V15*Z15&gt;=0,U15*V15*Z15&lt;=20),"IV",""))))</f>
        <v>III</v>
      </c>
      <c r="AC15" s="9" t="str">
        <f t="shared" ref="AC15" si="14">+IF(AB15="I","Situación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5" s="11" t="str">
        <f t="shared" ref="AD15" si="15">+IF(AB15="I","No aceptable",IF(AB15="II","No aceptable o aceptable con control específico",IF(AB15="III","Aceptable",IF(AB15="IV","Aceptable",""))))</f>
        <v>Aceptable</v>
      </c>
      <c r="AE15" s="150" t="s">
        <v>362</v>
      </c>
      <c r="AF15" s="148" t="s">
        <v>34</v>
      </c>
      <c r="AG15" s="148" t="s">
        <v>34</v>
      </c>
      <c r="AH15" s="148" t="s">
        <v>34</v>
      </c>
      <c r="AI15" s="148" t="s">
        <v>361</v>
      </c>
      <c r="AJ15" s="148" t="s">
        <v>34</v>
      </c>
      <c r="AK15" s="147" t="s">
        <v>285</v>
      </c>
      <c r="AL15" s="134"/>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2" customFormat="1" ht="114.75" customHeight="1" x14ac:dyDescent="0.35">
      <c r="A16" s="40"/>
      <c r="B16" s="237"/>
      <c r="C16" s="237"/>
      <c r="D16" s="237"/>
      <c r="E16" s="271"/>
      <c r="F16" s="271"/>
      <c r="G16" s="275"/>
      <c r="H16" s="217"/>
      <c r="I16" s="157" t="s">
        <v>65</v>
      </c>
      <c r="J16" s="148" t="s">
        <v>366</v>
      </c>
      <c r="K16" s="148" t="s">
        <v>347</v>
      </c>
      <c r="L16" s="140">
        <v>2</v>
      </c>
      <c r="M16" s="140">
        <v>0</v>
      </c>
      <c r="N16" s="140">
        <v>0</v>
      </c>
      <c r="O16" s="140">
        <v>3</v>
      </c>
      <c r="P16" s="148" t="s">
        <v>363</v>
      </c>
      <c r="Q16" s="157">
        <v>8</v>
      </c>
      <c r="R16" s="148" t="s">
        <v>351</v>
      </c>
      <c r="S16" s="148" t="s">
        <v>349</v>
      </c>
      <c r="T16" s="148" t="s">
        <v>464</v>
      </c>
      <c r="U16" s="6">
        <v>2</v>
      </c>
      <c r="V16" s="6">
        <v>2</v>
      </c>
      <c r="W16" s="6">
        <f t="shared" si="1"/>
        <v>4</v>
      </c>
      <c r="X16" s="8" t="str">
        <f t="shared" si="2"/>
        <v>B</v>
      </c>
      <c r="Y16" s="9" t="str">
        <f t="shared" si="3"/>
        <v>Situación mejorable con exposición ocasional o esporádica, o situación sin anomalía destacable con cualquier nivel de exposición. No es esperable que se materialice el riesgo, aunque puede ser concebible.</v>
      </c>
      <c r="Z16" s="7">
        <v>25</v>
      </c>
      <c r="AA16" s="7">
        <f t="shared" si="4"/>
        <v>100</v>
      </c>
      <c r="AB16" s="10" t="str">
        <f t="shared" si="5"/>
        <v>III</v>
      </c>
      <c r="AC16" s="9" t="str">
        <f t="shared" si="6"/>
        <v>Mejorar si es posible. Sería conveniente justificar la intervención y su rentabilidad.</v>
      </c>
      <c r="AD16" s="11" t="str">
        <f t="shared" si="7"/>
        <v>Aceptable</v>
      </c>
      <c r="AE16" s="148" t="s">
        <v>371</v>
      </c>
      <c r="AF16" s="148" t="s">
        <v>34</v>
      </c>
      <c r="AG16" s="148" t="s">
        <v>34</v>
      </c>
      <c r="AH16" s="148" t="s">
        <v>213</v>
      </c>
      <c r="AI16" s="148" t="s">
        <v>358</v>
      </c>
      <c r="AJ16" s="148" t="s">
        <v>34</v>
      </c>
      <c r="AK16" s="173" t="s">
        <v>285</v>
      </c>
      <c r="AL16" s="134"/>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2" customFormat="1" ht="114.75" customHeight="1" x14ac:dyDescent="0.35">
      <c r="A17" s="40"/>
      <c r="B17" s="237"/>
      <c r="C17" s="237"/>
      <c r="D17" s="237"/>
      <c r="E17" s="271"/>
      <c r="F17" s="271"/>
      <c r="G17" s="36" t="s">
        <v>44</v>
      </c>
      <c r="H17" s="190" t="s">
        <v>326</v>
      </c>
      <c r="I17" s="190" t="s">
        <v>547</v>
      </c>
      <c r="J17" s="190" t="s">
        <v>533</v>
      </c>
      <c r="K17" s="190" t="s">
        <v>534</v>
      </c>
      <c r="L17" s="140">
        <v>2</v>
      </c>
      <c r="M17" s="140">
        <v>0</v>
      </c>
      <c r="N17" s="140">
        <v>0</v>
      </c>
      <c r="O17" s="140">
        <v>3</v>
      </c>
      <c r="P17" s="190" t="s">
        <v>535</v>
      </c>
      <c r="Q17" s="148">
        <v>8</v>
      </c>
      <c r="R17" s="190" t="s">
        <v>536</v>
      </c>
      <c r="S17" s="190" t="s">
        <v>537</v>
      </c>
      <c r="T17" s="190" t="s">
        <v>539</v>
      </c>
      <c r="U17" s="141">
        <v>2</v>
      </c>
      <c r="V17" s="141">
        <v>3</v>
      </c>
      <c r="W17" s="141">
        <f t="shared" si="1"/>
        <v>6</v>
      </c>
      <c r="X17" s="142" t="str">
        <f t="shared" si="2"/>
        <v>M</v>
      </c>
      <c r="Y17" s="143" t="str">
        <f t="shared" si="3"/>
        <v>Situación deficiente con exposición esporádica, o bien situación mejorable con exposición continuada o frecuente. Es posible que suceda el daño alguna vez.</v>
      </c>
      <c r="Z17" s="141">
        <v>25</v>
      </c>
      <c r="AA17" s="141">
        <f t="shared" si="4"/>
        <v>150</v>
      </c>
      <c r="AB17" s="144" t="str">
        <f t="shared" si="5"/>
        <v>II</v>
      </c>
      <c r="AC17" s="143" t="str">
        <f t="shared" si="6"/>
        <v>Corregir y adoptar medidas de control de inmediato. Sin embargo suspenda actividades si el nivel de riesgo está por encima o igual de 360.</v>
      </c>
      <c r="AD17" s="145" t="str">
        <f t="shared" si="7"/>
        <v>No aceptable o aceptable con control específico</v>
      </c>
      <c r="AE17" s="143" t="s">
        <v>538</v>
      </c>
      <c r="AF17" s="148" t="s">
        <v>34</v>
      </c>
      <c r="AG17" s="148" t="s">
        <v>34</v>
      </c>
      <c r="AH17" s="141" t="s">
        <v>531</v>
      </c>
      <c r="AI17" s="152" t="s">
        <v>532</v>
      </c>
      <c r="AJ17" s="148" t="s">
        <v>530</v>
      </c>
      <c r="AK17" s="173" t="s">
        <v>285</v>
      </c>
      <c r="AL17" s="134"/>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2" customFormat="1" ht="114.75" customHeight="1" x14ac:dyDescent="0.35">
      <c r="A18" s="40"/>
      <c r="B18" s="237"/>
      <c r="C18" s="237"/>
      <c r="D18" s="237"/>
      <c r="E18" s="271"/>
      <c r="F18" s="271"/>
      <c r="G18" s="36" t="s">
        <v>44</v>
      </c>
      <c r="H18" s="235" t="s">
        <v>53</v>
      </c>
      <c r="I18" s="190" t="s">
        <v>330</v>
      </c>
      <c r="J18" s="190" t="s">
        <v>331</v>
      </c>
      <c r="K18" s="190" t="s">
        <v>334</v>
      </c>
      <c r="L18" s="187">
        <v>2</v>
      </c>
      <c r="M18" s="185">
        <v>0</v>
      </c>
      <c r="N18" s="187">
        <v>0</v>
      </c>
      <c r="O18" s="187">
        <f t="shared" si="0"/>
        <v>2</v>
      </c>
      <c r="P18" s="191" t="s">
        <v>337</v>
      </c>
      <c r="Q18" s="185">
        <v>8</v>
      </c>
      <c r="R18" s="191" t="s">
        <v>339</v>
      </c>
      <c r="S18" s="191" t="s">
        <v>340</v>
      </c>
      <c r="T18" s="191" t="s">
        <v>341</v>
      </c>
      <c r="U18" s="157">
        <v>6</v>
      </c>
      <c r="V18" s="157">
        <v>4</v>
      </c>
      <c r="W18" s="157">
        <f t="shared" si="1"/>
        <v>24</v>
      </c>
      <c r="X18" s="157" t="str">
        <f t="shared" si="2"/>
        <v>MA</v>
      </c>
      <c r="Y18" s="143" t="str">
        <f t="shared" si="3"/>
        <v>Situación deficiente con exposición continua, o muy deficiente con exposición frecuente. Normalmente la materialización del riesgo ocurre con frecuencia.</v>
      </c>
      <c r="Z18" s="141">
        <v>10</v>
      </c>
      <c r="AA18" s="141">
        <f t="shared" si="4"/>
        <v>240</v>
      </c>
      <c r="AB18" s="144" t="str">
        <f t="shared" si="5"/>
        <v>II</v>
      </c>
      <c r="AC18" s="143" t="str">
        <f t="shared" si="6"/>
        <v>Corregir y adoptar medidas de control de inmediato. Sin embargo suspenda actividades si el nivel de riesgo está por encima o igual de 360.</v>
      </c>
      <c r="AD18" s="145" t="str">
        <f t="shared" si="7"/>
        <v>No aceptable o aceptable con control específico</v>
      </c>
      <c r="AE18" s="173" t="s">
        <v>570</v>
      </c>
      <c r="AF18" s="148" t="s">
        <v>34</v>
      </c>
      <c r="AG18" s="148" t="s">
        <v>34</v>
      </c>
      <c r="AH18" s="190" t="s">
        <v>345</v>
      </c>
      <c r="AI18" s="190" t="s">
        <v>346</v>
      </c>
      <c r="AJ18" s="157" t="s">
        <v>34</v>
      </c>
      <c r="AK18" s="147" t="s">
        <v>35</v>
      </c>
      <c r="AL18" s="134"/>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2" customFormat="1" ht="114.75" customHeight="1" x14ac:dyDescent="0.35">
      <c r="A19" s="40"/>
      <c r="B19" s="237"/>
      <c r="C19" s="237"/>
      <c r="D19" s="237"/>
      <c r="E19" s="271"/>
      <c r="F19" s="271"/>
      <c r="G19" s="36" t="s">
        <v>44</v>
      </c>
      <c r="H19" s="235"/>
      <c r="I19" s="190" t="s">
        <v>333</v>
      </c>
      <c r="J19" s="190" t="s">
        <v>332</v>
      </c>
      <c r="K19" s="190" t="s">
        <v>335</v>
      </c>
      <c r="L19" s="187">
        <v>2</v>
      </c>
      <c r="M19" s="185">
        <v>0</v>
      </c>
      <c r="N19" s="187">
        <v>0</v>
      </c>
      <c r="O19" s="187">
        <f t="shared" si="0"/>
        <v>2</v>
      </c>
      <c r="P19" s="191" t="s">
        <v>338</v>
      </c>
      <c r="Q19" s="185">
        <v>8</v>
      </c>
      <c r="R19" s="191" t="s">
        <v>342</v>
      </c>
      <c r="S19" s="191" t="s">
        <v>343</v>
      </c>
      <c r="T19" s="191" t="s">
        <v>344</v>
      </c>
      <c r="U19" s="157">
        <v>6</v>
      </c>
      <c r="V19" s="157">
        <v>4</v>
      </c>
      <c r="W19" s="157">
        <f t="shared" si="1"/>
        <v>24</v>
      </c>
      <c r="X19" s="157" t="str">
        <f t="shared" si="2"/>
        <v>MA</v>
      </c>
      <c r="Y19" s="143" t="str">
        <f t="shared" si="3"/>
        <v>Situación deficiente con exposición continua, o muy deficiente con exposición frecuente. Normalmente la materialización del riesgo ocurre con frecuencia.</v>
      </c>
      <c r="Z19" s="141">
        <v>10</v>
      </c>
      <c r="AA19" s="141">
        <f t="shared" si="4"/>
        <v>240</v>
      </c>
      <c r="AB19" s="144" t="str">
        <f t="shared" si="5"/>
        <v>II</v>
      </c>
      <c r="AC19" s="143" t="str">
        <f t="shared" si="6"/>
        <v>Corregir y adoptar medidas de control de inmediato. Sin embargo suspenda actividades si el nivel de riesgo está por encima o igual de 360.</v>
      </c>
      <c r="AD19" s="145" t="str">
        <f t="shared" si="7"/>
        <v>No aceptable o aceptable con control específico</v>
      </c>
      <c r="AE19" s="173" t="s">
        <v>570</v>
      </c>
      <c r="AF19" s="148" t="s">
        <v>34</v>
      </c>
      <c r="AG19" s="148" t="s">
        <v>34</v>
      </c>
      <c r="AH19" s="190" t="s">
        <v>345</v>
      </c>
      <c r="AI19" s="190" t="s">
        <v>346</v>
      </c>
      <c r="AJ19" s="157" t="s">
        <v>34</v>
      </c>
      <c r="AK19" s="147" t="s">
        <v>35</v>
      </c>
      <c r="AL19" s="134"/>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 customFormat="1" ht="114.75" customHeight="1" x14ac:dyDescent="0.35">
      <c r="A20" s="40"/>
      <c r="B20" s="237"/>
      <c r="C20" s="237"/>
      <c r="D20" s="237"/>
      <c r="E20" s="271"/>
      <c r="F20" s="271"/>
      <c r="G20" s="36" t="s">
        <v>33</v>
      </c>
      <c r="H20" s="216" t="s">
        <v>48</v>
      </c>
      <c r="I20" s="190" t="s">
        <v>106</v>
      </c>
      <c r="J20" s="190" t="s">
        <v>444</v>
      </c>
      <c r="K20" s="190" t="s">
        <v>420</v>
      </c>
      <c r="L20" s="140">
        <v>2</v>
      </c>
      <c r="M20" s="158">
        <v>0</v>
      </c>
      <c r="N20" s="140">
        <v>0</v>
      </c>
      <c r="O20" s="140">
        <f t="shared" si="0"/>
        <v>2</v>
      </c>
      <c r="P20" s="190" t="s">
        <v>443</v>
      </c>
      <c r="Q20" s="157">
        <v>4</v>
      </c>
      <c r="R20" s="190" t="s">
        <v>213</v>
      </c>
      <c r="S20" s="179" t="s">
        <v>460</v>
      </c>
      <c r="T20" s="179" t="s">
        <v>469</v>
      </c>
      <c r="U20" s="48">
        <v>6</v>
      </c>
      <c r="V20" s="7">
        <v>2</v>
      </c>
      <c r="W20" s="7">
        <f t="shared" si="1"/>
        <v>12</v>
      </c>
      <c r="X20" s="8" t="str">
        <f t="shared" si="2"/>
        <v>A</v>
      </c>
      <c r="Y20" s="9" t="str">
        <f t="shared" si="3"/>
        <v>Situación deficiente con exposición frecuente u ocasional, o bien situación muy deficiente con exposición ocasional o esporádica. La materialización de Riesgo es posible que suceda varias veces en la vida laboral</v>
      </c>
      <c r="Z20" s="7">
        <v>10</v>
      </c>
      <c r="AA20" s="7">
        <f t="shared" si="4"/>
        <v>120</v>
      </c>
      <c r="AB20" s="10" t="str">
        <f t="shared" si="5"/>
        <v>III</v>
      </c>
      <c r="AC20" s="9" t="str">
        <f t="shared" si="6"/>
        <v>Mejorar si es posible. Sería conveniente justificar la intervención y su rentabilidad.</v>
      </c>
      <c r="AD20" s="11" t="str">
        <f t="shared" si="7"/>
        <v>Aceptable</v>
      </c>
      <c r="AE20" s="143" t="s">
        <v>70</v>
      </c>
      <c r="AF20" s="157" t="s">
        <v>34</v>
      </c>
      <c r="AG20" s="157" t="s">
        <v>34</v>
      </c>
      <c r="AH20" s="190" t="s">
        <v>200</v>
      </c>
      <c r="AI20" s="190" t="s">
        <v>470</v>
      </c>
      <c r="AJ20" s="157" t="s">
        <v>34</v>
      </c>
      <c r="AK20" s="147" t="s">
        <v>35</v>
      </c>
      <c r="AL20" s="134"/>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114.75" customHeight="1" x14ac:dyDescent="0.35">
      <c r="A21" s="40"/>
      <c r="B21" s="237"/>
      <c r="C21" s="237"/>
      <c r="D21" s="237"/>
      <c r="E21" s="271"/>
      <c r="F21" s="271"/>
      <c r="G21" s="36" t="s">
        <v>33</v>
      </c>
      <c r="H21" s="220"/>
      <c r="I21" s="190" t="s">
        <v>68</v>
      </c>
      <c r="J21" s="190" t="s">
        <v>436</v>
      </c>
      <c r="K21" s="190" t="s">
        <v>420</v>
      </c>
      <c r="L21" s="140">
        <v>2</v>
      </c>
      <c r="M21" s="158">
        <v>0</v>
      </c>
      <c r="N21" s="140">
        <v>0</v>
      </c>
      <c r="O21" s="140">
        <f t="shared" si="0"/>
        <v>2</v>
      </c>
      <c r="P21" s="190" t="s">
        <v>437</v>
      </c>
      <c r="Q21" s="157">
        <v>1</v>
      </c>
      <c r="R21" s="190" t="s">
        <v>439</v>
      </c>
      <c r="S21" s="190" t="s">
        <v>467</v>
      </c>
      <c r="T21" s="179" t="s">
        <v>468</v>
      </c>
      <c r="U21" s="7">
        <v>6</v>
      </c>
      <c r="V21" s="7">
        <v>2</v>
      </c>
      <c r="W21" s="7">
        <f t="shared" si="1"/>
        <v>12</v>
      </c>
      <c r="X21" s="8" t="str">
        <f t="shared" si="2"/>
        <v>A</v>
      </c>
      <c r="Y21" s="9" t="str">
        <f t="shared" si="3"/>
        <v>Situación deficiente con exposición frecuente u ocasional, o bien situación muy deficiente con exposición ocasional o esporádica. La materialización de Riesgo es posible que suceda varias veces en la vida laboral</v>
      </c>
      <c r="Z21" s="7">
        <v>10</v>
      </c>
      <c r="AA21" s="7">
        <f t="shared" si="4"/>
        <v>120</v>
      </c>
      <c r="AB21" s="10" t="str">
        <f t="shared" si="5"/>
        <v>III</v>
      </c>
      <c r="AC21" s="9" t="str">
        <f t="shared" si="6"/>
        <v>Mejorar si es posible. Sería conveniente justificar la intervención y su rentabilidad.</v>
      </c>
      <c r="AD21" s="11" t="str">
        <f t="shared" si="7"/>
        <v>Aceptable</v>
      </c>
      <c r="AE21" s="173" t="s">
        <v>135</v>
      </c>
      <c r="AF21" s="173" t="s">
        <v>34</v>
      </c>
      <c r="AG21" s="148" t="s">
        <v>213</v>
      </c>
      <c r="AH21" s="190" t="s">
        <v>440</v>
      </c>
      <c r="AI21" s="190" t="s">
        <v>441</v>
      </c>
      <c r="AJ21" s="157" t="s">
        <v>34</v>
      </c>
      <c r="AK21" s="147" t="s">
        <v>35</v>
      </c>
      <c r="AL21" s="134"/>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114.75" customHeight="1" x14ac:dyDescent="0.35">
      <c r="A22" s="40"/>
      <c r="B22" s="237"/>
      <c r="C22" s="237"/>
      <c r="D22" s="237"/>
      <c r="E22" s="271"/>
      <c r="F22" s="271"/>
      <c r="G22" s="36" t="s">
        <v>33</v>
      </c>
      <c r="H22" s="220"/>
      <c r="I22" s="190" t="s">
        <v>68</v>
      </c>
      <c r="J22" s="190" t="s">
        <v>438</v>
      </c>
      <c r="K22" s="190" t="s">
        <v>69</v>
      </c>
      <c r="L22" s="140">
        <v>2</v>
      </c>
      <c r="M22" s="158">
        <v>0</v>
      </c>
      <c r="N22" s="140">
        <v>0</v>
      </c>
      <c r="O22" s="140">
        <f t="shared" si="0"/>
        <v>2</v>
      </c>
      <c r="P22" s="190" t="s">
        <v>432</v>
      </c>
      <c r="Q22" s="157">
        <v>8</v>
      </c>
      <c r="R22" s="179" t="s">
        <v>213</v>
      </c>
      <c r="S22" s="190" t="s">
        <v>433</v>
      </c>
      <c r="T22" s="179" t="s">
        <v>472</v>
      </c>
      <c r="U22" s="48">
        <v>0</v>
      </c>
      <c r="V22" s="7">
        <v>1</v>
      </c>
      <c r="W22" s="7">
        <f t="shared" si="1"/>
        <v>0</v>
      </c>
      <c r="X22" s="8" t="str">
        <f t="shared" si="2"/>
        <v>B</v>
      </c>
      <c r="Y22" s="9" t="str">
        <f t="shared" si="3"/>
        <v>Situación mejorable con exposición ocasional o esporádica, o situación sin anomalía destacable con cualquier nivel de exposición. No es esperable que se materialice el riesgo, aunque puede ser concebible.</v>
      </c>
      <c r="Z22" s="7">
        <v>10</v>
      </c>
      <c r="AA22" s="7">
        <f t="shared" si="4"/>
        <v>0</v>
      </c>
      <c r="AB22" s="10" t="str">
        <f t="shared" si="5"/>
        <v>IV</v>
      </c>
      <c r="AC22" s="9" t="str">
        <f t="shared" si="6"/>
        <v>Mantener las medidas de control existentes, pero se deberían considerar soluciones o mejoras y se deben hacer comprobaciones periódicas para asegurar que el riesgo aún es tolerable.</v>
      </c>
      <c r="AD22" s="11" t="str">
        <f t="shared" si="7"/>
        <v>Aceptable</v>
      </c>
      <c r="AE22" s="173" t="s">
        <v>70</v>
      </c>
      <c r="AF22" s="157" t="s">
        <v>34</v>
      </c>
      <c r="AG22" s="157" t="s">
        <v>34</v>
      </c>
      <c r="AH22" s="190" t="s">
        <v>434</v>
      </c>
      <c r="AI22" s="190" t="s">
        <v>435</v>
      </c>
      <c r="AJ22" s="157" t="s">
        <v>34</v>
      </c>
      <c r="AK22" s="147" t="s">
        <v>35</v>
      </c>
      <c r="AL22" s="134"/>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114.75" customHeight="1" x14ac:dyDescent="0.35">
      <c r="A23" s="40"/>
      <c r="B23" s="237"/>
      <c r="C23" s="237"/>
      <c r="D23" s="237"/>
      <c r="E23" s="271"/>
      <c r="F23" s="271"/>
      <c r="G23" s="36" t="s">
        <v>108</v>
      </c>
      <c r="H23" s="220"/>
      <c r="I23" s="190" t="s">
        <v>51</v>
      </c>
      <c r="J23" s="190" t="s">
        <v>429</v>
      </c>
      <c r="K23" s="190" t="s">
        <v>420</v>
      </c>
      <c r="L23" s="140">
        <v>2</v>
      </c>
      <c r="M23" s="158">
        <v>0</v>
      </c>
      <c r="N23" s="140">
        <v>0</v>
      </c>
      <c r="O23" s="140">
        <f t="shared" si="0"/>
        <v>2</v>
      </c>
      <c r="P23" s="190" t="s">
        <v>437</v>
      </c>
      <c r="Q23" s="157">
        <v>1</v>
      </c>
      <c r="R23" s="190" t="s">
        <v>213</v>
      </c>
      <c r="S23" s="190" t="s">
        <v>213</v>
      </c>
      <c r="T23" s="190" t="s">
        <v>430</v>
      </c>
      <c r="U23" s="7">
        <v>2</v>
      </c>
      <c r="V23" s="7">
        <v>2</v>
      </c>
      <c r="W23" s="7">
        <f t="shared" si="1"/>
        <v>4</v>
      </c>
      <c r="X23" s="8" t="str">
        <f t="shared" si="2"/>
        <v>B</v>
      </c>
      <c r="Y23" s="9" t="str">
        <f t="shared" si="3"/>
        <v>Situación mejorable con exposición ocasional o esporádica, o situación sin anomalía destacable con cualquier nivel de exposición. No es esperable que se materialice el riesgo, aunque puede ser concebible.</v>
      </c>
      <c r="Z23" s="7">
        <v>25</v>
      </c>
      <c r="AA23" s="7">
        <f t="shared" si="4"/>
        <v>100</v>
      </c>
      <c r="AB23" s="10" t="str">
        <f t="shared" si="5"/>
        <v>III</v>
      </c>
      <c r="AC23" s="9" t="str">
        <f t="shared" si="6"/>
        <v>Mejorar si es posible. Sería conveniente justificar la intervención y su rentabilidad.</v>
      </c>
      <c r="AD23" s="11" t="str">
        <f t="shared" si="7"/>
        <v>Aceptable</v>
      </c>
      <c r="AE23" s="143" t="s">
        <v>527</v>
      </c>
      <c r="AF23" s="148" t="s">
        <v>34</v>
      </c>
      <c r="AG23" s="148" t="s">
        <v>34</v>
      </c>
      <c r="AH23" s="190" t="s">
        <v>72</v>
      </c>
      <c r="AI23" s="190" t="s">
        <v>431</v>
      </c>
      <c r="AJ23" s="148" t="s">
        <v>34</v>
      </c>
      <c r="AK23" s="147" t="s">
        <v>35</v>
      </c>
      <c r="AL23" s="134"/>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114.75" customHeight="1" x14ac:dyDescent="0.35">
      <c r="A24" s="40"/>
      <c r="B24" s="237"/>
      <c r="C24" s="237"/>
      <c r="D24" s="237"/>
      <c r="E24" s="271"/>
      <c r="F24" s="271"/>
      <c r="G24" s="36" t="s">
        <v>33</v>
      </c>
      <c r="H24" s="217"/>
      <c r="I24" s="190" t="s">
        <v>288</v>
      </c>
      <c r="J24" s="190" t="s">
        <v>427</v>
      </c>
      <c r="K24" s="190" t="s">
        <v>425</v>
      </c>
      <c r="L24" s="140">
        <v>2</v>
      </c>
      <c r="M24" s="158">
        <v>0</v>
      </c>
      <c r="N24" s="140">
        <v>0</v>
      </c>
      <c r="O24" s="140">
        <f t="shared" si="0"/>
        <v>2</v>
      </c>
      <c r="P24" s="190" t="s">
        <v>426</v>
      </c>
      <c r="Q24" s="157">
        <v>2</v>
      </c>
      <c r="R24" s="179" t="s">
        <v>213</v>
      </c>
      <c r="S24" s="190" t="s">
        <v>475</v>
      </c>
      <c r="T24" s="179" t="s">
        <v>477</v>
      </c>
      <c r="U24" s="48">
        <v>2</v>
      </c>
      <c r="V24" s="7">
        <v>1</v>
      </c>
      <c r="W24" s="7">
        <f t="shared" si="1"/>
        <v>2</v>
      </c>
      <c r="X24" s="8" t="str">
        <f t="shared" si="2"/>
        <v>B</v>
      </c>
      <c r="Y24" s="9" t="str">
        <f t="shared" si="3"/>
        <v>Situación mejorable con exposición ocasional o esporádica, o situación sin anomalía destacable con cualquier nivel de exposición. No es esperable que se materialice el riesgo, aunque puede ser concebible.</v>
      </c>
      <c r="Z24" s="7">
        <v>60</v>
      </c>
      <c r="AA24" s="7">
        <f t="shared" si="4"/>
        <v>120</v>
      </c>
      <c r="AB24" s="10" t="str">
        <f t="shared" si="5"/>
        <v>III</v>
      </c>
      <c r="AC24" s="9" t="str">
        <f t="shared" si="6"/>
        <v>Mejorar si es posible. Sería conveniente justificar la intervención y su rentabilidad.</v>
      </c>
      <c r="AD24" s="11" t="str">
        <f t="shared" si="7"/>
        <v>Aceptable</v>
      </c>
      <c r="AE24" s="148" t="s">
        <v>34</v>
      </c>
      <c r="AF24" s="148" t="s">
        <v>34</v>
      </c>
      <c r="AG24" s="148" t="s">
        <v>34</v>
      </c>
      <c r="AH24" s="190" t="s">
        <v>428</v>
      </c>
      <c r="AI24" s="146" t="s">
        <v>217</v>
      </c>
      <c r="AJ24" s="148" t="s">
        <v>34</v>
      </c>
      <c r="AK24" s="147" t="s">
        <v>35</v>
      </c>
      <c r="AL24" s="134"/>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14.75" customHeight="1" thickBot="1" x14ac:dyDescent="0.25">
      <c r="A25" s="50"/>
      <c r="B25" s="263"/>
      <c r="C25" s="263"/>
      <c r="D25" s="263"/>
      <c r="E25" s="272"/>
      <c r="F25" s="272"/>
      <c r="G25" s="36" t="s">
        <v>33</v>
      </c>
      <c r="H25" s="190" t="s">
        <v>75</v>
      </c>
      <c r="I25" s="190" t="s">
        <v>418</v>
      </c>
      <c r="J25" s="190" t="s">
        <v>419</v>
      </c>
      <c r="K25" s="190" t="s">
        <v>420</v>
      </c>
      <c r="L25" s="140">
        <v>2</v>
      </c>
      <c r="M25" s="158">
        <v>0</v>
      </c>
      <c r="N25" s="140">
        <v>0</v>
      </c>
      <c r="O25" s="140">
        <f t="shared" si="0"/>
        <v>2</v>
      </c>
      <c r="P25" s="190" t="s">
        <v>421</v>
      </c>
      <c r="Q25" s="157">
        <v>8</v>
      </c>
      <c r="R25" s="190" t="s">
        <v>422</v>
      </c>
      <c r="S25" s="190" t="s">
        <v>423</v>
      </c>
      <c r="T25" s="179" t="s">
        <v>492</v>
      </c>
      <c r="U25" s="48">
        <v>2</v>
      </c>
      <c r="V25" s="7">
        <v>1</v>
      </c>
      <c r="W25" s="7">
        <f t="shared" si="1"/>
        <v>2</v>
      </c>
      <c r="X25" s="8" t="str">
        <f t="shared" si="2"/>
        <v>B</v>
      </c>
      <c r="Y25" s="9" t="str">
        <f t="shared" si="3"/>
        <v>Situación mejorable con exposición ocasional o esporádica, o situación sin anomalía destacable con cualquier nivel de exposición. No es esperable que se materialice el riesgo, aunque puede ser concebible.</v>
      </c>
      <c r="Z25" s="7">
        <v>10</v>
      </c>
      <c r="AA25" s="7">
        <f t="shared" si="4"/>
        <v>20</v>
      </c>
      <c r="AB25" s="10" t="str">
        <f t="shared" si="5"/>
        <v>IV</v>
      </c>
      <c r="AC25" s="9" t="str">
        <f t="shared" si="6"/>
        <v>Mantener las medidas de control existentes, pero se deberían considerar soluciones o mejoras y se deben hacer comprobaciones periódicas para asegurar que el riesgo aún es tolerable.</v>
      </c>
      <c r="AD25" s="11" t="str">
        <f t="shared" si="7"/>
        <v>Aceptable</v>
      </c>
      <c r="AE25" s="190" t="s">
        <v>79</v>
      </c>
      <c r="AF25" s="157" t="s">
        <v>34</v>
      </c>
      <c r="AG25" s="157" t="s">
        <v>34</v>
      </c>
      <c r="AH25" s="190" t="s">
        <v>80</v>
      </c>
      <c r="AI25" s="190" t="s">
        <v>424</v>
      </c>
      <c r="AJ25" s="157" t="s">
        <v>34</v>
      </c>
      <c r="AK25" s="147" t="s">
        <v>35</v>
      </c>
      <c r="AL25" s="155"/>
    </row>
    <row r="26" spans="1:64" ht="114.75" customHeight="1" x14ac:dyDescent="0.2">
      <c r="AE26" s="155"/>
      <c r="AF26" s="155"/>
      <c r="AG26" s="155"/>
      <c r="AH26" s="155"/>
      <c r="AI26" s="156"/>
      <c r="AJ26" s="155"/>
      <c r="AK26" s="155"/>
      <c r="AL26" s="155"/>
    </row>
  </sheetData>
  <mergeCells count="46">
    <mergeCell ref="H18:H19"/>
    <mergeCell ref="H20:H24"/>
    <mergeCell ref="AG9:AG10"/>
    <mergeCell ref="Z9:Z10"/>
    <mergeCell ref="H9:J9"/>
    <mergeCell ref="K9:K10"/>
    <mergeCell ref="L9:O9"/>
    <mergeCell ref="V9:V10"/>
    <mergeCell ref="W9:W10"/>
    <mergeCell ref="X9:X10"/>
    <mergeCell ref="Y9:Y10"/>
    <mergeCell ref="R9:T9"/>
    <mergeCell ref="G14:G16"/>
    <mergeCell ref="H14:H16"/>
    <mergeCell ref="H11:H13"/>
    <mergeCell ref="AJ9:AJ10"/>
    <mergeCell ref="AK9:AK10"/>
    <mergeCell ref="AA9:AA10"/>
    <mergeCell ref="AB9:AB10"/>
    <mergeCell ref="AC9:AC10"/>
    <mergeCell ref="AH9:AH10"/>
    <mergeCell ref="AI9:AI10"/>
    <mergeCell ref="AD9:AD10"/>
    <mergeCell ref="AE9:AE10"/>
    <mergeCell ref="AF9:AF10"/>
    <mergeCell ref="U9:U10"/>
    <mergeCell ref="P9:P10"/>
    <mergeCell ref="Q9:Q10"/>
    <mergeCell ref="B11:B25"/>
    <mergeCell ref="C11:C25"/>
    <mergeCell ref="D11:D25"/>
    <mergeCell ref="E11:E25"/>
    <mergeCell ref="F11:F25"/>
    <mergeCell ref="G9:G10"/>
    <mergeCell ref="B5:T5"/>
    <mergeCell ref="U5:AK5"/>
    <mergeCell ref="B7:T8"/>
    <mergeCell ref="U7:AC8"/>
    <mergeCell ref="AD7:AD8"/>
    <mergeCell ref="AE7:AK7"/>
    <mergeCell ref="AE8:AK8"/>
    <mergeCell ref="B9:B10"/>
    <mergeCell ref="C9:C10"/>
    <mergeCell ref="D9:D10"/>
    <mergeCell ref="E9:E10"/>
    <mergeCell ref="F9:F10"/>
  </mergeCells>
  <conditionalFormatting sqref="AB683:AF683 AE515:AF515 AE503:AF503 AE235:AF235 AB51:AF51 AB36:AF36 AB30:AF33 AB34:AE35 AB45:AF48 AB37:AE44 AB49:AE50 AB63:AF64 AB52:AE62 AB66:AF66 AB65:AE65 AB76:AF77 AB67:AE75 AB79:AF79 AB78:AE78 AB91:AF92 AB80:AE90 AB94:AF94 AB93:AE93 AB95:AE104 AF90 AF104:AF105 AE107:AF107 AE105:AE106 AE108:AE117 AF117 AE118:AF119 AE121:AF121 AE120 AE122:AE131 AF131 AE132:AF133 AE135:AF135 AE134 AE136:AE145 AF145 AE146:AF147 AE149:AF149 AE148 AE150:AE159 AF159 AB105:AD159 AB160:AF232 AE247:AF248 AE250:AF250 AE249 AE251:AE260 AF260 AB261:AF261 AE262:AF500 AE501:AE502 AE504:AE514 AB262:AD515 AB516:AF601 AB678:AF678 AB613:AF614 AB604:AF604 AB602:AE603 AB605:AE612 AB616:AF675 AB615:AE615 AB676:AE677 AB679:AE682 AB687:AF688 AB684:AE686 AB690:AF750 AB689:AE689 AB233:AE234 AE236:AE246 AB235:AD260 AB14:AD14 AB26:AE29">
    <cfRule type="cellIs" dxfId="2529" priority="188" stopIfTrue="1" operator="equal">
      <formula>"I"</formula>
    </cfRule>
    <cfRule type="cellIs" dxfId="2528" priority="189" stopIfTrue="1" operator="equal">
      <formula>"II"</formula>
    </cfRule>
    <cfRule type="cellIs" dxfId="2527" priority="190" stopIfTrue="1" operator="between">
      <formula>"III"</formula>
      <formula>"IV"</formula>
    </cfRule>
  </conditionalFormatting>
  <conditionalFormatting sqref="AD683:AF683 AE515:AF515 AE503:AF503 AD235:AF235 AD233:AE234 AD236:AE247 AD51:AF51 AD36:AF36 AD30:AF33 AD34:AE35 AD45:AF48 AD37:AE44 AD49:AE50 AD63:AF64 AD52:AE62 AD66:AF66 AD65:AE65 AD76:AF77 AD67:AE75 AD79:AF79 AD78:AE78 AD91:AF92 AD80:AE90 AD94:AF94 AD93:AE93 AD95:AE104 AF90 AF104:AF105 AE107:AF107 AE105:AE106 AE108:AE117 AF117 AE118:AF119 AE121:AF121 AE120 AE122:AE131 AF131 AE132:AF133 AE135:AF135 AE134 AE136:AE145 AF145 AE146:AF147 AE149:AF149 AE148 AE150:AE159 AF159 AD105:AD159 AD160:AF232 AF247:AF248 AE250:AF250 AE248:AE249 AE251:AE260 AF260 AD248:AD260 AD261:AF261 AE262:AF500 AE501:AE502 AE504:AE514 AD262:AD515 AD516:AF601 AD678:AF678 AD613:AF614 AD604:AF604 AD602:AE603 AD605:AE612 AD616:AF675 AD615:AE615 AD676:AE677 AD679:AE682 AD687:AF688 AD684:AE686 AD690:AF750 AD689:AE689 AD14 AD26:AE29">
    <cfRule type="cellIs" dxfId="2526" priority="186" stopIfTrue="1" operator="equal">
      <formula>"Aceptable"</formula>
    </cfRule>
    <cfRule type="cellIs" dxfId="2525" priority="187" stopIfTrue="1" operator="equal">
      <formula>"No aceptable"</formula>
    </cfRule>
  </conditionalFormatting>
  <conditionalFormatting sqref="AD14 AD26:AD750">
    <cfRule type="containsText" dxfId="2524" priority="183" stopIfTrue="1" operator="containsText" text="No aceptable o aceptable con control específico">
      <formula>NOT(ISERROR(SEARCH("No aceptable o aceptable con control específico",AD14)))</formula>
    </cfRule>
    <cfRule type="containsText" dxfId="2523" priority="184" stopIfTrue="1" operator="containsText" text="No aceptable">
      <formula>NOT(ISERROR(SEARCH("No aceptable",AD14)))</formula>
    </cfRule>
    <cfRule type="containsText" dxfId="2522" priority="185" stopIfTrue="1" operator="containsText" text="No Aceptable o aceptable con control específico">
      <formula>NOT(ISERROR(SEARCH("No Aceptable o aceptable con control específico",AD14)))</formula>
    </cfRule>
  </conditionalFormatting>
  <conditionalFormatting sqref="AD11">
    <cfRule type="containsText" dxfId="2521" priority="175" stopIfTrue="1" operator="containsText" text="No aceptable o aceptable con control específico">
      <formula>NOT(ISERROR(SEARCH("No aceptable o aceptable con control específico",AD11)))</formula>
    </cfRule>
    <cfRule type="containsText" dxfId="2520" priority="176" stopIfTrue="1" operator="containsText" text="No aceptable">
      <formula>NOT(ISERROR(SEARCH("No aceptable",AD11)))</formula>
    </cfRule>
    <cfRule type="containsText" dxfId="2519" priority="177" stopIfTrue="1" operator="containsText" text="No Aceptable o aceptable con control específico">
      <formula>NOT(ISERROR(SEARCH("No Aceptable o aceptable con control específico",AD11)))</formula>
    </cfRule>
  </conditionalFormatting>
  <conditionalFormatting sqref="AD11">
    <cfRule type="cellIs" dxfId="2518" priority="178" stopIfTrue="1" operator="equal">
      <formula>"Aceptable"</formula>
    </cfRule>
    <cfRule type="cellIs" dxfId="2517" priority="179" stopIfTrue="1" operator="equal">
      <formula>"No aceptable"</formula>
    </cfRule>
  </conditionalFormatting>
  <conditionalFormatting sqref="AD12">
    <cfRule type="cellIs" dxfId="2516" priority="170" stopIfTrue="1" operator="equal">
      <formula>"Aceptable"</formula>
    </cfRule>
    <cfRule type="cellIs" dxfId="2515" priority="171" stopIfTrue="1" operator="equal">
      <formula>"No aceptable"</formula>
    </cfRule>
  </conditionalFormatting>
  <conditionalFormatting sqref="AD12">
    <cfRule type="containsText" dxfId="2514" priority="167" stopIfTrue="1" operator="containsText" text="No aceptable o aceptable con control específico">
      <formula>NOT(ISERROR(SEARCH("No aceptable o aceptable con control específico",AD12)))</formula>
    </cfRule>
    <cfRule type="containsText" dxfId="2513" priority="168" stopIfTrue="1" operator="containsText" text="No aceptable">
      <formula>NOT(ISERROR(SEARCH("No aceptable",AD12)))</formula>
    </cfRule>
    <cfRule type="containsText" dxfId="2512" priority="169" stopIfTrue="1" operator="containsText" text="No Aceptable o aceptable con control específico">
      <formula>NOT(ISERROR(SEARCH("No Aceptable o aceptable con control específico",AD12)))</formula>
    </cfRule>
  </conditionalFormatting>
  <conditionalFormatting sqref="AD22 AD24:AD25">
    <cfRule type="cellIs" dxfId="2511" priority="162" stopIfTrue="1" operator="equal">
      <formula>"Aceptable"</formula>
    </cfRule>
    <cfRule type="cellIs" dxfId="2510" priority="163" stopIfTrue="1" operator="equal">
      <formula>"No aceptable"</formula>
    </cfRule>
  </conditionalFormatting>
  <conditionalFormatting sqref="AD22 AD24:AD25">
    <cfRule type="containsText" dxfId="2509" priority="159" stopIfTrue="1" operator="containsText" text="No aceptable o aceptable con control específico">
      <formula>NOT(ISERROR(SEARCH("No aceptable o aceptable con control específico",AD22)))</formula>
    </cfRule>
    <cfRule type="containsText" dxfId="2508" priority="160" stopIfTrue="1" operator="containsText" text="No aceptable">
      <formula>NOT(ISERROR(SEARCH("No aceptable",AD22)))</formula>
    </cfRule>
    <cfRule type="containsText" dxfId="2507" priority="161" stopIfTrue="1" operator="containsText" text="No Aceptable o aceptable con control específico">
      <formula>NOT(ISERROR(SEARCH("No Aceptable o aceptable con control específico",AD22)))</formula>
    </cfRule>
  </conditionalFormatting>
  <conditionalFormatting sqref="AD20">
    <cfRule type="cellIs" dxfId="2506" priority="149" stopIfTrue="1" operator="equal">
      <formula>"Aceptable"</formula>
    </cfRule>
    <cfRule type="cellIs" dxfId="2505" priority="150" stopIfTrue="1" operator="equal">
      <formula>"No aceptable"</formula>
    </cfRule>
  </conditionalFormatting>
  <conditionalFormatting sqref="AD20">
    <cfRule type="containsText" dxfId="2504" priority="146" stopIfTrue="1" operator="containsText" text="No aceptable o aceptable con control específico">
      <formula>NOT(ISERROR(SEARCH("No aceptable o aceptable con control específico",AD20)))</formula>
    </cfRule>
    <cfRule type="containsText" dxfId="2503" priority="147" stopIfTrue="1" operator="containsText" text="No aceptable">
      <formula>NOT(ISERROR(SEARCH("No aceptable",AD20)))</formula>
    </cfRule>
    <cfRule type="containsText" dxfId="2502" priority="148" stopIfTrue="1" operator="containsText" text="No Aceptable o aceptable con control específico">
      <formula>NOT(ISERROR(SEARCH("No Aceptable o aceptable con control específico",AD20)))</formula>
    </cfRule>
  </conditionalFormatting>
  <conditionalFormatting sqref="AD21">
    <cfRule type="cellIs" dxfId="2501" priority="141" stopIfTrue="1" operator="equal">
      <formula>"Aceptable"</formula>
    </cfRule>
    <cfRule type="cellIs" dxfId="2500" priority="142" stopIfTrue="1" operator="equal">
      <formula>"No aceptable"</formula>
    </cfRule>
  </conditionalFormatting>
  <conditionalFormatting sqref="AD21">
    <cfRule type="containsText" dxfId="2499" priority="138" stopIfTrue="1" operator="containsText" text="No aceptable o aceptable con control específico">
      <formula>NOT(ISERROR(SEARCH("No aceptable o aceptable con control específico",AD21)))</formula>
    </cfRule>
    <cfRule type="containsText" dxfId="2498" priority="139" stopIfTrue="1" operator="containsText" text="No aceptable">
      <formula>NOT(ISERROR(SEARCH("No aceptable",AD21)))</formula>
    </cfRule>
    <cfRule type="containsText" dxfId="2497" priority="140" stopIfTrue="1" operator="containsText" text="No Aceptable o aceptable con control específico">
      <formula>NOT(ISERROR(SEARCH("No Aceptable o aceptable con control específico",AD21)))</formula>
    </cfRule>
  </conditionalFormatting>
  <conditionalFormatting sqref="AD23">
    <cfRule type="containsText" dxfId="2496" priority="125" stopIfTrue="1" operator="containsText" text="No aceptable o aceptable con control específico">
      <formula>NOT(ISERROR(SEARCH("No aceptable o aceptable con control específico",AD23)))</formula>
    </cfRule>
    <cfRule type="containsText" dxfId="2495" priority="126" stopIfTrue="1" operator="containsText" text="No aceptable">
      <formula>NOT(ISERROR(SEARCH("No aceptable",AD23)))</formula>
    </cfRule>
    <cfRule type="containsText" dxfId="2494" priority="127" stopIfTrue="1" operator="containsText" text="No Aceptable o aceptable con control específico">
      <formula>NOT(ISERROR(SEARCH("No Aceptable o aceptable con control específico",AD23)))</formula>
    </cfRule>
  </conditionalFormatting>
  <conditionalFormatting sqref="AD23">
    <cfRule type="cellIs" dxfId="2493" priority="128" stopIfTrue="1" operator="equal">
      <formula>"Aceptable"</formula>
    </cfRule>
    <cfRule type="cellIs" dxfId="2492" priority="129" stopIfTrue="1" operator="equal">
      <formula>"No aceptable"</formula>
    </cfRule>
  </conditionalFormatting>
  <conditionalFormatting sqref="AD13">
    <cfRule type="cellIs" dxfId="2491" priority="120" stopIfTrue="1" operator="equal">
      <formula>"Aceptable"</formula>
    </cfRule>
    <cfRule type="cellIs" dxfId="2490" priority="121" stopIfTrue="1" operator="equal">
      <formula>"No aceptable"</formula>
    </cfRule>
  </conditionalFormatting>
  <conditionalFormatting sqref="AD13">
    <cfRule type="containsText" dxfId="2489" priority="117" stopIfTrue="1" operator="containsText" text="No aceptable o aceptable con control específico">
      <formula>NOT(ISERROR(SEARCH("No aceptable o aceptable con control específico",AD13)))</formula>
    </cfRule>
    <cfRule type="containsText" dxfId="2488" priority="118" stopIfTrue="1" operator="containsText" text="No aceptable">
      <formula>NOT(ISERROR(SEARCH("No aceptable",AD13)))</formula>
    </cfRule>
    <cfRule type="containsText" dxfId="2487" priority="119" stopIfTrue="1" operator="containsText" text="No Aceptable o aceptable con control específico">
      <formula>NOT(ISERROR(SEARCH("No Aceptable o aceptable con control específico",AD13)))</formula>
    </cfRule>
  </conditionalFormatting>
  <conditionalFormatting sqref="AD16">
    <cfRule type="containsText" dxfId="2486" priority="112" stopIfTrue="1" operator="containsText" text="No aceptable o aceptable con control específico">
      <formula>NOT(ISERROR(SEARCH("No aceptable o aceptable con control específico",AD16)))</formula>
    </cfRule>
    <cfRule type="containsText" dxfId="2485" priority="113" stopIfTrue="1" operator="containsText" text="No aceptable">
      <formula>NOT(ISERROR(SEARCH("No aceptable",AD16)))</formula>
    </cfRule>
    <cfRule type="containsText" dxfId="2484" priority="114" stopIfTrue="1" operator="containsText" text="No Aceptable o aceptable con control específico">
      <formula>NOT(ISERROR(SEARCH("No Aceptable o aceptable con control específico",AD16)))</formula>
    </cfRule>
  </conditionalFormatting>
  <conditionalFormatting sqref="AD16">
    <cfRule type="cellIs" dxfId="2483" priority="115" stopIfTrue="1" operator="equal">
      <formula>"Aceptable"</formula>
    </cfRule>
    <cfRule type="cellIs" dxfId="2482" priority="116" stopIfTrue="1" operator="equal">
      <formula>"No aceptable"</formula>
    </cfRule>
  </conditionalFormatting>
  <conditionalFormatting sqref="AB11">
    <cfRule type="cellIs" dxfId="2481" priority="104" stopIfTrue="1" operator="equal">
      <formula>"I"</formula>
    </cfRule>
    <cfRule type="cellIs" dxfId="2480" priority="105" stopIfTrue="1" operator="equal">
      <formula>"II"</formula>
    </cfRule>
    <cfRule type="cellIs" dxfId="2479" priority="106" stopIfTrue="1" operator="between">
      <formula>"III"</formula>
      <formula>"IV"</formula>
    </cfRule>
  </conditionalFormatting>
  <conditionalFormatting sqref="AB12">
    <cfRule type="cellIs" dxfId="2478" priority="101" stopIfTrue="1" operator="equal">
      <formula>"I"</formula>
    </cfRule>
    <cfRule type="cellIs" dxfId="2477" priority="102" stopIfTrue="1" operator="equal">
      <formula>"II"</formula>
    </cfRule>
    <cfRule type="cellIs" dxfId="2476" priority="103" stopIfTrue="1" operator="between">
      <formula>"III"</formula>
      <formula>"IV"</formula>
    </cfRule>
  </conditionalFormatting>
  <conditionalFormatting sqref="AB13">
    <cfRule type="cellIs" dxfId="2475" priority="98" stopIfTrue="1" operator="equal">
      <formula>"I"</formula>
    </cfRule>
    <cfRule type="cellIs" dxfId="2474" priority="99" stopIfTrue="1" operator="equal">
      <formula>"II"</formula>
    </cfRule>
    <cfRule type="cellIs" dxfId="2473" priority="100" stopIfTrue="1" operator="between">
      <formula>"III"</formula>
      <formula>"IV"</formula>
    </cfRule>
  </conditionalFormatting>
  <conditionalFormatting sqref="AB16">
    <cfRule type="cellIs" dxfId="2472" priority="95" stopIfTrue="1" operator="equal">
      <formula>"I"</formula>
    </cfRule>
    <cfRule type="cellIs" dxfId="2471" priority="96" stopIfTrue="1" operator="equal">
      <formula>"II"</formula>
    </cfRule>
    <cfRule type="cellIs" dxfId="2470" priority="97" stopIfTrue="1" operator="between">
      <formula>"III"</formula>
      <formula>"IV"</formula>
    </cfRule>
  </conditionalFormatting>
  <conditionalFormatting sqref="AB20">
    <cfRule type="cellIs" dxfId="2469" priority="89" stopIfTrue="1" operator="equal">
      <formula>"I"</formula>
    </cfRule>
    <cfRule type="cellIs" dxfId="2468" priority="90" stopIfTrue="1" operator="equal">
      <formula>"II"</formula>
    </cfRule>
    <cfRule type="cellIs" dxfId="2467" priority="91" stopIfTrue="1" operator="between">
      <formula>"III"</formula>
      <formula>"IV"</formula>
    </cfRule>
  </conditionalFormatting>
  <conditionalFormatting sqref="AB21">
    <cfRule type="cellIs" dxfId="2466" priority="86" stopIfTrue="1" operator="equal">
      <formula>"I"</formula>
    </cfRule>
    <cfRule type="cellIs" dxfId="2465" priority="87" stopIfTrue="1" operator="equal">
      <formula>"II"</formula>
    </cfRule>
    <cfRule type="cellIs" dxfId="2464" priority="88" stopIfTrue="1" operator="between">
      <formula>"III"</formula>
      <formula>"IV"</formula>
    </cfRule>
  </conditionalFormatting>
  <conditionalFormatting sqref="AB22">
    <cfRule type="cellIs" dxfId="2463" priority="83" stopIfTrue="1" operator="equal">
      <formula>"I"</formula>
    </cfRule>
    <cfRule type="cellIs" dxfId="2462" priority="84" stopIfTrue="1" operator="equal">
      <formula>"II"</formula>
    </cfRule>
    <cfRule type="cellIs" dxfId="2461" priority="85" stopIfTrue="1" operator="between">
      <formula>"III"</formula>
      <formula>"IV"</formula>
    </cfRule>
  </conditionalFormatting>
  <conditionalFormatting sqref="AB23">
    <cfRule type="cellIs" dxfId="2460" priority="80" stopIfTrue="1" operator="equal">
      <formula>"I"</formula>
    </cfRule>
    <cfRule type="cellIs" dxfId="2459" priority="81" stopIfTrue="1" operator="equal">
      <formula>"II"</formula>
    </cfRule>
    <cfRule type="cellIs" dxfId="2458" priority="82" stopIfTrue="1" operator="between">
      <formula>"III"</formula>
      <formula>"IV"</formula>
    </cfRule>
  </conditionalFormatting>
  <conditionalFormatting sqref="AB24">
    <cfRule type="cellIs" dxfId="2457" priority="77" stopIfTrue="1" operator="equal">
      <formula>"I"</formula>
    </cfRule>
    <cfRule type="cellIs" dxfId="2456" priority="78" stopIfTrue="1" operator="equal">
      <formula>"II"</formula>
    </cfRule>
    <cfRule type="cellIs" dxfId="2455" priority="79" stopIfTrue="1" operator="between">
      <formula>"III"</formula>
      <formula>"IV"</formula>
    </cfRule>
  </conditionalFormatting>
  <conditionalFormatting sqref="AB25">
    <cfRule type="cellIs" dxfId="2454" priority="74" stopIfTrue="1" operator="equal">
      <formula>"I"</formula>
    </cfRule>
    <cfRule type="cellIs" dxfId="2453" priority="75" stopIfTrue="1" operator="equal">
      <formula>"II"</formula>
    </cfRule>
    <cfRule type="cellIs" dxfId="2452" priority="76" stopIfTrue="1" operator="between">
      <formula>"III"</formula>
      <formula>"IV"</formula>
    </cfRule>
  </conditionalFormatting>
  <conditionalFormatting sqref="AE15">
    <cfRule type="cellIs" dxfId="2451" priority="66" stopIfTrue="1" operator="equal">
      <formula>"I"</formula>
    </cfRule>
    <cfRule type="cellIs" dxfId="2450" priority="67" stopIfTrue="1" operator="equal">
      <formula>"II"</formula>
    </cfRule>
    <cfRule type="cellIs" dxfId="2449" priority="68" stopIfTrue="1" operator="between">
      <formula>"III"</formula>
      <formula>"IV"</formula>
    </cfRule>
  </conditionalFormatting>
  <conditionalFormatting sqref="AE15">
    <cfRule type="cellIs" dxfId="2448" priority="64" stopIfTrue="1" operator="equal">
      <formula>"Aceptable"</formula>
    </cfRule>
    <cfRule type="cellIs" dxfId="2447" priority="65" stopIfTrue="1" operator="equal">
      <formula>"No aceptable"</formula>
    </cfRule>
  </conditionalFormatting>
  <conditionalFormatting sqref="AB15:AD15">
    <cfRule type="cellIs" dxfId="2446" priority="61" stopIfTrue="1" operator="equal">
      <formula>"I"</formula>
    </cfRule>
    <cfRule type="cellIs" dxfId="2445" priority="62" stopIfTrue="1" operator="equal">
      <formula>"II"</formula>
    </cfRule>
    <cfRule type="cellIs" dxfId="2444" priority="63" stopIfTrue="1" operator="between">
      <formula>"III"</formula>
      <formula>"IV"</formula>
    </cfRule>
  </conditionalFormatting>
  <conditionalFormatting sqref="AD15">
    <cfRule type="cellIs" dxfId="2443" priority="59" stopIfTrue="1" operator="equal">
      <formula>"Aceptable"</formula>
    </cfRule>
    <cfRule type="cellIs" dxfId="2442" priority="60" stopIfTrue="1" operator="equal">
      <formula>"No aceptable"</formula>
    </cfRule>
  </conditionalFormatting>
  <conditionalFormatting sqref="AD15">
    <cfRule type="containsText" dxfId="2441" priority="56" stopIfTrue="1" operator="containsText" text="No aceptable o aceptable con control específico">
      <formula>NOT(ISERROR(SEARCH("No aceptable o aceptable con control específico",AD15)))</formula>
    </cfRule>
    <cfRule type="containsText" dxfId="2440" priority="57" stopIfTrue="1" operator="containsText" text="No aceptable">
      <formula>NOT(ISERROR(SEARCH("No aceptable",AD15)))</formula>
    </cfRule>
    <cfRule type="containsText" dxfId="2439" priority="58" stopIfTrue="1" operator="containsText" text="No Aceptable o aceptable con control específico">
      <formula>NOT(ISERROR(SEARCH("No Aceptable o aceptable con control específico",AD15)))</formula>
    </cfRule>
  </conditionalFormatting>
  <conditionalFormatting sqref="AE11:AE12">
    <cfRule type="cellIs" dxfId="2438" priority="53" stopIfTrue="1" operator="equal">
      <formula>"I"</formula>
    </cfRule>
    <cfRule type="cellIs" dxfId="2437" priority="54" stopIfTrue="1" operator="equal">
      <formula>"II"</formula>
    </cfRule>
    <cfRule type="cellIs" dxfId="2436" priority="55" stopIfTrue="1" operator="between">
      <formula>"III"</formula>
      <formula>"IV"</formula>
    </cfRule>
  </conditionalFormatting>
  <conditionalFormatting sqref="AE11:AE12">
    <cfRule type="cellIs" dxfId="2435" priority="51" stopIfTrue="1" operator="equal">
      <formula>"Aceptable"</formula>
    </cfRule>
    <cfRule type="cellIs" dxfId="2434" priority="52" stopIfTrue="1" operator="equal">
      <formula>"No aceptable"</formula>
    </cfRule>
  </conditionalFormatting>
  <conditionalFormatting sqref="AE13">
    <cfRule type="cellIs" dxfId="2433" priority="49" stopIfTrue="1" operator="equal">
      <formula>"Aceptable"</formula>
    </cfRule>
    <cfRule type="cellIs" dxfId="2432" priority="50" stopIfTrue="1" operator="equal">
      <formula>"No aceptable"</formula>
    </cfRule>
  </conditionalFormatting>
  <conditionalFormatting sqref="AE22 AE24">
    <cfRule type="cellIs" dxfId="2431" priority="46" stopIfTrue="1" operator="equal">
      <formula>"I"</formula>
    </cfRule>
    <cfRule type="cellIs" dxfId="2430" priority="47" stopIfTrue="1" operator="equal">
      <formula>"II"</formula>
    </cfRule>
    <cfRule type="cellIs" dxfId="2429" priority="48" stopIfTrue="1" operator="between">
      <formula>"III"</formula>
      <formula>"IV"</formula>
    </cfRule>
  </conditionalFormatting>
  <conditionalFormatting sqref="AE22 AE24">
    <cfRule type="cellIs" dxfId="2428" priority="44" stopIfTrue="1" operator="equal">
      <formula>"Aceptable"</formula>
    </cfRule>
    <cfRule type="cellIs" dxfId="2427" priority="45" stopIfTrue="1" operator="equal">
      <formula>"No aceptable"</formula>
    </cfRule>
  </conditionalFormatting>
  <conditionalFormatting sqref="AE21">
    <cfRule type="cellIs" dxfId="2426" priority="42" stopIfTrue="1" operator="equal">
      <formula>"Aceptable"</formula>
    </cfRule>
    <cfRule type="cellIs" dxfId="2425" priority="43" stopIfTrue="1" operator="equal">
      <formula>"No aceptable"</formula>
    </cfRule>
  </conditionalFormatting>
  <conditionalFormatting sqref="AE20">
    <cfRule type="cellIs" dxfId="2424" priority="39" stopIfTrue="1" operator="equal">
      <formula>"I"</formula>
    </cfRule>
    <cfRule type="cellIs" dxfId="2423" priority="40" stopIfTrue="1" operator="equal">
      <formula>"II"</formula>
    </cfRule>
    <cfRule type="cellIs" dxfId="2422" priority="41" stopIfTrue="1" operator="between">
      <formula>"III"</formula>
      <formula>"IV"</formula>
    </cfRule>
  </conditionalFormatting>
  <conditionalFormatting sqref="AE20">
    <cfRule type="cellIs" dxfId="2421" priority="37" stopIfTrue="1" operator="equal">
      <formula>"Aceptable"</formula>
    </cfRule>
    <cfRule type="cellIs" dxfId="2420" priority="38" stopIfTrue="1" operator="equal">
      <formula>"No aceptable"</formula>
    </cfRule>
  </conditionalFormatting>
  <conditionalFormatting sqref="AE23">
    <cfRule type="cellIs" dxfId="2419" priority="34" stopIfTrue="1" operator="equal">
      <formula>"I"</formula>
    </cfRule>
    <cfRule type="cellIs" dxfId="2418" priority="35" stopIfTrue="1" operator="equal">
      <formula>"II"</formula>
    </cfRule>
    <cfRule type="cellIs" dxfId="2417" priority="36" stopIfTrue="1" operator="between">
      <formula>"III"</formula>
      <formula>"IV"</formula>
    </cfRule>
  </conditionalFormatting>
  <conditionalFormatting sqref="AE23">
    <cfRule type="cellIs" dxfId="2416" priority="32" stopIfTrue="1" operator="equal">
      <formula>"Aceptable"</formula>
    </cfRule>
    <cfRule type="cellIs" dxfId="2415" priority="33" stopIfTrue="1" operator="equal">
      <formula>"No aceptable"</formula>
    </cfRule>
  </conditionalFormatting>
  <conditionalFormatting sqref="AE17">
    <cfRule type="cellIs" dxfId="2414" priority="29" stopIfTrue="1" operator="equal">
      <formula>"I"</formula>
    </cfRule>
    <cfRule type="cellIs" dxfId="2413" priority="30" stopIfTrue="1" operator="equal">
      <formula>"II"</formula>
    </cfRule>
    <cfRule type="cellIs" dxfId="2412" priority="31" stopIfTrue="1" operator="between">
      <formula>"III"</formula>
      <formula>"IV"</formula>
    </cfRule>
  </conditionalFormatting>
  <conditionalFormatting sqref="AE17">
    <cfRule type="cellIs" dxfId="2411" priority="27" stopIfTrue="1" operator="equal">
      <formula>"Aceptable"</formula>
    </cfRule>
    <cfRule type="cellIs" dxfId="2410" priority="28" stopIfTrue="1" operator="equal">
      <formula>"No aceptable"</formula>
    </cfRule>
  </conditionalFormatting>
  <conditionalFormatting sqref="AE18">
    <cfRule type="cellIs" dxfId="2409" priority="24" stopIfTrue="1" operator="equal">
      <formula>"I"</formula>
    </cfRule>
    <cfRule type="cellIs" dxfId="2408" priority="25" stopIfTrue="1" operator="equal">
      <formula>"II"</formula>
    </cfRule>
    <cfRule type="cellIs" dxfId="2407" priority="26" stopIfTrue="1" operator="between">
      <formula>"III"</formula>
      <formula>"IV"</formula>
    </cfRule>
  </conditionalFormatting>
  <conditionalFormatting sqref="AE18">
    <cfRule type="cellIs" dxfId="2406" priority="22" stopIfTrue="1" operator="equal">
      <formula>"Aceptable"</formula>
    </cfRule>
    <cfRule type="cellIs" dxfId="2405" priority="23" stopIfTrue="1" operator="equal">
      <formula>"No aceptable"</formula>
    </cfRule>
  </conditionalFormatting>
  <conditionalFormatting sqref="AE19">
    <cfRule type="cellIs" dxfId="2404" priority="19" stopIfTrue="1" operator="equal">
      <formula>"I"</formula>
    </cfRule>
    <cfRule type="cellIs" dxfId="2403" priority="20" stopIfTrue="1" operator="equal">
      <formula>"II"</formula>
    </cfRule>
    <cfRule type="cellIs" dxfId="2402" priority="21" stopIfTrue="1" operator="between">
      <formula>"III"</formula>
      <formula>"IV"</formula>
    </cfRule>
  </conditionalFormatting>
  <conditionalFormatting sqref="AE19">
    <cfRule type="cellIs" dxfId="2401" priority="17" stopIfTrue="1" operator="equal">
      <formula>"Aceptable"</formula>
    </cfRule>
    <cfRule type="cellIs" dxfId="2400" priority="18" stopIfTrue="1" operator="equal">
      <formula>"No aceptable"</formula>
    </cfRule>
  </conditionalFormatting>
  <conditionalFormatting sqref="AB17:AD17">
    <cfRule type="cellIs" dxfId="2399" priority="14" stopIfTrue="1" operator="equal">
      <formula>"I"</formula>
    </cfRule>
    <cfRule type="cellIs" dxfId="2398" priority="15" stopIfTrue="1" operator="equal">
      <formula>"II"</formula>
    </cfRule>
    <cfRule type="cellIs" dxfId="2397" priority="16" stopIfTrue="1" operator="between">
      <formula>"III"</formula>
      <formula>"IV"</formula>
    </cfRule>
  </conditionalFormatting>
  <conditionalFormatting sqref="AD17">
    <cfRule type="cellIs" dxfId="2396" priority="12" stopIfTrue="1" operator="equal">
      <formula>"Aceptable"</formula>
    </cfRule>
    <cfRule type="cellIs" dxfId="2395" priority="13" stopIfTrue="1" operator="equal">
      <formula>"No aceptable"</formula>
    </cfRule>
  </conditionalFormatting>
  <conditionalFormatting sqref="AD17">
    <cfRule type="containsText" dxfId="2394" priority="9" stopIfTrue="1" operator="containsText" text="No aceptable o aceptable con control específico">
      <formula>NOT(ISERROR(SEARCH("No aceptable o aceptable con control específico",AD17)))</formula>
    </cfRule>
    <cfRule type="containsText" dxfId="2393" priority="10" stopIfTrue="1" operator="containsText" text="No aceptable">
      <formula>NOT(ISERROR(SEARCH("No aceptable",AD17)))</formula>
    </cfRule>
    <cfRule type="containsText" dxfId="2392" priority="11" stopIfTrue="1" operator="containsText" text="No Aceptable o aceptable con control específico">
      <formula>NOT(ISERROR(SEARCH("No Aceptable o aceptable con control específico",AD17)))</formula>
    </cfRule>
  </conditionalFormatting>
  <conditionalFormatting sqref="AB18:AD19">
    <cfRule type="cellIs" dxfId="2391" priority="6" stopIfTrue="1" operator="equal">
      <formula>"I"</formula>
    </cfRule>
    <cfRule type="cellIs" dxfId="2390" priority="7" stopIfTrue="1" operator="equal">
      <formula>"II"</formula>
    </cfRule>
    <cfRule type="cellIs" dxfId="2389" priority="8" stopIfTrue="1" operator="between">
      <formula>"III"</formula>
      <formula>"IV"</formula>
    </cfRule>
  </conditionalFormatting>
  <conditionalFormatting sqref="AD18:AD19">
    <cfRule type="cellIs" dxfId="2388" priority="4" stopIfTrue="1" operator="equal">
      <formula>"Aceptable"</formula>
    </cfRule>
    <cfRule type="cellIs" dxfId="2387" priority="5" stopIfTrue="1" operator="equal">
      <formula>"No aceptable"</formula>
    </cfRule>
  </conditionalFormatting>
  <conditionalFormatting sqref="AD18:AD19">
    <cfRule type="containsText" dxfId="2386" priority="1" stopIfTrue="1" operator="containsText" text="No aceptable o aceptable con control específico">
      <formula>NOT(ISERROR(SEARCH("No aceptable o aceptable con control específico",AD18)))</formula>
    </cfRule>
    <cfRule type="containsText" dxfId="2385" priority="2" stopIfTrue="1" operator="containsText" text="No aceptable">
      <formula>NOT(ISERROR(SEARCH("No aceptable",AD18)))</formula>
    </cfRule>
    <cfRule type="containsText" dxfId="2384" priority="3" stopIfTrue="1" operator="containsText" text="No Aceptable o aceptable con control específico">
      <formula>NOT(ISERROR(SEARCH("No Aceptable o aceptable con control específico",AD18)))</formula>
    </cfRule>
  </conditionalFormatting>
  <dataValidations count="4">
    <dataValidation allowBlank="1" sqref="AA11:AA25" xr:uid="{00000000-0002-0000-0B00-000000000000}"/>
    <dataValidation type="list" allowBlank="1" showInputMessage="1" showErrorMessage="1" prompt="10 = Muy Alto_x000a_6 = Alto_x000a_2 = Medio_x000a_0 = Bajo" sqref="U11:U25" xr:uid="{00000000-0002-0000-0B00-000001000000}">
      <formula1>"10, 6, 2, 0, "</formula1>
    </dataValidation>
    <dataValidation type="list" allowBlank="1" showInputMessage="1" prompt="4 = Continua_x000a_3 = Frecuente_x000a_2 = Ocasional_x000a_1 = Esporádica" sqref="V11:V25" xr:uid="{00000000-0002-0000-0B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5" xr:uid="{00000000-0002-0000-0B00-000003000000}">
      <formula1>"100,60,25,10"</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BL27"/>
  <sheetViews>
    <sheetView topLeftCell="A23" zoomScale="60" zoomScaleNormal="60" workbookViewId="0">
      <selection activeCell="L11" sqref="L11:L26"/>
    </sheetView>
  </sheetViews>
  <sheetFormatPr baseColWidth="10" defaultRowHeight="67.5" customHeight="1" x14ac:dyDescent="0.2"/>
  <cols>
    <col min="1" max="1" width="1.85546875" customWidth="1"/>
    <col min="2" max="2" width="5.7109375" customWidth="1"/>
    <col min="3" max="3" width="5.28515625" customWidth="1"/>
    <col min="4" max="4" width="5.7109375" customWidth="1"/>
    <col min="5" max="5" width="7.5703125" customWidth="1"/>
    <col min="6" max="6" width="17.85546875" customWidth="1"/>
    <col min="7" max="7" width="8.28515625" customWidth="1"/>
    <col min="8" max="11" width="20.28515625" customWidth="1"/>
    <col min="12" max="15" width="5.140625" customWidth="1"/>
    <col min="16" max="16" width="18.5703125" customWidth="1"/>
    <col min="17" max="17" width="5.7109375" customWidth="1"/>
    <col min="18" max="20" width="20.140625" customWidth="1"/>
    <col min="21" max="21" width="5" customWidth="1"/>
    <col min="22" max="22" width="5.42578125" customWidth="1"/>
    <col min="23" max="23" width="8.140625" customWidth="1"/>
    <col min="24" max="24" width="6.7109375" customWidth="1"/>
    <col min="25" max="25" width="17.28515625" customWidth="1"/>
    <col min="26" max="26" width="7.7109375" customWidth="1"/>
    <col min="27" max="27" width="8.140625" customWidth="1"/>
    <col min="28" max="28" width="7.28515625" customWidth="1"/>
    <col min="29" max="29" width="14.42578125" customWidth="1"/>
    <col min="30" max="30" width="12.7109375" customWidth="1"/>
    <col min="31" max="31" width="16.42578125" customWidth="1"/>
    <col min="32" max="32" width="10.140625" customWidth="1"/>
    <col min="33" max="33" width="13" customWidth="1"/>
    <col min="34" max="34" width="13.5703125" customWidth="1"/>
    <col min="35" max="35" width="21.5703125" customWidth="1"/>
    <col min="36" max="36" width="18.5703125" customWidth="1"/>
    <col min="37" max="37" width="19.28515625" customWidth="1"/>
  </cols>
  <sheetData>
    <row r="1" spans="1:64" s="3" customFormat="1" ht="28.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69" t="s">
        <v>89</v>
      </c>
      <c r="AK1" s="59" t="s">
        <v>137</v>
      </c>
    </row>
    <row r="2" spans="1:64" s="3" customFormat="1" ht="28.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69" t="s">
        <v>90</v>
      </c>
      <c r="AK2" s="59">
        <v>1</v>
      </c>
    </row>
    <row r="3" spans="1:64" s="3" customFormat="1" ht="28.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81" t="s">
        <v>91</v>
      </c>
      <c r="AK3" s="60">
        <v>42870</v>
      </c>
    </row>
    <row r="4" spans="1:64" s="3" customFormat="1" ht="28.5" customHeight="1" x14ac:dyDescent="0.3">
      <c r="E4" s="4"/>
      <c r="H4" s="5"/>
      <c r="AF4" s="4"/>
      <c r="AG4" s="4"/>
      <c r="AH4" s="4"/>
      <c r="AJ4" s="5"/>
    </row>
    <row r="5" spans="1: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1:64" s="137" customFormat="1" ht="18.75" customHeight="1" x14ac:dyDescent="0.3">
      <c r="E6" s="138"/>
      <c r="H6" s="139"/>
      <c r="AF6" s="138"/>
      <c r="AG6" s="138"/>
      <c r="AH6" s="138"/>
      <c r="AJ6" s="139"/>
    </row>
    <row r="7" spans="1: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1: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1: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1:64" s="135" customFormat="1" ht="62.25" customHeight="1" thickBot="1" x14ac:dyDescent="0.4">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1:64" s="2" customFormat="1" ht="132.75" customHeight="1" x14ac:dyDescent="0.35">
      <c r="A11" s="39"/>
      <c r="B11" s="262" t="s">
        <v>172</v>
      </c>
      <c r="C11" s="262" t="s">
        <v>250</v>
      </c>
      <c r="D11" s="262" t="s">
        <v>244</v>
      </c>
      <c r="E11" s="276" t="s">
        <v>246</v>
      </c>
      <c r="F11" s="276" t="s">
        <v>243</v>
      </c>
      <c r="G11" s="214" t="s">
        <v>44</v>
      </c>
      <c r="H11" s="216" t="s">
        <v>36</v>
      </c>
      <c r="I11" s="148" t="s">
        <v>49</v>
      </c>
      <c r="J11" s="189" t="s">
        <v>374</v>
      </c>
      <c r="K11" s="189" t="s">
        <v>375</v>
      </c>
      <c r="L11" s="140">
        <v>1</v>
      </c>
      <c r="M11" s="158">
        <v>3</v>
      </c>
      <c r="N11" s="140">
        <v>0</v>
      </c>
      <c r="O11" s="140">
        <f>SUM(L11:N11)</f>
        <v>4</v>
      </c>
      <c r="P11" s="189" t="s">
        <v>376</v>
      </c>
      <c r="Q11" s="157">
        <v>8</v>
      </c>
      <c r="R11" s="189" t="s">
        <v>628</v>
      </c>
      <c r="S11" s="189" t="s">
        <v>378</v>
      </c>
      <c r="T11" s="189" t="s">
        <v>377</v>
      </c>
      <c r="U11" s="7">
        <v>2</v>
      </c>
      <c r="V11" s="7">
        <v>4</v>
      </c>
      <c r="W11" s="7">
        <f>V11*U11</f>
        <v>8</v>
      </c>
      <c r="X11" s="8"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0" t="str">
        <f>+IF(AND(U11*V11*Z11&gt;=600,U11*V11*Z11&lt;=4000),"I",IF(AND(U11*V11*Z11&gt;=150,U11*V11*Z11&lt;=500),"II",IF(AND(U11*V11*Z11&gt;=40,U11*V11*Z11&lt;=120),"III",IF(AND(U11*V11*Z11&gt;=0,U11*V11*Z11&lt;=20),"IV",""))))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34"/>
      <c r="AM11" s="134"/>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132.75" customHeight="1" x14ac:dyDescent="0.35">
      <c r="A12" s="40"/>
      <c r="B12" s="237"/>
      <c r="C12" s="237"/>
      <c r="D12" s="237"/>
      <c r="E12" s="276"/>
      <c r="F12" s="276"/>
      <c r="G12" s="215"/>
      <c r="H12" s="220"/>
      <c r="I12" s="148" t="s">
        <v>127</v>
      </c>
      <c r="J12" s="189" t="s">
        <v>380</v>
      </c>
      <c r="K12" s="190" t="s">
        <v>381</v>
      </c>
      <c r="L12" s="140">
        <v>1</v>
      </c>
      <c r="M12" s="158">
        <v>3</v>
      </c>
      <c r="N12" s="140">
        <v>0</v>
      </c>
      <c r="O12" s="140">
        <f t="shared" ref="O12:O26" si="0">SUM(L12:N12)</f>
        <v>4</v>
      </c>
      <c r="P12" s="189" t="s">
        <v>376</v>
      </c>
      <c r="Q12" s="157">
        <v>8</v>
      </c>
      <c r="R12" s="190" t="s">
        <v>629</v>
      </c>
      <c r="S12" s="190" t="s">
        <v>378</v>
      </c>
      <c r="T12" s="190" t="s">
        <v>377</v>
      </c>
      <c r="U12" s="7">
        <v>2</v>
      </c>
      <c r="V12" s="7">
        <v>4</v>
      </c>
      <c r="W12" s="7">
        <f t="shared" ref="W12:W26" si="1">V12*U12</f>
        <v>8</v>
      </c>
      <c r="X12" s="8" t="str">
        <f t="shared" ref="X12:X26" si="2">+IF(AND(U12*V12&gt;=24,U12*V12&lt;=40),"MA",IF(AND(U12*V12&gt;=10,U12*V12&lt;=20),"A",IF(AND(U12*V12&gt;=6,U12*V12&lt;=8),"M",IF(AND(U12*V12&gt;=0,U12*V12&lt;=4),"B",""))))</f>
        <v>M</v>
      </c>
      <c r="Y12" s="9" t="str">
        <f t="shared" ref="Y12:Y26"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10</v>
      </c>
      <c r="AA12" s="7">
        <f t="shared" ref="AA12:AA26" si="4">W12*Z12</f>
        <v>80</v>
      </c>
      <c r="AB12" s="10" t="str">
        <f t="shared" ref="AB12:AB26" si="5">+IF(AND(U12*V12*Z12&gt;=600,U12*V12*Z12&lt;=4000),"I",IF(AND(U12*V12*Z12&gt;=150,U12*V12*Z12&lt;=500),"II",IF(AND(U12*V12*Z12&gt;=40,U12*V12*Z12&lt;=120),"III",IF(AND(U12*V12*Z12&gt;=0,U12*V12*Z12&lt;=20),"IV",""))))</f>
        <v>III</v>
      </c>
      <c r="AC12" s="9" t="str">
        <f t="shared" ref="AC12:AC26"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 t="shared" ref="AD12:AD26" si="7">+IF(AB12="I","No aceptable",IF(AB12="II","No aceptable o aceptable con control específico",IF(AB12="III","Aceptable",IF(AB12="IV","Aceptable",""))))</f>
        <v>Aceptable</v>
      </c>
      <c r="AE12" s="173" t="s">
        <v>128</v>
      </c>
      <c r="AF12" s="157" t="s">
        <v>34</v>
      </c>
      <c r="AG12" s="157" t="s">
        <v>34</v>
      </c>
      <c r="AH12" s="157" t="s">
        <v>384</v>
      </c>
      <c r="AI12" s="146" t="s">
        <v>379</v>
      </c>
      <c r="AJ12" s="157" t="s">
        <v>34</v>
      </c>
      <c r="AK12" s="147" t="s">
        <v>35</v>
      </c>
      <c r="AL12" s="134"/>
      <c r="AM12" s="134"/>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132.75" customHeight="1" thickBot="1" x14ac:dyDescent="0.4">
      <c r="A13" s="40"/>
      <c r="B13" s="237"/>
      <c r="C13" s="237"/>
      <c r="D13" s="237"/>
      <c r="E13" s="276"/>
      <c r="F13" s="276"/>
      <c r="G13" s="107" t="s">
        <v>33</v>
      </c>
      <c r="H13" s="220"/>
      <c r="I13" s="148" t="s">
        <v>127</v>
      </c>
      <c r="J13" s="173" t="s">
        <v>399</v>
      </c>
      <c r="K13" s="157" t="s">
        <v>387</v>
      </c>
      <c r="L13" s="140">
        <v>1</v>
      </c>
      <c r="M13" s="158">
        <v>3</v>
      </c>
      <c r="N13" s="140">
        <v>0</v>
      </c>
      <c r="O13" s="140">
        <f t="shared" si="0"/>
        <v>4</v>
      </c>
      <c r="P13" s="157" t="s">
        <v>386</v>
      </c>
      <c r="Q13" s="157">
        <v>4</v>
      </c>
      <c r="R13" s="157" t="s">
        <v>33</v>
      </c>
      <c r="S13" s="157" t="s">
        <v>33</v>
      </c>
      <c r="T13" s="157" t="s">
        <v>390</v>
      </c>
      <c r="U13" s="7">
        <v>2</v>
      </c>
      <c r="V13" s="7">
        <v>2</v>
      </c>
      <c r="W13" s="7">
        <f t="shared" si="1"/>
        <v>4</v>
      </c>
      <c r="X13" s="8" t="str">
        <f t="shared" si="2"/>
        <v>B</v>
      </c>
      <c r="Y13" s="9" t="str">
        <f t="shared" si="3"/>
        <v>Situación mejorable con exposición ocasional o esporádica, o situación sin anomalía destacable con cualquier nivel de exposición. No es esperable que se materialice el riesgo, aunque puede ser concebible.</v>
      </c>
      <c r="Z13" s="7">
        <v>25</v>
      </c>
      <c r="AA13" s="7">
        <f t="shared" si="4"/>
        <v>100</v>
      </c>
      <c r="AB13" s="10" t="str">
        <f>+IF(AND(U13*V13*Z13&gt;=600,U13*V13*Z13&lt;=4000),"I",IF(AND(U13*V13*Z13&gt;=150,U13*V13*Z13&lt;=500),"II",IF(AND(U13*V13*Z13&gt;=40,U13*V13*Z13&lt;=120),"III",IF(AND(U13*V13*Z13&gt;=0,U13*V13*Z13&lt;=20),"IV",""))))</f>
        <v>III</v>
      </c>
      <c r="AC13" s="9"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+IF(AB13="I","No aceptable",IF(AB13="II","No aceptable o aceptable con control específico",IF(AB13="III","Aceptable",IF(AB13="IV","Aceptable",""))))</f>
        <v>Aceptable</v>
      </c>
      <c r="AE13" s="173" t="s">
        <v>128</v>
      </c>
      <c r="AF13" s="157" t="s">
        <v>34</v>
      </c>
      <c r="AG13" s="157" t="s">
        <v>34</v>
      </c>
      <c r="AH13" s="157" t="s">
        <v>34</v>
      </c>
      <c r="AI13" s="154" t="s">
        <v>389</v>
      </c>
      <c r="AJ13" s="147" t="s">
        <v>388</v>
      </c>
      <c r="AK13" s="147" t="s">
        <v>35</v>
      </c>
      <c r="AL13" s="134"/>
      <c r="AM13" s="134"/>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132.75" customHeight="1" thickBot="1" x14ac:dyDescent="0.4">
      <c r="A14" s="40"/>
      <c r="B14" s="237"/>
      <c r="C14" s="237"/>
      <c r="D14" s="237"/>
      <c r="E14" s="276"/>
      <c r="F14" s="276"/>
      <c r="G14" s="255" t="s">
        <v>44</v>
      </c>
      <c r="H14" s="216" t="s">
        <v>47</v>
      </c>
      <c r="I14" s="149" t="s">
        <v>63</v>
      </c>
      <c r="J14" s="148" t="s">
        <v>365</v>
      </c>
      <c r="K14" s="148" t="s">
        <v>347</v>
      </c>
      <c r="L14" s="140">
        <v>1</v>
      </c>
      <c r="M14" s="181">
        <v>3</v>
      </c>
      <c r="N14" s="182">
        <v>0</v>
      </c>
      <c r="O14" s="182">
        <f t="shared" si="0"/>
        <v>4</v>
      </c>
      <c r="P14" s="148" t="s">
        <v>363</v>
      </c>
      <c r="Q14" s="148">
        <v>8</v>
      </c>
      <c r="R14" s="148" t="s">
        <v>351</v>
      </c>
      <c r="S14" s="148" t="s">
        <v>349</v>
      </c>
      <c r="T14" s="148" t="s">
        <v>464</v>
      </c>
      <c r="U14" s="7">
        <v>2</v>
      </c>
      <c r="V14" s="8">
        <v>2</v>
      </c>
      <c r="W14" s="7">
        <f t="shared" si="1"/>
        <v>4</v>
      </c>
      <c r="X14" s="7" t="str">
        <f t="shared" si="2"/>
        <v>B</v>
      </c>
      <c r="Y14" s="9" t="str">
        <f t="shared" si="3"/>
        <v>Situación mejorable con exposición ocasional o esporádica, o situación sin anomalía destacable con cualquier nivel de exposición. No es esperable que se materialice el riesgo, aunque puede ser concebible.</v>
      </c>
      <c r="Z14" s="7">
        <v>25</v>
      </c>
      <c r="AA14" s="7">
        <f t="shared" si="4"/>
        <v>100</v>
      </c>
      <c r="AB14" s="10" t="str">
        <f t="shared" si="5"/>
        <v>III</v>
      </c>
      <c r="AC14" s="9" t="str">
        <f t="shared" si="6"/>
        <v>Mejorar si es posible. Sería conveniente justificar la intervención y su rentabilidad.</v>
      </c>
      <c r="AD14" s="11" t="str">
        <f t="shared" si="7"/>
        <v>Aceptable</v>
      </c>
      <c r="AE14" s="148" t="s">
        <v>371</v>
      </c>
      <c r="AF14" s="148" t="s">
        <v>34</v>
      </c>
      <c r="AG14" s="148" t="s">
        <v>34</v>
      </c>
      <c r="AH14" s="148" t="s">
        <v>34</v>
      </c>
      <c r="AI14" s="151" t="s">
        <v>364</v>
      </c>
      <c r="AJ14" s="148" t="s">
        <v>34</v>
      </c>
      <c r="AK14" s="147" t="s">
        <v>35</v>
      </c>
      <c r="AL14" s="134"/>
      <c r="AM14" s="134"/>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132.75" customHeight="1" thickTop="1" x14ac:dyDescent="0.35">
      <c r="A15" s="40"/>
      <c r="B15" s="237"/>
      <c r="C15" s="237"/>
      <c r="D15" s="237"/>
      <c r="E15" s="276"/>
      <c r="F15" s="276"/>
      <c r="G15" s="256"/>
      <c r="H15" s="220"/>
      <c r="I15" s="148" t="s">
        <v>353</v>
      </c>
      <c r="J15" s="148" t="s">
        <v>354</v>
      </c>
      <c r="K15" s="148" t="s">
        <v>355</v>
      </c>
      <c r="L15" s="140">
        <v>1</v>
      </c>
      <c r="M15" s="181">
        <v>3</v>
      </c>
      <c r="N15" s="182">
        <v>0</v>
      </c>
      <c r="O15" s="182">
        <f t="shared" ref="O15" si="8">SUM(L15:N15)</f>
        <v>4</v>
      </c>
      <c r="P15" s="148" t="s">
        <v>356</v>
      </c>
      <c r="Q15" s="157">
        <v>8</v>
      </c>
      <c r="R15" s="148" t="s">
        <v>359</v>
      </c>
      <c r="S15" s="148" t="s">
        <v>465</v>
      </c>
      <c r="T15" s="148" t="s">
        <v>466</v>
      </c>
      <c r="U15" s="7">
        <v>2</v>
      </c>
      <c r="V15" s="8">
        <v>2</v>
      </c>
      <c r="W15" s="7">
        <f t="shared" ref="W15" si="9">V15*U15</f>
        <v>4</v>
      </c>
      <c r="X15" s="7" t="str">
        <f t="shared" ref="X15" si="10">+IF(AND(U15*V15&gt;=24,U15*V15&lt;=40),"MA",IF(AND(U15*V15&gt;=10,U15*V15&lt;=20),"A",IF(AND(U15*V15&gt;=6,U15*V15&lt;=8),"M",IF(AND(U15*V15&gt;=0,U15*V15&lt;=4),"B",""))))</f>
        <v>B</v>
      </c>
      <c r="Y15" s="9" t="str">
        <f t="shared" ref="Y15" si="11">+IF(X15="MA","Situación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5" s="7">
        <v>25</v>
      </c>
      <c r="AA15" s="7">
        <f t="shared" ref="AA15" si="12">W15*Z15</f>
        <v>100</v>
      </c>
      <c r="AB15" s="10" t="str">
        <f t="shared" ref="AB15" si="13">+IF(AND(U15*V15*Z15&gt;=600,U15*V15*Z15&lt;=4000),"I",IF(AND(U15*V15*Z15&gt;=150,U15*V15*Z15&lt;=500),"II",IF(AND(U15*V15*Z15&gt;=40,U15*V15*Z15&lt;=120),"III",IF(AND(U15*V15*Z15&gt;=0,U15*V15*Z15&lt;=20),"IV",""))))</f>
        <v>III</v>
      </c>
      <c r="AC15" s="9" t="str">
        <f t="shared" ref="AC15" si="14">+IF(AB15="I","Situación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5" s="11" t="str">
        <f t="shared" ref="AD15" si="15">+IF(AB15="I","No aceptable",IF(AB15="II","No aceptable o aceptable con control específico",IF(AB15="III","Aceptable",IF(AB15="IV","Aceptable",""))))</f>
        <v>Aceptable</v>
      </c>
      <c r="AE15" s="150" t="s">
        <v>362</v>
      </c>
      <c r="AF15" s="148" t="s">
        <v>34</v>
      </c>
      <c r="AG15" s="148" t="s">
        <v>34</v>
      </c>
      <c r="AH15" s="148" t="s">
        <v>34</v>
      </c>
      <c r="AI15" s="148" t="s">
        <v>361</v>
      </c>
      <c r="AJ15" s="148" t="s">
        <v>34</v>
      </c>
      <c r="AK15" s="147" t="s">
        <v>285</v>
      </c>
      <c r="AL15" s="134"/>
      <c r="AM15" s="134"/>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2" customFormat="1" ht="132.75" customHeight="1" x14ac:dyDescent="0.35">
      <c r="A16" s="40"/>
      <c r="B16" s="237"/>
      <c r="C16" s="237"/>
      <c r="D16" s="237"/>
      <c r="E16" s="276"/>
      <c r="F16" s="276"/>
      <c r="G16" s="257"/>
      <c r="H16" s="217"/>
      <c r="I16" s="157" t="s">
        <v>65</v>
      </c>
      <c r="J16" s="148" t="s">
        <v>350</v>
      </c>
      <c r="K16" s="148" t="s">
        <v>347</v>
      </c>
      <c r="L16" s="140">
        <v>1</v>
      </c>
      <c r="M16" s="181">
        <v>3</v>
      </c>
      <c r="N16" s="182">
        <v>0</v>
      </c>
      <c r="O16" s="182">
        <f t="shared" si="0"/>
        <v>4</v>
      </c>
      <c r="P16" s="148" t="s">
        <v>363</v>
      </c>
      <c r="Q16" s="157">
        <v>8</v>
      </c>
      <c r="R16" s="148" t="s">
        <v>351</v>
      </c>
      <c r="S16" s="148" t="s">
        <v>349</v>
      </c>
      <c r="T16" s="148" t="s">
        <v>464</v>
      </c>
      <c r="U16" s="7">
        <v>2</v>
      </c>
      <c r="V16" s="8">
        <v>2</v>
      </c>
      <c r="W16" s="7">
        <f t="shared" si="1"/>
        <v>4</v>
      </c>
      <c r="X16" s="7" t="str">
        <f t="shared" si="2"/>
        <v>B</v>
      </c>
      <c r="Y16" s="9" t="str">
        <f t="shared" si="3"/>
        <v>Situación mejorable con exposición ocasional o esporádica, o situación sin anomalía destacable con cualquier nivel de exposición. No es esperable que se materialice el riesgo, aunque puede ser concebible.</v>
      </c>
      <c r="Z16" s="7">
        <v>25</v>
      </c>
      <c r="AA16" s="7">
        <f t="shared" si="4"/>
        <v>100</v>
      </c>
      <c r="AB16" s="10" t="str">
        <f t="shared" si="5"/>
        <v>III</v>
      </c>
      <c r="AC16" s="9" t="str">
        <f t="shared" si="6"/>
        <v>Mejorar si es posible. Sería conveniente justificar la intervención y su rentabilidad.</v>
      </c>
      <c r="AD16" s="11" t="str">
        <f t="shared" si="7"/>
        <v>Aceptable</v>
      </c>
      <c r="AE16" s="148" t="s">
        <v>371</v>
      </c>
      <c r="AF16" s="148" t="s">
        <v>34</v>
      </c>
      <c r="AG16" s="148" t="s">
        <v>34</v>
      </c>
      <c r="AH16" s="148" t="s">
        <v>213</v>
      </c>
      <c r="AI16" s="148" t="s">
        <v>358</v>
      </c>
      <c r="AJ16" s="148" t="s">
        <v>34</v>
      </c>
      <c r="AK16" s="173" t="s">
        <v>285</v>
      </c>
      <c r="AL16" s="134"/>
      <c r="AM16" s="134"/>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2" customFormat="1" ht="132.75" customHeight="1" x14ac:dyDescent="0.35">
      <c r="A17" s="40"/>
      <c r="B17" s="237"/>
      <c r="C17" s="237"/>
      <c r="D17" s="237"/>
      <c r="E17" s="276"/>
      <c r="F17" s="276"/>
      <c r="G17" s="122" t="s">
        <v>44</v>
      </c>
      <c r="H17" s="223" t="s">
        <v>326</v>
      </c>
      <c r="I17" s="223" t="s">
        <v>546</v>
      </c>
      <c r="J17" s="190" t="s">
        <v>533</v>
      </c>
      <c r="K17" s="190" t="s">
        <v>534</v>
      </c>
      <c r="L17" s="140">
        <v>1</v>
      </c>
      <c r="M17" s="181">
        <v>3</v>
      </c>
      <c r="N17" s="182">
        <v>0</v>
      </c>
      <c r="O17" s="182">
        <v>6</v>
      </c>
      <c r="P17" s="190" t="s">
        <v>535</v>
      </c>
      <c r="Q17" s="148">
        <v>8</v>
      </c>
      <c r="R17" s="190" t="s">
        <v>536</v>
      </c>
      <c r="S17" s="190" t="s">
        <v>537</v>
      </c>
      <c r="T17" s="190" t="s">
        <v>539</v>
      </c>
      <c r="U17" s="141">
        <v>2</v>
      </c>
      <c r="V17" s="141">
        <v>3</v>
      </c>
      <c r="W17" s="141">
        <f t="shared" si="1"/>
        <v>6</v>
      </c>
      <c r="X17" s="142" t="str">
        <f t="shared" si="2"/>
        <v>M</v>
      </c>
      <c r="Y17" s="143" t="str">
        <f t="shared" si="3"/>
        <v>Situación deficiente con exposición esporádica, o bien situación mejorable con exposición continuada o frecuente. Es posible que suceda el daño alguna vez.</v>
      </c>
      <c r="Z17" s="141">
        <v>25</v>
      </c>
      <c r="AA17" s="141">
        <f t="shared" si="4"/>
        <v>150</v>
      </c>
      <c r="AB17" s="144" t="str">
        <f t="shared" si="5"/>
        <v>II</v>
      </c>
      <c r="AC17" s="143" t="str">
        <f t="shared" si="6"/>
        <v>Corregir y adoptar medidas de control de inmediato. Sin embargo suspenda actividades si el nivel de riesgo está por encima o igual de 360.</v>
      </c>
      <c r="AD17" s="145" t="str">
        <f t="shared" si="7"/>
        <v>No aceptable o aceptable con control específico</v>
      </c>
      <c r="AE17" s="143" t="s">
        <v>538</v>
      </c>
      <c r="AF17" s="148" t="s">
        <v>34</v>
      </c>
      <c r="AG17" s="148" t="s">
        <v>34</v>
      </c>
      <c r="AH17" s="141" t="s">
        <v>531</v>
      </c>
      <c r="AI17" s="152" t="s">
        <v>532</v>
      </c>
      <c r="AJ17" s="148" t="s">
        <v>530</v>
      </c>
      <c r="AK17" s="173" t="s">
        <v>285</v>
      </c>
      <c r="AL17" s="134"/>
      <c r="AM17" s="134"/>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135" customFormat="1" ht="132.75" customHeight="1" x14ac:dyDescent="0.35">
      <c r="A18" s="161"/>
      <c r="B18" s="237"/>
      <c r="C18" s="237"/>
      <c r="D18" s="237"/>
      <c r="E18" s="276"/>
      <c r="F18" s="276"/>
      <c r="G18" s="183"/>
      <c r="H18" s="224"/>
      <c r="I18" s="224"/>
      <c r="J18" s="190" t="s">
        <v>541</v>
      </c>
      <c r="K18" s="190" t="s">
        <v>542</v>
      </c>
      <c r="L18" s="140">
        <v>1</v>
      </c>
      <c r="M18" s="181">
        <v>3</v>
      </c>
      <c r="N18" s="181">
        <v>0</v>
      </c>
      <c r="O18" s="181">
        <v>6</v>
      </c>
      <c r="P18" s="190" t="s">
        <v>540</v>
      </c>
      <c r="Q18" s="157">
        <v>2</v>
      </c>
      <c r="R18" s="190" t="s">
        <v>33</v>
      </c>
      <c r="S18" s="190" t="s">
        <v>33</v>
      </c>
      <c r="T18" s="190" t="s">
        <v>543</v>
      </c>
      <c r="U18" s="141">
        <v>2</v>
      </c>
      <c r="V18" s="142">
        <v>3</v>
      </c>
      <c r="W18" s="141">
        <f t="shared" ref="W18:W20" si="16">V18*U18</f>
        <v>6</v>
      </c>
      <c r="X18" s="141" t="str">
        <f t="shared" ref="X18:X20" si="17">+IF(AND(U18*V18&gt;=24,U18*V18&lt;=40),"MA",IF(AND(U18*V18&gt;=10,U18*V18&lt;=20),"A",IF(AND(U18*V18&gt;=6,U18*V18&lt;=8),"M",IF(AND(U18*V18&gt;=0,U18*V18&lt;=4),"B",""))))</f>
        <v>M</v>
      </c>
      <c r="Y18" s="143" t="str">
        <f t="shared" ref="Y18:Y20" si="18">+IF(X18="MA","Situación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8" s="141">
        <v>10</v>
      </c>
      <c r="AA18" s="141">
        <f t="shared" ref="AA18:AA20" si="19">W18*Z18</f>
        <v>60</v>
      </c>
      <c r="AB18" s="144" t="str">
        <f t="shared" ref="AB18:AB20" si="20">+IF(AND(U18*V18*Z18&gt;=600,U18*V18*Z18&lt;=4000),"I",IF(AND(U18*V18*Z18&gt;=150,U18*V18*Z18&lt;=500),"II",IF(AND(U18*V18*Z18&gt;=40,U18*V18*Z18&lt;=120),"III",IF(AND(U18*V18*Z18&gt;=0,U18*V18*Z18&lt;=20),"IV",""))))</f>
        <v>III</v>
      </c>
      <c r="AC18" s="143" t="str">
        <f t="shared" ref="AC18:AC20" si="21">+IF(AB18="I","Situación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145" t="str">
        <f t="shared" ref="AD18:AD20" si="22">+IF(AB18="I","No aceptable",IF(AB18="II","No aceptable o aceptable con control específico",IF(AB18="III","Aceptable",IF(AB18="IV","Aceptable",""))))</f>
        <v>Aceptable</v>
      </c>
      <c r="AE18" s="143" t="s">
        <v>126</v>
      </c>
      <c r="AF18" s="173" t="s">
        <v>544</v>
      </c>
      <c r="AG18" s="148" t="s">
        <v>34</v>
      </c>
      <c r="AH18" s="148" t="s">
        <v>34</v>
      </c>
      <c r="AI18" s="152" t="s">
        <v>545</v>
      </c>
      <c r="AJ18" s="147" t="s">
        <v>223</v>
      </c>
      <c r="AK18" s="147" t="s">
        <v>35</v>
      </c>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row>
    <row r="19" spans="1:64" s="2" customFormat="1" ht="132.75" customHeight="1" x14ac:dyDescent="0.35">
      <c r="A19" s="40"/>
      <c r="B19" s="237"/>
      <c r="C19" s="237"/>
      <c r="D19" s="237"/>
      <c r="E19" s="276"/>
      <c r="F19" s="276"/>
      <c r="G19" s="277" t="s">
        <v>44</v>
      </c>
      <c r="H19" s="235" t="s">
        <v>53</v>
      </c>
      <c r="I19" s="190" t="s">
        <v>330</v>
      </c>
      <c r="J19" s="190" t="s">
        <v>331</v>
      </c>
      <c r="K19" s="190" t="s">
        <v>334</v>
      </c>
      <c r="L19" s="140">
        <v>1</v>
      </c>
      <c r="M19" s="181">
        <v>3</v>
      </c>
      <c r="N19" s="181">
        <v>0</v>
      </c>
      <c r="O19" s="181">
        <f t="shared" si="0"/>
        <v>4</v>
      </c>
      <c r="P19" s="191" t="s">
        <v>337</v>
      </c>
      <c r="Q19" s="185">
        <v>8</v>
      </c>
      <c r="R19" s="191" t="s">
        <v>339</v>
      </c>
      <c r="S19" s="191" t="s">
        <v>340</v>
      </c>
      <c r="T19" s="191" t="s">
        <v>341</v>
      </c>
      <c r="U19" s="157">
        <v>6</v>
      </c>
      <c r="V19" s="157">
        <v>4</v>
      </c>
      <c r="W19" s="157">
        <f t="shared" si="16"/>
        <v>24</v>
      </c>
      <c r="X19" s="157" t="str">
        <f t="shared" si="17"/>
        <v>MA</v>
      </c>
      <c r="Y19" s="143" t="str">
        <f t="shared" si="18"/>
        <v>Situación deficiente con exposición continua, o muy deficiente con exposición frecuente. Normalmente la materialización del riesgo ocurre con frecuencia.</v>
      </c>
      <c r="Z19" s="141">
        <v>10</v>
      </c>
      <c r="AA19" s="141">
        <f t="shared" si="19"/>
        <v>240</v>
      </c>
      <c r="AB19" s="144" t="str">
        <f t="shared" si="20"/>
        <v>II</v>
      </c>
      <c r="AC19" s="143" t="str">
        <f t="shared" si="21"/>
        <v>Corregir y adoptar medidas de control de inmediato. Sin embargo suspenda actividades si el nivel de riesgo está por encima o igual de 360.</v>
      </c>
      <c r="AD19" s="145" t="str">
        <f t="shared" si="22"/>
        <v>No aceptable o aceptable con control específico</v>
      </c>
      <c r="AE19" s="173" t="s">
        <v>570</v>
      </c>
      <c r="AF19" s="148" t="s">
        <v>34</v>
      </c>
      <c r="AG19" s="148" t="s">
        <v>34</v>
      </c>
      <c r="AH19" s="190" t="s">
        <v>345</v>
      </c>
      <c r="AI19" s="190" t="s">
        <v>346</v>
      </c>
      <c r="AJ19" s="157" t="s">
        <v>34</v>
      </c>
      <c r="AK19" s="147" t="s">
        <v>35</v>
      </c>
      <c r="AL19" s="134"/>
      <c r="AM19" s="134"/>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 customFormat="1" ht="132.75" customHeight="1" x14ac:dyDescent="0.35">
      <c r="A20" s="40"/>
      <c r="B20" s="237"/>
      <c r="C20" s="237"/>
      <c r="D20" s="237"/>
      <c r="E20" s="276"/>
      <c r="F20" s="276"/>
      <c r="G20" s="277"/>
      <c r="H20" s="235"/>
      <c r="I20" s="190" t="s">
        <v>333</v>
      </c>
      <c r="J20" s="190" t="s">
        <v>332</v>
      </c>
      <c r="K20" s="190" t="s">
        <v>335</v>
      </c>
      <c r="L20" s="140">
        <v>1</v>
      </c>
      <c r="M20" s="181">
        <v>3</v>
      </c>
      <c r="N20" s="181">
        <v>0</v>
      </c>
      <c r="O20" s="181">
        <f t="shared" si="0"/>
        <v>4</v>
      </c>
      <c r="P20" s="191" t="s">
        <v>338</v>
      </c>
      <c r="Q20" s="185">
        <v>8</v>
      </c>
      <c r="R20" s="191" t="s">
        <v>342</v>
      </c>
      <c r="S20" s="191" t="s">
        <v>343</v>
      </c>
      <c r="T20" s="191" t="s">
        <v>344</v>
      </c>
      <c r="U20" s="157">
        <v>6</v>
      </c>
      <c r="V20" s="157">
        <v>4</v>
      </c>
      <c r="W20" s="157">
        <f t="shared" si="16"/>
        <v>24</v>
      </c>
      <c r="X20" s="157" t="str">
        <f t="shared" si="17"/>
        <v>MA</v>
      </c>
      <c r="Y20" s="143" t="str">
        <f t="shared" si="18"/>
        <v>Situación deficiente con exposición continua, o muy deficiente con exposición frecuente. Normalmente la materialización del riesgo ocurre con frecuencia.</v>
      </c>
      <c r="Z20" s="141">
        <v>10</v>
      </c>
      <c r="AA20" s="141">
        <f t="shared" si="19"/>
        <v>240</v>
      </c>
      <c r="AB20" s="144" t="str">
        <f t="shared" si="20"/>
        <v>II</v>
      </c>
      <c r="AC20" s="143" t="str">
        <f t="shared" si="21"/>
        <v>Corregir y adoptar medidas de control de inmediato. Sin embargo suspenda actividades si el nivel de riesgo está por encima o igual de 360.</v>
      </c>
      <c r="AD20" s="145" t="str">
        <f t="shared" si="22"/>
        <v>No aceptable o aceptable con control específico</v>
      </c>
      <c r="AE20" s="173" t="s">
        <v>570</v>
      </c>
      <c r="AF20" s="148" t="s">
        <v>34</v>
      </c>
      <c r="AG20" s="148" t="s">
        <v>34</v>
      </c>
      <c r="AH20" s="190" t="s">
        <v>345</v>
      </c>
      <c r="AI20" s="190" t="s">
        <v>346</v>
      </c>
      <c r="AJ20" s="157" t="s">
        <v>34</v>
      </c>
      <c r="AK20" s="147" t="s">
        <v>35</v>
      </c>
      <c r="AL20" s="134"/>
      <c r="AM20" s="134"/>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132.75" customHeight="1" x14ac:dyDescent="0.35">
      <c r="A21" s="40"/>
      <c r="B21" s="237"/>
      <c r="C21" s="237"/>
      <c r="D21" s="237"/>
      <c r="E21" s="276"/>
      <c r="F21" s="276"/>
      <c r="G21" s="108" t="s">
        <v>33</v>
      </c>
      <c r="H21" s="216" t="s">
        <v>48</v>
      </c>
      <c r="I21" s="190" t="s">
        <v>106</v>
      </c>
      <c r="J21" s="190" t="s">
        <v>445</v>
      </c>
      <c r="K21" s="190" t="s">
        <v>420</v>
      </c>
      <c r="L21" s="140">
        <v>1</v>
      </c>
      <c r="M21" s="181">
        <v>3</v>
      </c>
      <c r="N21" s="181">
        <v>0</v>
      </c>
      <c r="O21" s="181">
        <f t="shared" si="0"/>
        <v>4</v>
      </c>
      <c r="P21" s="190" t="s">
        <v>443</v>
      </c>
      <c r="Q21" s="157">
        <v>4</v>
      </c>
      <c r="R21" s="190" t="s">
        <v>213</v>
      </c>
      <c r="S21" s="179" t="s">
        <v>460</v>
      </c>
      <c r="T21" s="179" t="s">
        <v>469</v>
      </c>
      <c r="U21" s="7">
        <v>6</v>
      </c>
      <c r="V21" s="7">
        <v>2</v>
      </c>
      <c r="W21" s="8">
        <f t="shared" si="1"/>
        <v>12</v>
      </c>
      <c r="X21" s="7" t="str">
        <f t="shared" si="2"/>
        <v>A</v>
      </c>
      <c r="Y21" s="9" t="str">
        <f t="shared" si="3"/>
        <v>Situación deficiente con exposición frecuente u ocasional, o bien situación muy deficiente con exposición ocasional o esporádica. La materialización de Riesgo es posible que suceda varias veces en la vida laboral</v>
      </c>
      <c r="Z21" s="7">
        <v>10</v>
      </c>
      <c r="AA21" s="7">
        <f t="shared" si="4"/>
        <v>120</v>
      </c>
      <c r="AB21" s="10" t="str">
        <f t="shared" si="5"/>
        <v>III</v>
      </c>
      <c r="AC21" s="9" t="str">
        <f t="shared" si="6"/>
        <v>Mejorar si es posible. Sería conveniente justificar la intervención y su rentabilidad.</v>
      </c>
      <c r="AD21" s="11" t="str">
        <f t="shared" si="7"/>
        <v>Aceptable</v>
      </c>
      <c r="AE21" s="143" t="s">
        <v>70</v>
      </c>
      <c r="AF21" s="157" t="s">
        <v>34</v>
      </c>
      <c r="AG21" s="157" t="s">
        <v>34</v>
      </c>
      <c r="AH21" s="190" t="s">
        <v>200</v>
      </c>
      <c r="AI21" s="190" t="s">
        <v>470</v>
      </c>
      <c r="AJ21" s="157" t="s">
        <v>34</v>
      </c>
      <c r="AK21" s="147" t="s">
        <v>35</v>
      </c>
      <c r="AL21" s="134"/>
      <c r="AM21" s="134"/>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132.75" customHeight="1" x14ac:dyDescent="0.35">
      <c r="A22" s="40"/>
      <c r="B22" s="237"/>
      <c r="C22" s="237"/>
      <c r="D22" s="237"/>
      <c r="E22" s="276"/>
      <c r="F22" s="276"/>
      <c r="G22" s="108" t="s">
        <v>33</v>
      </c>
      <c r="H22" s="220"/>
      <c r="I22" s="190" t="s">
        <v>68</v>
      </c>
      <c r="J22" s="190" t="s">
        <v>436</v>
      </c>
      <c r="K22" s="190" t="s">
        <v>420</v>
      </c>
      <c r="L22" s="140">
        <v>1</v>
      </c>
      <c r="M22" s="181">
        <v>3</v>
      </c>
      <c r="N22" s="181">
        <v>0</v>
      </c>
      <c r="O22" s="181">
        <f t="shared" si="0"/>
        <v>4</v>
      </c>
      <c r="P22" s="190" t="s">
        <v>437</v>
      </c>
      <c r="Q22" s="157">
        <v>1</v>
      </c>
      <c r="R22" s="190" t="s">
        <v>439</v>
      </c>
      <c r="S22" s="190" t="s">
        <v>467</v>
      </c>
      <c r="T22" s="179" t="s">
        <v>468</v>
      </c>
      <c r="U22" s="7">
        <v>6</v>
      </c>
      <c r="V22" s="7">
        <v>2</v>
      </c>
      <c r="W22" s="7">
        <f t="shared" si="1"/>
        <v>12</v>
      </c>
      <c r="X22" s="8" t="str">
        <f t="shared" si="2"/>
        <v>A</v>
      </c>
      <c r="Y22" s="9" t="str">
        <f t="shared" si="3"/>
        <v>Situación deficiente con exposición frecuente u ocasional, o bien situación muy deficiente con exposición ocasional o esporádica. La materialización de Riesgo es posible que suceda varias veces en la vida laboral</v>
      </c>
      <c r="Z22" s="7">
        <v>10</v>
      </c>
      <c r="AA22" s="7">
        <f t="shared" si="4"/>
        <v>120</v>
      </c>
      <c r="AB22" s="10" t="str">
        <f t="shared" si="5"/>
        <v>III</v>
      </c>
      <c r="AC22" s="9" t="str">
        <f t="shared" si="6"/>
        <v>Mejorar si es posible. Sería conveniente justificar la intervención y su rentabilidad.</v>
      </c>
      <c r="AD22" s="11" t="str">
        <f t="shared" si="7"/>
        <v>Aceptable</v>
      </c>
      <c r="AE22" s="173" t="s">
        <v>135</v>
      </c>
      <c r="AF22" s="173" t="s">
        <v>34</v>
      </c>
      <c r="AG22" s="148" t="s">
        <v>213</v>
      </c>
      <c r="AH22" s="190" t="s">
        <v>440</v>
      </c>
      <c r="AI22" s="190" t="s">
        <v>441</v>
      </c>
      <c r="AJ22" s="157" t="s">
        <v>34</v>
      </c>
      <c r="AK22" s="147" t="s">
        <v>35</v>
      </c>
      <c r="AL22" s="134"/>
      <c r="AM22" s="134"/>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132.75" customHeight="1" x14ac:dyDescent="0.35">
      <c r="A23" s="40"/>
      <c r="B23" s="237"/>
      <c r="C23" s="237"/>
      <c r="D23" s="237"/>
      <c r="E23" s="276"/>
      <c r="F23" s="276"/>
      <c r="G23" s="108" t="s">
        <v>33</v>
      </c>
      <c r="H23" s="220"/>
      <c r="I23" s="190" t="s">
        <v>68</v>
      </c>
      <c r="J23" s="190" t="s">
        <v>438</v>
      </c>
      <c r="K23" s="190" t="s">
        <v>69</v>
      </c>
      <c r="L23" s="140">
        <v>1</v>
      </c>
      <c r="M23" s="181">
        <v>3</v>
      </c>
      <c r="N23" s="181">
        <v>0</v>
      </c>
      <c r="O23" s="181">
        <f t="shared" si="0"/>
        <v>4</v>
      </c>
      <c r="P23" s="190" t="s">
        <v>432</v>
      </c>
      <c r="Q23" s="157">
        <v>8</v>
      </c>
      <c r="R23" s="179" t="s">
        <v>213</v>
      </c>
      <c r="S23" s="190" t="s">
        <v>433</v>
      </c>
      <c r="T23" s="179" t="s">
        <v>472</v>
      </c>
      <c r="U23" s="119">
        <v>0</v>
      </c>
      <c r="V23" s="119">
        <v>1</v>
      </c>
      <c r="W23" s="119">
        <f t="shared" si="1"/>
        <v>0</v>
      </c>
      <c r="X23" s="119" t="str">
        <f t="shared" si="2"/>
        <v>B</v>
      </c>
      <c r="Y23" s="9" t="str">
        <f t="shared" si="3"/>
        <v>Situación mejorable con exposición ocasional o esporádica, o situación sin anomalía destacable con cualquier nivel de exposición. No es esperable que se materialice el riesgo, aunque puede ser concebible.</v>
      </c>
      <c r="Z23" s="7">
        <v>10</v>
      </c>
      <c r="AA23" s="7">
        <f t="shared" si="4"/>
        <v>0</v>
      </c>
      <c r="AB23" s="10" t="str">
        <f t="shared" si="5"/>
        <v>IV</v>
      </c>
      <c r="AC23" s="9" t="str">
        <f t="shared" si="6"/>
        <v>Mantener las medidas de control existentes, pero se deberían considerar soluciones o mejoras y se deben hacer comprobaciones periódicas para asegurar que el riesgo aún es tolerable.</v>
      </c>
      <c r="AD23" s="11" t="str">
        <f t="shared" si="7"/>
        <v>Aceptable</v>
      </c>
      <c r="AE23" s="173" t="s">
        <v>70</v>
      </c>
      <c r="AF23" s="157" t="s">
        <v>34</v>
      </c>
      <c r="AG23" s="157" t="s">
        <v>34</v>
      </c>
      <c r="AH23" s="190" t="s">
        <v>434</v>
      </c>
      <c r="AI23" s="190" t="s">
        <v>435</v>
      </c>
      <c r="AJ23" s="157" t="s">
        <v>34</v>
      </c>
      <c r="AK23" s="147" t="s">
        <v>35</v>
      </c>
      <c r="AL23" s="134"/>
      <c r="AM23" s="134"/>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132.75" customHeight="1" x14ac:dyDescent="0.35">
      <c r="A24" s="40"/>
      <c r="B24" s="237"/>
      <c r="C24" s="237"/>
      <c r="D24" s="237"/>
      <c r="E24" s="276"/>
      <c r="F24" s="276"/>
      <c r="G24" s="108" t="s">
        <v>33</v>
      </c>
      <c r="H24" s="220"/>
      <c r="I24" s="190" t="s">
        <v>51</v>
      </c>
      <c r="J24" s="190" t="s">
        <v>429</v>
      </c>
      <c r="K24" s="190" t="s">
        <v>420</v>
      </c>
      <c r="L24" s="140">
        <v>1</v>
      </c>
      <c r="M24" s="181">
        <v>3</v>
      </c>
      <c r="N24" s="181">
        <v>0</v>
      </c>
      <c r="O24" s="181">
        <f t="shared" si="0"/>
        <v>4</v>
      </c>
      <c r="P24" s="190" t="s">
        <v>437</v>
      </c>
      <c r="Q24" s="157">
        <v>1</v>
      </c>
      <c r="R24" s="190" t="s">
        <v>213</v>
      </c>
      <c r="S24" s="179" t="s">
        <v>461</v>
      </c>
      <c r="T24" s="190" t="s">
        <v>473</v>
      </c>
      <c r="U24" s="7">
        <v>2</v>
      </c>
      <c r="V24" s="7">
        <v>2</v>
      </c>
      <c r="W24" s="7">
        <f t="shared" si="1"/>
        <v>4</v>
      </c>
      <c r="X24" s="8" t="str">
        <f t="shared" si="2"/>
        <v>B</v>
      </c>
      <c r="Y24" s="9" t="str">
        <f t="shared" si="3"/>
        <v>Situación mejorable con exposición ocasional o esporádica, o situación sin anomalía destacable con cualquier nivel de exposición. No es esperable que se materialice el riesgo, aunque puede ser concebible.</v>
      </c>
      <c r="Z24" s="7">
        <v>10</v>
      </c>
      <c r="AA24" s="7">
        <f t="shared" si="4"/>
        <v>40</v>
      </c>
      <c r="AB24" s="10" t="str">
        <f t="shared" si="5"/>
        <v>III</v>
      </c>
      <c r="AC24" s="9" t="str">
        <f t="shared" si="6"/>
        <v>Mejorar si es posible. Sería conveniente justificar la intervención y su rentabilidad.</v>
      </c>
      <c r="AD24" s="11" t="str">
        <f t="shared" si="7"/>
        <v>Aceptable</v>
      </c>
      <c r="AE24" s="143" t="s">
        <v>527</v>
      </c>
      <c r="AF24" s="148" t="s">
        <v>34</v>
      </c>
      <c r="AG24" s="148" t="s">
        <v>34</v>
      </c>
      <c r="AH24" s="190" t="s">
        <v>72</v>
      </c>
      <c r="AI24" s="190" t="s">
        <v>431</v>
      </c>
      <c r="AJ24" s="148" t="s">
        <v>34</v>
      </c>
      <c r="AK24" s="147" t="s">
        <v>35</v>
      </c>
      <c r="AL24" s="134"/>
      <c r="AM24" s="134"/>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s="2" customFormat="1" ht="132.75" customHeight="1" x14ac:dyDescent="0.35">
      <c r="A25" s="40"/>
      <c r="B25" s="237"/>
      <c r="C25" s="237"/>
      <c r="D25" s="237"/>
      <c r="E25" s="276"/>
      <c r="F25" s="276"/>
      <c r="G25" s="108" t="s">
        <v>33</v>
      </c>
      <c r="H25" s="217"/>
      <c r="I25" s="190" t="s">
        <v>288</v>
      </c>
      <c r="J25" s="190" t="s">
        <v>427</v>
      </c>
      <c r="K25" s="190" t="s">
        <v>425</v>
      </c>
      <c r="L25" s="140">
        <v>1</v>
      </c>
      <c r="M25" s="158">
        <v>3</v>
      </c>
      <c r="N25" s="140">
        <v>0</v>
      </c>
      <c r="O25" s="140">
        <f t="shared" si="0"/>
        <v>4</v>
      </c>
      <c r="P25" s="190" t="s">
        <v>426</v>
      </c>
      <c r="Q25" s="157">
        <v>2</v>
      </c>
      <c r="R25" s="179" t="s">
        <v>213</v>
      </c>
      <c r="S25" s="190" t="s">
        <v>475</v>
      </c>
      <c r="T25" s="179" t="s">
        <v>477</v>
      </c>
      <c r="U25" s="119">
        <v>2</v>
      </c>
      <c r="V25" s="119">
        <v>1</v>
      </c>
      <c r="W25" s="119">
        <f t="shared" si="1"/>
        <v>2</v>
      </c>
      <c r="X25" s="8" t="str">
        <f t="shared" si="2"/>
        <v>B</v>
      </c>
      <c r="Y25" s="9" t="str">
        <f t="shared" si="3"/>
        <v>Situación mejorable con exposición ocasional o esporádica, o situación sin anomalía destacable con cualquier nivel de exposición. No es esperable que se materialice el riesgo, aunque puede ser concebible.</v>
      </c>
      <c r="Z25" s="7">
        <v>60</v>
      </c>
      <c r="AA25" s="7">
        <f t="shared" si="4"/>
        <v>120</v>
      </c>
      <c r="AB25" s="10" t="str">
        <f t="shared" si="5"/>
        <v>III</v>
      </c>
      <c r="AC25" s="9" t="str">
        <f t="shared" si="6"/>
        <v>Mejorar si es posible. Sería conveniente justificar la intervención y su rentabilidad.</v>
      </c>
      <c r="AD25" s="11" t="str">
        <f t="shared" si="7"/>
        <v>Aceptable</v>
      </c>
      <c r="AE25" s="148" t="s">
        <v>34</v>
      </c>
      <c r="AF25" s="148" t="s">
        <v>34</v>
      </c>
      <c r="AG25" s="148" t="s">
        <v>34</v>
      </c>
      <c r="AH25" s="190" t="s">
        <v>428</v>
      </c>
      <c r="AI25" s="146" t="s">
        <v>217</v>
      </c>
      <c r="AJ25" s="148" t="s">
        <v>34</v>
      </c>
      <c r="AK25" s="147" t="s">
        <v>35</v>
      </c>
      <c r="AL25" s="134"/>
      <c r="AM25" s="134"/>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2.75" customHeight="1" thickBot="1" x14ac:dyDescent="0.25">
      <c r="A26" s="50"/>
      <c r="B26" s="263"/>
      <c r="C26" s="263"/>
      <c r="D26" s="263"/>
      <c r="E26" s="276"/>
      <c r="F26" s="276"/>
      <c r="G26" s="108" t="s">
        <v>33</v>
      </c>
      <c r="H26" s="190" t="s">
        <v>75</v>
      </c>
      <c r="I26" s="190" t="s">
        <v>418</v>
      </c>
      <c r="J26" s="190" t="s">
        <v>419</v>
      </c>
      <c r="K26" s="190" t="s">
        <v>420</v>
      </c>
      <c r="L26" s="140">
        <v>1</v>
      </c>
      <c r="M26" s="164">
        <v>3</v>
      </c>
      <c r="N26" s="163">
        <v>0</v>
      </c>
      <c r="O26" s="163">
        <f t="shared" si="0"/>
        <v>4</v>
      </c>
      <c r="P26" s="190" t="s">
        <v>421</v>
      </c>
      <c r="Q26" s="157">
        <v>8</v>
      </c>
      <c r="R26" s="190" t="s">
        <v>422</v>
      </c>
      <c r="S26" s="190" t="s">
        <v>423</v>
      </c>
      <c r="T26" s="179" t="s">
        <v>492</v>
      </c>
      <c r="U26" s="7">
        <v>2</v>
      </c>
      <c r="V26" s="7">
        <v>1</v>
      </c>
      <c r="W26" s="8">
        <f t="shared" si="1"/>
        <v>2</v>
      </c>
      <c r="X26" s="7" t="str">
        <f t="shared" si="2"/>
        <v>B</v>
      </c>
      <c r="Y26" s="9" t="str">
        <f t="shared" si="3"/>
        <v>Situación mejorable con exposición ocasional o esporádica, o situación sin anomalía destacable con cualquier nivel de exposición. No es esperable que se materialice el riesgo, aunque puede ser concebible.</v>
      </c>
      <c r="Z26" s="7">
        <v>10</v>
      </c>
      <c r="AA26" s="7">
        <f t="shared" si="4"/>
        <v>20</v>
      </c>
      <c r="AB26" s="10" t="str">
        <f t="shared" si="5"/>
        <v>IV</v>
      </c>
      <c r="AC26" s="9" t="str">
        <f t="shared" si="6"/>
        <v>Mantener las medidas de control existentes, pero se deberían considerar soluciones o mejoras y se deben hacer comprobaciones periódicas para asegurar que el riesgo aún es tolerable.</v>
      </c>
      <c r="AD26" s="11" t="str">
        <f t="shared" si="7"/>
        <v>Aceptable</v>
      </c>
      <c r="AE26" s="190" t="s">
        <v>79</v>
      </c>
      <c r="AF26" s="157" t="s">
        <v>34</v>
      </c>
      <c r="AG26" s="157" t="s">
        <v>34</v>
      </c>
      <c r="AH26" s="190" t="s">
        <v>80</v>
      </c>
      <c r="AI26" s="190" t="s">
        <v>424</v>
      </c>
      <c r="AJ26" s="157" t="s">
        <v>34</v>
      </c>
      <c r="AK26" s="147" t="s">
        <v>35</v>
      </c>
      <c r="AL26" s="155"/>
      <c r="AM26" s="155"/>
    </row>
    <row r="27" spans="1:64" ht="132.75" customHeight="1" x14ac:dyDescent="0.2">
      <c r="H27" s="155"/>
      <c r="I27" s="155"/>
      <c r="J27" s="155"/>
      <c r="K27" s="155"/>
      <c r="L27" s="155"/>
      <c r="M27" s="155"/>
      <c r="N27" s="155"/>
      <c r="O27" s="155"/>
      <c r="P27" s="155"/>
      <c r="Q27" s="155"/>
      <c r="R27" s="155"/>
      <c r="S27" s="155"/>
      <c r="T27" s="155"/>
      <c r="AE27" s="155"/>
      <c r="AF27" s="155"/>
      <c r="AG27" s="155"/>
      <c r="AH27" s="155"/>
      <c r="AI27" s="155"/>
      <c r="AJ27" s="155"/>
      <c r="AK27" s="155"/>
      <c r="AL27" s="155"/>
      <c r="AM27" s="155"/>
    </row>
  </sheetData>
  <mergeCells count="50">
    <mergeCell ref="H17:H18"/>
    <mergeCell ref="I17:I18"/>
    <mergeCell ref="G19:G20"/>
    <mergeCell ref="H19:H20"/>
    <mergeCell ref="AF9:AF10"/>
    <mergeCell ref="U9:U10"/>
    <mergeCell ref="V9:V10"/>
    <mergeCell ref="W9:W10"/>
    <mergeCell ref="G14:G16"/>
    <mergeCell ref="H14:H16"/>
    <mergeCell ref="G11:G12"/>
    <mergeCell ref="H11:H13"/>
    <mergeCell ref="G9:G10"/>
    <mergeCell ref="X9:X10"/>
    <mergeCell ref="Y9:Y10"/>
    <mergeCell ref="Z9:Z10"/>
    <mergeCell ref="H9:J9"/>
    <mergeCell ref="K9:K10"/>
    <mergeCell ref="AH9:AH10"/>
    <mergeCell ref="AI9:AI10"/>
    <mergeCell ref="AJ9:AJ10"/>
    <mergeCell ref="R9:T9"/>
    <mergeCell ref="AK9:AK10"/>
    <mergeCell ref="B11:B26"/>
    <mergeCell ref="C11:C26"/>
    <mergeCell ref="D11:D26"/>
    <mergeCell ref="E11:E26"/>
    <mergeCell ref="F11:F26"/>
    <mergeCell ref="AA9:AA10"/>
    <mergeCell ref="H21:H25"/>
    <mergeCell ref="AG9:AG10"/>
    <mergeCell ref="AB9:AB10"/>
    <mergeCell ref="AC9:AC10"/>
    <mergeCell ref="AD9:AD10"/>
    <mergeCell ref="AE9:AE10"/>
    <mergeCell ref="L9:O9"/>
    <mergeCell ref="P9:P10"/>
    <mergeCell ref="Q9:Q10"/>
    <mergeCell ref="B9:B10"/>
    <mergeCell ref="C9:C10"/>
    <mergeCell ref="D9:D10"/>
    <mergeCell ref="E9:E10"/>
    <mergeCell ref="F9:F10"/>
    <mergeCell ref="B5:T5"/>
    <mergeCell ref="U5:AK5"/>
    <mergeCell ref="B7:T8"/>
    <mergeCell ref="U7:AC8"/>
    <mergeCell ref="AD7:AD8"/>
    <mergeCell ref="AE7:AK7"/>
    <mergeCell ref="AE8:AK8"/>
  </mergeCells>
  <conditionalFormatting sqref="AB685:AF685 AE517:AF517 AE505:AF505 AE237:AF237 AB53:AF53 AB38:AF38 AB32:AF35 AB36:AE37 AB47:AF50 AB39:AE46 AB51:AE52 AB65:AF66 AB54:AE64 AB68:AF68 AB67:AE67 AB78:AF79 AB69:AE77 AB81:AF81 AB80:AE80 AB93:AF94 AB82:AE92 AB96:AF96 AB95:AE95 AB97:AE106 AF92 AF106:AF107 AE109:AF109 AE107:AE108 AE110:AE119 AF119 AE120:AF121 AE123:AF123 AE122 AE124:AE133 AF133 AE134:AF135 AE137:AF137 AE136 AE138:AE147 AF147 AE148:AF149 AE151:AF151 AE150 AE152:AE161 AF161 AB107:AD161 AB162:AF234 AE249:AF250 AE252:AF252 AE251 AE253:AE262 AF262 AB263:AF263 AE264:AF502 AE503:AE504 AE506:AE516 AB264:AD517 AB518:AF603 AB680:AF680 AB615:AF616 AB606:AF606 AB604:AE605 AB607:AE614 AB618:AF677 AB617:AE617 AB678:AE679 AB681:AE684 AB689:AF690 AB686:AE688 AB692:AF752 AB691:AE691 AB235:AE236 AE238:AE248 AB237:AD262 AB27:AE31 AB14:AD14 AB21:AB26">
    <cfRule type="cellIs" dxfId="2383" priority="176" stopIfTrue="1" operator="equal">
      <formula>"I"</formula>
    </cfRule>
    <cfRule type="cellIs" dxfId="2382" priority="177" stopIfTrue="1" operator="equal">
      <formula>"II"</formula>
    </cfRule>
    <cfRule type="cellIs" dxfId="2381" priority="178" stopIfTrue="1" operator="between">
      <formula>"III"</formula>
      <formula>"IV"</formula>
    </cfRule>
  </conditionalFormatting>
  <conditionalFormatting sqref="AD685:AF685 AE517:AF517 AE505:AF505 AD237:AF237 AD235:AE236 AD238:AE249 AD53:AF53 AD38:AF38 AD32:AF35 AD36:AE37 AD47:AF50 AD39:AE46 AD51:AE52 AD65:AF66 AD54:AE64 AD68:AF68 AD67:AE67 AD78:AF79 AD69:AE77 AD81:AF81 AD80:AE80 AD93:AF94 AD82:AE92 AD96:AF96 AD95:AE95 AD97:AE106 AF92 AF106:AF107 AE109:AF109 AE107:AE108 AE110:AE119 AF119 AE120:AF121 AE123:AF123 AE122 AE124:AE133 AF133 AE134:AF135 AE137:AF137 AE136 AE138:AE147 AF147 AE148:AF149 AE151:AF151 AE150 AE152:AE161 AF161 AD107:AD161 AD162:AF234 AF249:AF250 AE252:AF252 AE250:AE251 AE253:AE262 AF262 AD250:AD262 AD263:AF263 AE264:AF502 AE503:AE504 AE506:AE516 AD264:AD517 AD518:AF603 AD680:AF680 AD615:AF616 AD606:AF606 AD604:AE605 AD607:AE614 AD618:AF677 AD617:AE617 AD678:AE679 AD681:AE684 AD689:AF690 AD686:AE688 AD692:AF752 AD691:AE691 AD27:AE31 AD14">
    <cfRule type="cellIs" dxfId="2380" priority="174" stopIfTrue="1" operator="equal">
      <formula>"Aceptable"</formula>
    </cfRule>
    <cfRule type="cellIs" dxfId="2379" priority="175" stopIfTrue="1" operator="equal">
      <formula>"No aceptable"</formula>
    </cfRule>
  </conditionalFormatting>
  <conditionalFormatting sqref="AD27:AD752 AD14">
    <cfRule type="containsText" dxfId="2378" priority="171" stopIfTrue="1" operator="containsText" text="No aceptable o aceptable con control específico">
      <formula>NOT(ISERROR(SEARCH("No aceptable o aceptable con control específico",AD14)))</formula>
    </cfRule>
    <cfRule type="containsText" dxfId="2377" priority="172" stopIfTrue="1" operator="containsText" text="No aceptable">
      <formula>NOT(ISERROR(SEARCH("No aceptable",AD14)))</formula>
    </cfRule>
    <cfRule type="containsText" dxfId="2376" priority="173" stopIfTrue="1" operator="containsText" text="No Aceptable o aceptable con control específico">
      <formula>NOT(ISERROR(SEARCH("No Aceptable o aceptable con control específico",AD14)))</formula>
    </cfRule>
  </conditionalFormatting>
  <conditionalFormatting sqref="AD11">
    <cfRule type="containsText" dxfId="2375" priority="163" stopIfTrue="1" operator="containsText" text="No aceptable o aceptable con control específico">
      <formula>NOT(ISERROR(SEARCH("No aceptable o aceptable con control específico",AD11)))</formula>
    </cfRule>
    <cfRule type="containsText" dxfId="2374" priority="164" stopIfTrue="1" operator="containsText" text="No aceptable">
      <formula>NOT(ISERROR(SEARCH("No aceptable",AD11)))</formula>
    </cfRule>
    <cfRule type="containsText" dxfId="2373" priority="165" stopIfTrue="1" operator="containsText" text="No Aceptable o aceptable con control específico">
      <formula>NOT(ISERROR(SEARCH("No Aceptable o aceptable con control específico",AD11)))</formula>
    </cfRule>
  </conditionalFormatting>
  <conditionalFormatting sqref="AD11">
    <cfRule type="cellIs" dxfId="2372" priority="166" stopIfTrue="1" operator="equal">
      <formula>"Aceptable"</formula>
    </cfRule>
    <cfRule type="cellIs" dxfId="2371" priority="167" stopIfTrue="1" operator="equal">
      <formula>"No aceptable"</formula>
    </cfRule>
  </conditionalFormatting>
  <conditionalFormatting sqref="AD12">
    <cfRule type="cellIs" dxfId="2370" priority="158" stopIfTrue="1" operator="equal">
      <formula>"Aceptable"</formula>
    </cfRule>
    <cfRule type="cellIs" dxfId="2369" priority="159" stopIfTrue="1" operator="equal">
      <formula>"No aceptable"</formula>
    </cfRule>
  </conditionalFormatting>
  <conditionalFormatting sqref="AD12">
    <cfRule type="containsText" dxfId="2368" priority="155" stopIfTrue="1" operator="containsText" text="No aceptable o aceptable con control específico">
      <formula>NOT(ISERROR(SEARCH("No aceptable o aceptable con control específico",AD12)))</formula>
    </cfRule>
    <cfRule type="containsText" dxfId="2367" priority="156" stopIfTrue="1" operator="containsText" text="No aceptable">
      <formula>NOT(ISERROR(SEARCH("No aceptable",AD12)))</formula>
    </cfRule>
    <cfRule type="containsText" dxfId="2366" priority="157" stopIfTrue="1" operator="containsText" text="No Aceptable o aceptable con control específico">
      <formula>NOT(ISERROR(SEARCH("No Aceptable o aceptable con control específico",AD12)))</formula>
    </cfRule>
  </conditionalFormatting>
  <conditionalFormatting sqref="AD13">
    <cfRule type="cellIs" dxfId="2365" priority="142" stopIfTrue="1" operator="equal">
      <formula>"Aceptable"</formula>
    </cfRule>
    <cfRule type="cellIs" dxfId="2364" priority="143" stopIfTrue="1" operator="equal">
      <formula>"No aceptable"</formula>
    </cfRule>
  </conditionalFormatting>
  <conditionalFormatting sqref="AD13">
    <cfRule type="containsText" dxfId="2363" priority="139" stopIfTrue="1" operator="containsText" text="No aceptable o aceptable con control específico">
      <formula>NOT(ISERROR(SEARCH("No aceptable o aceptable con control específico",AD13)))</formula>
    </cfRule>
    <cfRule type="containsText" dxfId="2362" priority="140" stopIfTrue="1" operator="containsText" text="No aceptable">
      <formula>NOT(ISERROR(SEARCH("No aceptable",AD13)))</formula>
    </cfRule>
    <cfRule type="containsText" dxfId="2361" priority="141" stopIfTrue="1" operator="containsText" text="No Aceptable o aceptable con control específico">
      <formula>NOT(ISERROR(SEARCH("No Aceptable o aceptable con control específico",AD13)))</formula>
    </cfRule>
  </conditionalFormatting>
  <conditionalFormatting sqref="AD22">
    <cfRule type="cellIs" dxfId="2360" priority="113" stopIfTrue="1" operator="equal">
      <formula>"Aceptable"</formula>
    </cfRule>
    <cfRule type="cellIs" dxfId="2359" priority="114" stopIfTrue="1" operator="equal">
      <formula>"No aceptable"</formula>
    </cfRule>
  </conditionalFormatting>
  <conditionalFormatting sqref="AD22">
    <cfRule type="containsText" dxfId="2358" priority="110" stopIfTrue="1" operator="containsText" text="No aceptable o aceptable con control específico">
      <formula>NOT(ISERROR(SEARCH("No aceptable o aceptable con control específico",AD22)))</formula>
    </cfRule>
    <cfRule type="containsText" dxfId="2357" priority="111" stopIfTrue="1" operator="containsText" text="No aceptable">
      <formula>NOT(ISERROR(SEARCH("No aceptable",AD22)))</formula>
    </cfRule>
    <cfRule type="containsText" dxfId="2356" priority="112" stopIfTrue="1" operator="containsText" text="No Aceptable o aceptable con control específico">
      <formula>NOT(ISERROR(SEARCH("No Aceptable o aceptable con control específico",AD22)))</formula>
    </cfRule>
  </conditionalFormatting>
  <conditionalFormatting sqref="AD23 AD25:AD26">
    <cfRule type="cellIs" dxfId="2355" priority="134" stopIfTrue="1" operator="equal">
      <formula>"Aceptable"</formula>
    </cfRule>
    <cfRule type="cellIs" dxfId="2354" priority="135" stopIfTrue="1" operator="equal">
      <formula>"No aceptable"</formula>
    </cfRule>
  </conditionalFormatting>
  <conditionalFormatting sqref="AD23 AD25:AD26">
    <cfRule type="containsText" dxfId="2353" priority="131" stopIfTrue="1" operator="containsText" text="No aceptable o aceptable con control específico">
      <formula>NOT(ISERROR(SEARCH("No aceptable o aceptable con control específico",AD23)))</formula>
    </cfRule>
    <cfRule type="containsText" dxfId="2352" priority="132" stopIfTrue="1" operator="containsText" text="No aceptable">
      <formula>NOT(ISERROR(SEARCH("No aceptable",AD23)))</formula>
    </cfRule>
    <cfRule type="containsText" dxfId="2351" priority="133" stopIfTrue="1" operator="containsText" text="No Aceptable o aceptable con control específico">
      <formula>NOT(ISERROR(SEARCH("No Aceptable o aceptable con control específico",AD23)))</formula>
    </cfRule>
  </conditionalFormatting>
  <conditionalFormatting sqref="AD21">
    <cfRule type="cellIs" dxfId="2350" priority="121" stopIfTrue="1" operator="equal">
      <formula>"Aceptable"</formula>
    </cfRule>
    <cfRule type="cellIs" dxfId="2349" priority="122" stopIfTrue="1" operator="equal">
      <formula>"No aceptable"</formula>
    </cfRule>
  </conditionalFormatting>
  <conditionalFormatting sqref="AD21">
    <cfRule type="containsText" dxfId="2348" priority="118" stopIfTrue="1" operator="containsText" text="No aceptable o aceptable con control específico">
      <formula>NOT(ISERROR(SEARCH("No aceptable o aceptable con control específico",AD21)))</formula>
    </cfRule>
    <cfRule type="containsText" dxfId="2347" priority="119" stopIfTrue="1" operator="containsText" text="No aceptable">
      <formula>NOT(ISERROR(SEARCH("No aceptable",AD21)))</formula>
    </cfRule>
    <cfRule type="containsText" dxfId="2346" priority="120" stopIfTrue="1" operator="containsText" text="No Aceptable o aceptable con control específico">
      <formula>NOT(ISERROR(SEARCH("No Aceptable o aceptable con control específico",AD21)))</formula>
    </cfRule>
  </conditionalFormatting>
  <conditionalFormatting sqref="AD24">
    <cfRule type="cellIs" dxfId="2345" priority="105" stopIfTrue="1" operator="equal">
      <formula>"Aceptable"</formula>
    </cfRule>
    <cfRule type="cellIs" dxfId="2344" priority="106" stopIfTrue="1" operator="equal">
      <formula>"No aceptable"</formula>
    </cfRule>
  </conditionalFormatting>
  <conditionalFormatting sqref="AD24">
    <cfRule type="containsText" dxfId="2343" priority="102" stopIfTrue="1" operator="containsText" text="No aceptable o aceptable con control específico">
      <formula>NOT(ISERROR(SEARCH("No aceptable o aceptable con control específico",AD24)))</formula>
    </cfRule>
    <cfRule type="containsText" dxfId="2342" priority="103" stopIfTrue="1" operator="containsText" text="No aceptable">
      <formula>NOT(ISERROR(SEARCH("No aceptable",AD24)))</formula>
    </cfRule>
    <cfRule type="containsText" dxfId="2341" priority="104" stopIfTrue="1" operator="containsText" text="No Aceptable o aceptable con control específico">
      <formula>NOT(ISERROR(SEARCH("No Aceptable o aceptable con control específico",AD24)))</formula>
    </cfRule>
  </conditionalFormatting>
  <conditionalFormatting sqref="AD16">
    <cfRule type="containsText" dxfId="2340" priority="97" stopIfTrue="1" operator="containsText" text="No aceptable o aceptable con control específico">
      <formula>NOT(ISERROR(SEARCH("No aceptable o aceptable con control específico",AD16)))</formula>
    </cfRule>
    <cfRule type="containsText" dxfId="2339" priority="98" stopIfTrue="1" operator="containsText" text="No aceptable">
      <formula>NOT(ISERROR(SEARCH("No aceptable",AD16)))</formula>
    </cfRule>
    <cfRule type="containsText" dxfId="2338" priority="99" stopIfTrue="1" operator="containsText" text="No Aceptable o aceptable con control específico">
      <formula>NOT(ISERROR(SEARCH("No Aceptable o aceptable con control específico",AD16)))</formula>
    </cfRule>
  </conditionalFormatting>
  <conditionalFormatting sqref="AD16">
    <cfRule type="cellIs" dxfId="2337" priority="100" stopIfTrue="1" operator="equal">
      <formula>"Aceptable"</formula>
    </cfRule>
    <cfRule type="cellIs" dxfId="2336" priority="101" stopIfTrue="1" operator="equal">
      <formula>"No aceptable"</formula>
    </cfRule>
  </conditionalFormatting>
  <conditionalFormatting sqref="AD18">
    <cfRule type="containsText" dxfId="2335" priority="92" stopIfTrue="1" operator="containsText" text="No aceptable o aceptable con control específico">
      <formula>NOT(ISERROR(SEARCH("No aceptable o aceptable con control específico",AD18)))</formula>
    </cfRule>
    <cfRule type="containsText" dxfId="2334" priority="93" stopIfTrue="1" operator="containsText" text="No aceptable">
      <formula>NOT(ISERROR(SEARCH("No aceptable",AD18)))</formula>
    </cfRule>
    <cfRule type="containsText" dxfId="2333" priority="94" stopIfTrue="1" operator="containsText" text="No Aceptable o aceptable con control específico">
      <formula>NOT(ISERROR(SEARCH("No Aceptable o aceptable con control específico",AD18)))</formula>
    </cfRule>
  </conditionalFormatting>
  <conditionalFormatting sqref="AD18">
    <cfRule type="cellIs" dxfId="2332" priority="95" stopIfTrue="1" operator="equal">
      <formula>"Aceptable"</formula>
    </cfRule>
    <cfRule type="cellIs" dxfId="2331" priority="96" stopIfTrue="1" operator="equal">
      <formula>"No aceptable"</formula>
    </cfRule>
  </conditionalFormatting>
  <conditionalFormatting sqref="AB11">
    <cfRule type="cellIs" dxfId="2330" priority="89" stopIfTrue="1" operator="equal">
      <formula>"I"</formula>
    </cfRule>
    <cfRule type="cellIs" dxfId="2329" priority="90" stopIfTrue="1" operator="equal">
      <formula>"II"</formula>
    </cfRule>
    <cfRule type="cellIs" dxfId="2328" priority="91" stopIfTrue="1" operator="between">
      <formula>"III"</formula>
      <formula>"IV"</formula>
    </cfRule>
  </conditionalFormatting>
  <conditionalFormatting sqref="AB12">
    <cfRule type="cellIs" dxfId="2327" priority="86" stopIfTrue="1" operator="equal">
      <formula>"I"</formula>
    </cfRule>
    <cfRule type="cellIs" dxfId="2326" priority="87" stopIfTrue="1" operator="equal">
      <formula>"II"</formula>
    </cfRule>
    <cfRule type="cellIs" dxfId="2325" priority="88" stopIfTrue="1" operator="between">
      <formula>"III"</formula>
      <formula>"IV"</formula>
    </cfRule>
  </conditionalFormatting>
  <conditionalFormatting sqref="AB13">
    <cfRule type="cellIs" dxfId="2324" priority="83" stopIfTrue="1" operator="equal">
      <formula>"I"</formula>
    </cfRule>
    <cfRule type="cellIs" dxfId="2323" priority="84" stopIfTrue="1" operator="equal">
      <formula>"II"</formula>
    </cfRule>
    <cfRule type="cellIs" dxfId="2322" priority="85" stopIfTrue="1" operator="between">
      <formula>"III"</formula>
      <formula>"IV"</formula>
    </cfRule>
  </conditionalFormatting>
  <conditionalFormatting sqref="AB16">
    <cfRule type="cellIs" dxfId="2321" priority="80" stopIfTrue="1" operator="equal">
      <formula>"I"</formula>
    </cfRule>
    <cfRule type="cellIs" dxfId="2320" priority="81" stopIfTrue="1" operator="equal">
      <formula>"II"</formula>
    </cfRule>
    <cfRule type="cellIs" dxfId="2319" priority="82" stopIfTrue="1" operator="between">
      <formula>"III"</formula>
      <formula>"IV"</formula>
    </cfRule>
  </conditionalFormatting>
  <conditionalFormatting sqref="AB18">
    <cfRule type="cellIs" dxfId="2318" priority="77" stopIfTrue="1" operator="equal">
      <formula>"I"</formula>
    </cfRule>
    <cfRule type="cellIs" dxfId="2317" priority="78" stopIfTrue="1" operator="equal">
      <formula>"II"</formula>
    </cfRule>
    <cfRule type="cellIs" dxfId="2316" priority="79" stopIfTrue="1" operator="between">
      <formula>"III"</formula>
      <formula>"IV"</formula>
    </cfRule>
  </conditionalFormatting>
  <conditionalFormatting sqref="AE15">
    <cfRule type="cellIs" dxfId="2315" priority="69" stopIfTrue="1" operator="equal">
      <formula>"I"</formula>
    </cfRule>
    <cfRule type="cellIs" dxfId="2314" priority="70" stopIfTrue="1" operator="equal">
      <formula>"II"</formula>
    </cfRule>
    <cfRule type="cellIs" dxfId="2313" priority="71" stopIfTrue="1" operator="between">
      <formula>"III"</formula>
      <formula>"IV"</formula>
    </cfRule>
  </conditionalFormatting>
  <conditionalFormatting sqref="AE15">
    <cfRule type="cellIs" dxfId="2312" priority="67" stopIfTrue="1" operator="equal">
      <formula>"Aceptable"</formula>
    </cfRule>
    <cfRule type="cellIs" dxfId="2311" priority="68" stopIfTrue="1" operator="equal">
      <formula>"No aceptable"</formula>
    </cfRule>
  </conditionalFormatting>
  <conditionalFormatting sqref="AB15:AD15">
    <cfRule type="cellIs" dxfId="2310" priority="64" stopIfTrue="1" operator="equal">
      <formula>"I"</formula>
    </cfRule>
    <cfRule type="cellIs" dxfId="2309" priority="65" stopIfTrue="1" operator="equal">
      <formula>"II"</formula>
    </cfRule>
    <cfRule type="cellIs" dxfId="2308" priority="66" stopIfTrue="1" operator="between">
      <formula>"III"</formula>
      <formula>"IV"</formula>
    </cfRule>
  </conditionalFormatting>
  <conditionalFormatting sqref="AD15">
    <cfRule type="cellIs" dxfId="2307" priority="62" stopIfTrue="1" operator="equal">
      <formula>"Aceptable"</formula>
    </cfRule>
    <cfRule type="cellIs" dxfId="2306" priority="63" stopIfTrue="1" operator="equal">
      <formula>"No aceptable"</formula>
    </cfRule>
  </conditionalFormatting>
  <conditionalFormatting sqref="AD15">
    <cfRule type="containsText" dxfId="2305" priority="59" stopIfTrue="1" operator="containsText" text="No aceptable o aceptable con control específico">
      <formula>NOT(ISERROR(SEARCH("No aceptable o aceptable con control específico",AD15)))</formula>
    </cfRule>
    <cfRule type="containsText" dxfId="2304" priority="60" stopIfTrue="1" operator="containsText" text="No aceptable">
      <formula>NOT(ISERROR(SEARCH("No aceptable",AD15)))</formula>
    </cfRule>
    <cfRule type="containsText" dxfId="2303" priority="61" stopIfTrue="1" operator="containsText" text="No Aceptable o aceptable con control específico">
      <formula>NOT(ISERROR(SEARCH("No Aceptable o aceptable con control específico",AD15)))</formula>
    </cfRule>
  </conditionalFormatting>
  <conditionalFormatting sqref="AE11:AE13">
    <cfRule type="cellIs" dxfId="2302" priority="56" stopIfTrue="1" operator="equal">
      <formula>"I"</formula>
    </cfRule>
    <cfRule type="cellIs" dxfId="2301" priority="57" stopIfTrue="1" operator="equal">
      <formula>"II"</formula>
    </cfRule>
    <cfRule type="cellIs" dxfId="2300" priority="58" stopIfTrue="1" operator="between">
      <formula>"III"</formula>
      <formula>"IV"</formula>
    </cfRule>
  </conditionalFormatting>
  <conditionalFormatting sqref="AE11:AE13">
    <cfRule type="cellIs" dxfId="2299" priority="54" stopIfTrue="1" operator="equal">
      <formula>"Aceptable"</formula>
    </cfRule>
    <cfRule type="cellIs" dxfId="2298" priority="55" stopIfTrue="1" operator="equal">
      <formula>"No aceptable"</formula>
    </cfRule>
  </conditionalFormatting>
  <conditionalFormatting sqref="AE23 AE25">
    <cfRule type="cellIs" dxfId="2297" priority="51" stopIfTrue="1" operator="equal">
      <formula>"I"</formula>
    </cfRule>
    <cfRule type="cellIs" dxfId="2296" priority="52" stopIfTrue="1" operator="equal">
      <formula>"II"</formula>
    </cfRule>
    <cfRule type="cellIs" dxfId="2295" priority="53" stopIfTrue="1" operator="between">
      <formula>"III"</formula>
      <formula>"IV"</formula>
    </cfRule>
  </conditionalFormatting>
  <conditionalFormatting sqref="AE23 AE25">
    <cfRule type="cellIs" dxfId="2294" priority="49" stopIfTrue="1" operator="equal">
      <formula>"Aceptable"</formula>
    </cfRule>
    <cfRule type="cellIs" dxfId="2293" priority="50" stopIfTrue="1" operator="equal">
      <formula>"No aceptable"</formula>
    </cfRule>
  </conditionalFormatting>
  <conditionalFormatting sqref="AE22">
    <cfRule type="cellIs" dxfId="2292" priority="47" stopIfTrue="1" operator="equal">
      <formula>"Aceptable"</formula>
    </cfRule>
    <cfRule type="cellIs" dxfId="2291" priority="48" stopIfTrue="1" operator="equal">
      <formula>"No aceptable"</formula>
    </cfRule>
  </conditionalFormatting>
  <conditionalFormatting sqref="AE21">
    <cfRule type="cellIs" dxfId="2290" priority="44" stopIfTrue="1" operator="equal">
      <formula>"I"</formula>
    </cfRule>
    <cfRule type="cellIs" dxfId="2289" priority="45" stopIfTrue="1" operator="equal">
      <formula>"II"</formula>
    </cfRule>
    <cfRule type="cellIs" dxfId="2288" priority="46" stopIfTrue="1" operator="between">
      <formula>"III"</formula>
      <formula>"IV"</formula>
    </cfRule>
  </conditionalFormatting>
  <conditionalFormatting sqref="AE21">
    <cfRule type="cellIs" dxfId="2287" priority="42" stopIfTrue="1" operator="equal">
      <formula>"Aceptable"</formula>
    </cfRule>
    <cfRule type="cellIs" dxfId="2286" priority="43" stopIfTrue="1" operator="equal">
      <formula>"No aceptable"</formula>
    </cfRule>
  </conditionalFormatting>
  <conditionalFormatting sqref="AE24">
    <cfRule type="cellIs" dxfId="2285" priority="39" stopIfTrue="1" operator="equal">
      <formula>"I"</formula>
    </cfRule>
    <cfRule type="cellIs" dxfId="2284" priority="40" stopIfTrue="1" operator="equal">
      <formula>"II"</formula>
    </cfRule>
    <cfRule type="cellIs" dxfId="2283" priority="41" stopIfTrue="1" operator="between">
      <formula>"III"</formula>
      <formula>"IV"</formula>
    </cfRule>
  </conditionalFormatting>
  <conditionalFormatting sqref="AE24">
    <cfRule type="cellIs" dxfId="2282" priority="37" stopIfTrue="1" operator="equal">
      <formula>"Aceptable"</formula>
    </cfRule>
    <cfRule type="cellIs" dxfId="2281" priority="38" stopIfTrue="1" operator="equal">
      <formula>"No aceptable"</formula>
    </cfRule>
  </conditionalFormatting>
  <conditionalFormatting sqref="AE17">
    <cfRule type="cellIs" dxfId="2280" priority="34" stopIfTrue="1" operator="equal">
      <formula>"I"</formula>
    </cfRule>
    <cfRule type="cellIs" dxfId="2279" priority="35" stopIfTrue="1" operator="equal">
      <formula>"II"</formula>
    </cfRule>
    <cfRule type="cellIs" dxfId="2278" priority="36" stopIfTrue="1" operator="between">
      <formula>"III"</formula>
      <formula>"IV"</formula>
    </cfRule>
  </conditionalFormatting>
  <conditionalFormatting sqref="AE17">
    <cfRule type="cellIs" dxfId="2277" priority="32" stopIfTrue="1" operator="equal">
      <formula>"Aceptable"</formula>
    </cfRule>
    <cfRule type="cellIs" dxfId="2276" priority="33" stopIfTrue="1" operator="equal">
      <formula>"No aceptable"</formula>
    </cfRule>
  </conditionalFormatting>
  <conditionalFormatting sqref="AE19">
    <cfRule type="cellIs" dxfId="2275" priority="29" stopIfTrue="1" operator="equal">
      <formula>"I"</formula>
    </cfRule>
    <cfRule type="cellIs" dxfId="2274" priority="30" stopIfTrue="1" operator="equal">
      <formula>"II"</formula>
    </cfRule>
    <cfRule type="cellIs" dxfId="2273" priority="31" stopIfTrue="1" operator="between">
      <formula>"III"</formula>
      <formula>"IV"</formula>
    </cfRule>
  </conditionalFormatting>
  <conditionalFormatting sqref="AE19">
    <cfRule type="cellIs" dxfId="2272" priority="27" stopIfTrue="1" operator="equal">
      <formula>"Aceptable"</formula>
    </cfRule>
    <cfRule type="cellIs" dxfId="2271" priority="28" stopIfTrue="1" operator="equal">
      <formula>"No aceptable"</formula>
    </cfRule>
  </conditionalFormatting>
  <conditionalFormatting sqref="AE20">
    <cfRule type="cellIs" dxfId="2270" priority="24" stopIfTrue="1" operator="equal">
      <formula>"I"</formula>
    </cfRule>
    <cfRule type="cellIs" dxfId="2269" priority="25" stopIfTrue="1" operator="equal">
      <formula>"II"</formula>
    </cfRule>
    <cfRule type="cellIs" dxfId="2268" priority="26" stopIfTrue="1" operator="between">
      <formula>"III"</formula>
      <formula>"IV"</formula>
    </cfRule>
  </conditionalFormatting>
  <conditionalFormatting sqref="AE20">
    <cfRule type="cellIs" dxfId="2267" priority="22" stopIfTrue="1" operator="equal">
      <formula>"Aceptable"</formula>
    </cfRule>
    <cfRule type="cellIs" dxfId="2266" priority="23" stopIfTrue="1" operator="equal">
      <formula>"No aceptable"</formula>
    </cfRule>
  </conditionalFormatting>
  <conditionalFormatting sqref="AE18">
    <cfRule type="cellIs" dxfId="2265" priority="19" stopIfTrue="1" operator="equal">
      <formula>"I"</formula>
    </cfRule>
    <cfRule type="cellIs" dxfId="2264" priority="20" stopIfTrue="1" operator="equal">
      <formula>"II"</formula>
    </cfRule>
    <cfRule type="cellIs" dxfId="2263" priority="21" stopIfTrue="1" operator="between">
      <formula>"III"</formula>
      <formula>"IV"</formula>
    </cfRule>
  </conditionalFormatting>
  <conditionalFormatting sqref="AE18">
    <cfRule type="cellIs" dxfId="2262" priority="17" stopIfTrue="1" operator="equal">
      <formula>"Aceptable"</formula>
    </cfRule>
    <cfRule type="cellIs" dxfId="2261" priority="18" stopIfTrue="1" operator="equal">
      <formula>"No aceptable"</formula>
    </cfRule>
  </conditionalFormatting>
  <conditionalFormatting sqref="AB17:AD17">
    <cfRule type="cellIs" dxfId="2260" priority="14" stopIfTrue="1" operator="equal">
      <formula>"I"</formula>
    </cfRule>
    <cfRule type="cellIs" dxfId="2259" priority="15" stopIfTrue="1" operator="equal">
      <formula>"II"</formula>
    </cfRule>
    <cfRule type="cellIs" dxfId="2258" priority="16" stopIfTrue="1" operator="between">
      <formula>"III"</formula>
      <formula>"IV"</formula>
    </cfRule>
  </conditionalFormatting>
  <conditionalFormatting sqref="AD17">
    <cfRule type="cellIs" dxfId="2257" priority="12" stopIfTrue="1" operator="equal">
      <formula>"Aceptable"</formula>
    </cfRule>
    <cfRule type="cellIs" dxfId="2256" priority="13" stopIfTrue="1" operator="equal">
      <formula>"No aceptable"</formula>
    </cfRule>
  </conditionalFormatting>
  <conditionalFormatting sqref="AD17">
    <cfRule type="containsText" dxfId="2255" priority="9" stopIfTrue="1" operator="containsText" text="No aceptable o aceptable con control específico">
      <formula>NOT(ISERROR(SEARCH("No aceptable o aceptable con control específico",AD17)))</formula>
    </cfRule>
    <cfRule type="containsText" dxfId="2254" priority="10" stopIfTrue="1" operator="containsText" text="No aceptable">
      <formula>NOT(ISERROR(SEARCH("No aceptable",AD17)))</formula>
    </cfRule>
    <cfRule type="containsText" dxfId="2253" priority="11" stopIfTrue="1" operator="containsText" text="No Aceptable o aceptable con control específico">
      <formula>NOT(ISERROR(SEARCH("No Aceptable o aceptable con control específico",AD17)))</formula>
    </cfRule>
  </conditionalFormatting>
  <conditionalFormatting sqref="AB19:AD20">
    <cfRule type="cellIs" dxfId="2252" priority="6" stopIfTrue="1" operator="equal">
      <formula>"I"</formula>
    </cfRule>
    <cfRule type="cellIs" dxfId="2251" priority="7" stopIfTrue="1" operator="equal">
      <formula>"II"</formula>
    </cfRule>
    <cfRule type="cellIs" dxfId="2250" priority="8" stopIfTrue="1" operator="between">
      <formula>"III"</formula>
      <formula>"IV"</formula>
    </cfRule>
  </conditionalFormatting>
  <conditionalFormatting sqref="AD19:AD20">
    <cfRule type="cellIs" dxfId="2249" priority="4" stopIfTrue="1" operator="equal">
      <formula>"Aceptable"</formula>
    </cfRule>
    <cfRule type="cellIs" dxfId="2248" priority="5" stopIfTrue="1" operator="equal">
      <formula>"No aceptable"</formula>
    </cfRule>
  </conditionalFormatting>
  <conditionalFormatting sqref="AD19:AD20">
    <cfRule type="containsText" dxfId="2247" priority="1" stopIfTrue="1" operator="containsText" text="No aceptable o aceptable con control específico">
      <formula>NOT(ISERROR(SEARCH("No aceptable o aceptable con control específico",AD19)))</formula>
    </cfRule>
    <cfRule type="containsText" dxfId="2246" priority="2" stopIfTrue="1" operator="containsText" text="No aceptable">
      <formula>NOT(ISERROR(SEARCH("No aceptable",AD19)))</formula>
    </cfRule>
    <cfRule type="containsText" dxfId="2245" priority="3" stopIfTrue="1" operator="containsText" text="No Aceptable o aceptable con control específico">
      <formula>NOT(ISERROR(SEARCH("No Aceptable o aceptable con control específico",AD19)))</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26" xr:uid="{00000000-0002-0000-0C00-000000000000}">
      <formula1>"100,60,25,10"</formula1>
    </dataValidation>
    <dataValidation type="list" allowBlank="1" showInputMessage="1" prompt="4 = Continua_x000a_3 = Frecuente_x000a_2 = Ocasional_x000a_1 = Esporádica" sqref="V11:V26" xr:uid="{00000000-0002-0000-0C00-000001000000}">
      <formula1>"4, 3, 2, 1"</formula1>
    </dataValidation>
    <dataValidation type="list" allowBlank="1" showInputMessage="1" showErrorMessage="1" prompt="10 = Muy Alto_x000a_6 = Alto_x000a_2 = Medio_x000a_0 = Bajo" sqref="U11:U26" xr:uid="{00000000-0002-0000-0C00-000002000000}">
      <formula1>"10, 6, 2, 0, "</formula1>
    </dataValidation>
    <dataValidation allowBlank="1" sqref="AA11:AA26" xr:uid="{00000000-0002-0000-0C00-000003000000}"/>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BL28"/>
  <sheetViews>
    <sheetView topLeftCell="K12" zoomScale="91" zoomScaleNormal="91" workbookViewId="0">
      <selection activeCell="K13" sqref="K13"/>
    </sheetView>
  </sheetViews>
  <sheetFormatPr baseColWidth="10" defaultRowHeight="93" customHeight="1" x14ac:dyDescent="0.2"/>
  <cols>
    <col min="1" max="1" width="1.85546875" customWidth="1"/>
    <col min="2" max="2" width="5.7109375" customWidth="1"/>
    <col min="3" max="3" width="5.28515625" customWidth="1"/>
    <col min="4" max="4" width="5.7109375" customWidth="1"/>
    <col min="5" max="5" width="4.42578125" customWidth="1"/>
    <col min="6" max="6" width="20.42578125" customWidth="1"/>
    <col min="7" max="7" width="8.28515625" customWidth="1"/>
    <col min="8" max="8" width="14" customWidth="1"/>
    <col min="9" max="9" width="17.42578125" customWidth="1"/>
    <col min="10" max="10" width="19.140625" customWidth="1"/>
    <col min="11" max="11" width="23.140625" customWidth="1"/>
    <col min="12" max="12" width="5.140625" customWidth="1"/>
    <col min="13" max="13" width="5.140625" style="124" customWidth="1"/>
    <col min="14" max="15" width="5.140625" customWidth="1"/>
    <col min="16" max="16" width="17.42578125"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2.28515625" customWidth="1"/>
    <col min="26" max="26" width="7.7109375" customWidth="1"/>
    <col min="27" max="27" width="8.140625" customWidth="1"/>
    <col min="28" max="28" width="7.28515625" customWidth="1"/>
    <col min="29" max="29" width="13" customWidth="1"/>
    <col min="30" max="30" width="12.7109375" customWidth="1"/>
    <col min="31" max="31" width="14.85546875" customWidth="1"/>
    <col min="32" max="32" width="12" customWidth="1"/>
    <col min="33" max="33" width="14.5703125" customWidth="1"/>
    <col min="34" max="34" width="22.28515625" customWidth="1"/>
    <col min="35" max="35" width="22.42578125" customWidth="1"/>
    <col min="36" max="36" width="11.42578125" customWidth="1"/>
    <col min="37" max="37" width="19.28515625" customWidth="1"/>
  </cols>
  <sheetData>
    <row r="1" spans="1:64" s="3" customFormat="1" ht="39"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69" t="s">
        <v>89</v>
      </c>
      <c r="AK1" s="59" t="s">
        <v>137</v>
      </c>
    </row>
    <row r="2" spans="1:64" s="3" customFormat="1" ht="39"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69" t="s">
        <v>90</v>
      </c>
      <c r="AK2" s="59">
        <v>1</v>
      </c>
    </row>
    <row r="3" spans="1:64" s="3" customFormat="1" ht="39"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81" t="s">
        <v>91</v>
      </c>
      <c r="AK3" s="60">
        <v>42870</v>
      </c>
    </row>
    <row r="4" spans="1:64" s="3" customFormat="1" ht="39" customHeight="1" x14ac:dyDescent="0.3">
      <c r="E4" s="4"/>
      <c r="H4" s="5"/>
      <c r="AF4" s="4"/>
      <c r="AG4" s="4"/>
      <c r="AH4" s="4"/>
      <c r="AJ4" s="5"/>
    </row>
    <row r="5" spans="1: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1:64" s="137" customFormat="1" ht="18.75" customHeight="1" x14ac:dyDescent="0.3">
      <c r="E6" s="138"/>
      <c r="H6" s="139"/>
      <c r="AF6" s="138"/>
      <c r="AG6" s="138"/>
      <c r="AH6" s="138"/>
      <c r="AJ6" s="139"/>
    </row>
    <row r="7" spans="1: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1: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1: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1:64" s="135" customFormat="1" ht="62.25" customHeight="1" thickBot="1" x14ac:dyDescent="0.4">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1:64" s="2" customFormat="1" ht="156" customHeight="1" x14ac:dyDescent="0.35">
      <c r="A11" s="39"/>
      <c r="B11" s="262" t="s">
        <v>172</v>
      </c>
      <c r="C11" s="262" t="s">
        <v>247</v>
      </c>
      <c r="D11" s="262" t="s">
        <v>248</v>
      </c>
      <c r="E11" s="276" t="s">
        <v>241</v>
      </c>
      <c r="F11" s="276" t="s">
        <v>249</v>
      </c>
      <c r="G11" s="214" t="s">
        <v>44</v>
      </c>
      <c r="H11" s="216" t="s">
        <v>36</v>
      </c>
      <c r="I11" s="148" t="s">
        <v>49</v>
      </c>
      <c r="J11" s="189" t="s">
        <v>374</v>
      </c>
      <c r="K11" s="189" t="s">
        <v>375</v>
      </c>
      <c r="L11" s="140">
        <v>1</v>
      </c>
      <c r="M11" s="181">
        <v>3</v>
      </c>
      <c r="N11" s="140">
        <v>0</v>
      </c>
      <c r="O11" s="140">
        <f>SUM(L11:N11)</f>
        <v>4</v>
      </c>
      <c r="P11" s="189" t="s">
        <v>376</v>
      </c>
      <c r="Q11" s="157">
        <v>8</v>
      </c>
      <c r="R11" s="189" t="s">
        <v>628</v>
      </c>
      <c r="S11" s="189" t="s">
        <v>378</v>
      </c>
      <c r="T11" s="189" t="s">
        <v>377</v>
      </c>
      <c r="U11" s="48">
        <v>2</v>
      </c>
      <c r="V11" s="7">
        <v>4</v>
      </c>
      <c r="W11" s="7">
        <f>V11*U11</f>
        <v>8</v>
      </c>
      <c r="X11" s="8"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0" t="str">
        <f>+IF(AND(U11*V11*Z11&gt;=600,U11*V11*Z11&lt;=4000),"I",IF(AND(U11*V11*Z11&gt;=150,U11*V11*Z11&lt;=500),"II",IF(AND(U11*V11*Z11&gt;=40,U11*V11*Z11&lt;=120),"III",IF(AND(U11*V11*Z11&gt;=0,U11*V11*Z11&lt;=20),"IV",""))))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156" customHeight="1" x14ac:dyDescent="0.35">
      <c r="A12" s="40"/>
      <c r="B12" s="237"/>
      <c r="C12" s="237"/>
      <c r="D12" s="237"/>
      <c r="E12" s="276"/>
      <c r="F12" s="276"/>
      <c r="G12" s="215"/>
      <c r="H12" s="220"/>
      <c r="I12" s="148" t="s">
        <v>127</v>
      </c>
      <c r="J12" s="189" t="s">
        <v>380</v>
      </c>
      <c r="K12" s="190" t="s">
        <v>381</v>
      </c>
      <c r="L12" s="140">
        <v>1</v>
      </c>
      <c r="M12" s="181">
        <v>3</v>
      </c>
      <c r="N12" s="140">
        <v>0</v>
      </c>
      <c r="O12" s="140">
        <f t="shared" ref="O12:O27" si="0">SUM(L12:N12)</f>
        <v>4</v>
      </c>
      <c r="P12" s="189" t="s">
        <v>376</v>
      </c>
      <c r="Q12" s="157">
        <v>8</v>
      </c>
      <c r="R12" s="190" t="s">
        <v>629</v>
      </c>
      <c r="S12" s="190" t="s">
        <v>378</v>
      </c>
      <c r="T12" s="190" t="s">
        <v>377</v>
      </c>
      <c r="U12" s="7">
        <v>2</v>
      </c>
      <c r="V12" s="7">
        <v>4</v>
      </c>
      <c r="W12" s="7">
        <f t="shared" ref="W12:W27" si="1">V12*U12</f>
        <v>8</v>
      </c>
      <c r="X12" s="8" t="str">
        <f t="shared" ref="X12:X27" si="2">+IF(AND(U12*V12&gt;=24,U12*V12&lt;=40),"MA",IF(AND(U12*V12&gt;=10,U12*V12&lt;=20),"A",IF(AND(U12*V12&gt;=6,U12*V12&lt;=8),"M",IF(AND(U12*V12&gt;=0,U12*V12&lt;=4),"B",""))))</f>
        <v>M</v>
      </c>
      <c r="Y12" s="9" t="str">
        <f t="shared" ref="Y12:Y27"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10</v>
      </c>
      <c r="AA12" s="7">
        <f t="shared" ref="AA12:AA27" si="4">W12*Z12</f>
        <v>80</v>
      </c>
      <c r="AB12" s="10" t="str">
        <f t="shared" ref="AB12:AB27" si="5">+IF(AND(U12*V12*Z12&gt;=600,U12*V12*Z12&lt;=4000),"I",IF(AND(U12*V12*Z12&gt;=150,U12*V12*Z12&lt;=500),"II",IF(AND(U12*V12*Z12&gt;=40,U12*V12*Z12&lt;=120),"III",IF(AND(U12*V12*Z12&gt;=0,U12*V12*Z12&lt;=20),"IV",""))))</f>
        <v>III</v>
      </c>
      <c r="AC12" s="9" t="str">
        <f t="shared" ref="AC12:AC27"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 t="shared" ref="AD12:AD27" si="7">+IF(AB12="I","No aceptable",IF(AB12="II","No aceptable o aceptable con control específico",IF(AB12="III","Aceptable",IF(AB12="IV","Aceptable",""))))</f>
        <v>Aceptable</v>
      </c>
      <c r="AE12" s="173" t="s">
        <v>128</v>
      </c>
      <c r="AF12" s="157" t="s">
        <v>34</v>
      </c>
      <c r="AG12" s="157" t="s">
        <v>34</v>
      </c>
      <c r="AH12" s="157" t="s">
        <v>384</v>
      </c>
      <c r="AI12" s="146" t="s">
        <v>379</v>
      </c>
      <c r="AJ12" s="157" t="s">
        <v>34</v>
      </c>
      <c r="AK12" s="147"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156" customHeight="1" x14ac:dyDescent="0.35">
      <c r="A13" s="40"/>
      <c r="B13" s="237"/>
      <c r="C13" s="237"/>
      <c r="D13" s="237"/>
      <c r="E13" s="276"/>
      <c r="F13" s="276"/>
      <c r="G13" s="99" t="s">
        <v>33</v>
      </c>
      <c r="H13" s="220"/>
      <c r="I13" s="148" t="s">
        <v>127</v>
      </c>
      <c r="J13" s="173" t="s">
        <v>400</v>
      </c>
      <c r="K13" s="157" t="s">
        <v>387</v>
      </c>
      <c r="L13" s="140">
        <v>1</v>
      </c>
      <c r="M13" s="181">
        <v>3</v>
      </c>
      <c r="N13" s="140">
        <v>0</v>
      </c>
      <c r="O13" s="140">
        <f t="shared" si="0"/>
        <v>4</v>
      </c>
      <c r="P13" s="157" t="s">
        <v>386</v>
      </c>
      <c r="Q13" s="157">
        <v>4</v>
      </c>
      <c r="R13" s="157" t="s">
        <v>33</v>
      </c>
      <c r="S13" s="157" t="s">
        <v>33</v>
      </c>
      <c r="T13" s="157" t="s">
        <v>390</v>
      </c>
      <c r="U13" s="7">
        <v>2</v>
      </c>
      <c r="V13" s="7">
        <v>2</v>
      </c>
      <c r="W13" s="7">
        <f t="shared" si="1"/>
        <v>4</v>
      </c>
      <c r="X13" s="8" t="str">
        <f t="shared" si="2"/>
        <v>B</v>
      </c>
      <c r="Y13" s="9" t="str">
        <f t="shared" si="3"/>
        <v>Situación mejorable con exposición ocasional o esporádica, o situación sin anomalía destacable con cualquier nivel de exposición. No es esperable que se materialice el riesgo, aunque puede ser concebible.</v>
      </c>
      <c r="Z13" s="7">
        <v>25</v>
      </c>
      <c r="AA13" s="7">
        <f t="shared" si="4"/>
        <v>100</v>
      </c>
      <c r="AB13" s="10" t="str">
        <f>+IF(AND(U13*V13*Z13&gt;=600,U13*V13*Z13&lt;=4000),"I",IF(AND(U13*V13*Z13&gt;=150,U13*V13*Z13&lt;=500),"II",IF(AND(U13*V13*Z13&gt;=40,U13*V13*Z13&lt;=120),"III",IF(AND(U13*V13*Z13&gt;=0,U13*V13*Z13&lt;=20),"IV",""))))</f>
        <v>III</v>
      </c>
      <c r="AC13" s="9"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+IF(AB13="I","No aceptable",IF(AB13="II","No aceptable o aceptable con control específico",IF(AB13="III","Aceptable",IF(AB13="IV","Aceptable",""))))</f>
        <v>Aceptable</v>
      </c>
      <c r="AE13" s="173" t="s">
        <v>128</v>
      </c>
      <c r="AF13" s="157" t="s">
        <v>34</v>
      </c>
      <c r="AG13" s="157" t="s">
        <v>34</v>
      </c>
      <c r="AH13" s="157" t="s">
        <v>34</v>
      </c>
      <c r="AI13" s="154" t="s">
        <v>389</v>
      </c>
      <c r="AJ13" s="147" t="s">
        <v>388</v>
      </c>
      <c r="AK13" s="147"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156" customHeight="1" thickBot="1" x14ac:dyDescent="0.4">
      <c r="A14" s="40"/>
      <c r="B14" s="237"/>
      <c r="C14" s="237"/>
      <c r="D14" s="237"/>
      <c r="E14" s="276"/>
      <c r="F14" s="276"/>
      <c r="G14" s="98" t="s">
        <v>33</v>
      </c>
      <c r="H14" s="217"/>
      <c r="I14" s="148" t="s">
        <v>401</v>
      </c>
      <c r="J14" s="148" t="s">
        <v>402</v>
      </c>
      <c r="K14" s="157" t="s">
        <v>403</v>
      </c>
      <c r="L14" s="140">
        <v>1</v>
      </c>
      <c r="M14" s="181">
        <v>3</v>
      </c>
      <c r="N14" s="140">
        <v>0</v>
      </c>
      <c r="O14" s="140">
        <f t="shared" si="0"/>
        <v>4</v>
      </c>
      <c r="P14" s="157" t="s">
        <v>129</v>
      </c>
      <c r="Q14" s="157">
        <v>4</v>
      </c>
      <c r="R14" s="157" t="s">
        <v>33</v>
      </c>
      <c r="S14" s="157" t="s">
        <v>404</v>
      </c>
      <c r="T14" s="157" t="s">
        <v>405</v>
      </c>
      <c r="U14" s="7">
        <v>2</v>
      </c>
      <c r="V14" s="7">
        <v>2</v>
      </c>
      <c r="W14" s="7">
        <f t="shared" si="1"/>
        <v>4</v>
      </c>
      <c r="X14" s="8" t="str">
        <f t="shared" si="2"/>
        <v>B</v>
      </c>
      <c r="Y14" s="9" t="str">
        <f t="shared" si="3"/>
        <v>Situación mejorable con exposición ocasional o esporádica, o situación sin anomalía destacable con cualquier nivel de exposición. No es esperable que se materialice el riesgo, aunque puede ser concebible.</v>
      </c>
      <c r="Z14" s="7">
        <v>10</v>
      </c>
      <c r="AA14" s="7">
        <f t="shared" si="4"/>
        <v>40</v>
      </c>
      <c r="AB14" s="10" t="str">
        <f>+IF(AND(U14*V14*Z14&gt;=600,U14*V14*Z14&lt;=4000),"I",IF(AND(U14*V14*Z14&gt;=150,U14*V14*Z14&lt;=500),"II",IF(AND(U14*V14*Z14&gt;=40,U14*V14*Z14&lt;=120),"III",IF(AND(U14*V14*Z14&gt;=0,U14*V14*Z14&lt;=20),"IV",""))))</f>
        <v>III</v>
      </c>
      <c r="AC14" s="9" t="str">
        <f>+IF(AB14="I","Situación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1" t="str">
        <f>+IF(AB14="I","No aceptable",IF(AB14="II","No aceptable o aceptable con control específico",IF(AB14="III","Aceptable",IF(AB14="IV","Aceptable",""))))</f>
        <v>Aceptable</v>
      </c>
      <c r="AE14" s="173" t="s">
        <v>128</v>
      </c>
      <c r="AF14" s="148" t="s">
        <v>34</v>
      </c>
      <c r="AG14" s="148" t="s">
        <v>34</v>
      </c>
      <c r="AH14" s="148" t="s">
        <v>34</v>
      </c>
      <c r="AI14" s="154" t="s">
        <v>406</v>
      </c>
      <c r="AJ14" s="147" t="s">
        <v>242</v>
      </c>
      <c r="AK14" s="147" t="s">
        <v>35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156" customHeight="1" thickBot="1" x14ac:dyDescent="0.4">
      <c r="A15" s="40"/>
      <c r="B15" s="237"/>
      <c r="C15" s="237"/>
      <c r="D15" s="237"/>
      <c r="E15" s="276"/>
      <c r="F15" s="276"/>
      <c r="G15" s="120" t="s">
        <v>44</v>
      </c>
      <c r="H15" s="278" t="s">
        <v>47</v>
      </c>
      <c r="I15" s="149" t="s">
        <v>63</v>
      </c>
      <c r="J15" s="148" t="s">
        <v>365</v>
      </c>
      <c r="K15" s="148" t="s">
        <v>347</v>
      </c>
      <c r="L15" s="140">
        <v>1</v>
      </c>
      <c r="M15" s="181">
        <v>3</v>
      </c>
      <c r="N15" s="182">
        <v>0</v>
      </c>
      <c r="O15" s="182">
        <f t="shared" si="0"/>
        <v>4</v>
      </c>
      <c r="P15" s="148" t="s">
        <v>363</v>
      </c>
      <c r="Q15" s="148">
        <v>8</v>
      </c>
      <c r="R15" s="148" t="s">
        <v>351</v>
      </c>
      <c r="S15" s="148" t="s">
        <v>349</v>
      </c>
      <c r="T15" s="148" t="s">
        <v>464</v>
      </c>
      <c r="U15" s="48">
        <v>2</v>
      </c>
      <c r="V15" s="7">
        <v>2</v>
      </c>
      <c r="W15" s="7">
        <f t="shared" si="1"/>
        <v>4</v>
      </c>
      <c r="X15" s="8" t="str">
        <f t="shared" si="2"/>
        <v>B</v>
      </c>
      <c r="Y15" s="9" t="str">
        <f t="shared" si="3"/>
        <v>Situación mejorable con exposición ocasional o esporádica, o situación sin anomalía destacable con cualquier nivel de exposición. No es esperable que se materialice el riesgo, aunque puede ser concebible.</v>
      </c>
      <c r="Z15" s="7">
        <v>25</v>
      </c>
      <c r="AA15" s="7">
        <f t="shared" si="4"/>
        <v>100</v>
      </c>
      <c r="AB15" s="10" t="str">
        <f t="shared" si="5"/>
        <v>III</v>
      </c>
      <c r="AC15" s="9" t="str">
        <f t="shared" si="6"/>
        <v>Mejorar si es posible. Sería conveniente justificar la intervención y su rentabilidad.</v>
      </c>
      <c r="AD15" s="11" t="str">
        <f t="shared" si="7"/>
        <v>Aceptable</v>
      </c>
      <c r="AE15" s="148" t="s">
        <v>371</v>
      </c>
      <c r="AF15" s="148" t="s">
        <v>34</v>
      </c>
      <c r="AG15" s="148" t="s">
        <v>34</v>
      </c>
      <c r="AH15" s="148" t="s">
        <v>34</v>
      </c>
      <c r="AI15" s="151" t="s">
        <v>364</v>
      </c>
      <c r="AJ15" s="148" t="s">
        <v>34</v>
      </c>
      <c r="AK15" s="173" t="s">
        <v>35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2" customFormat="1" ht="156" customHeight="1" thickTop="1" x14ac:dyDescent="0.35">
      <c r="A16" s="40"/>
      <c r="B16" s="237"/>
      <c r="C16" s="237"/>
      <c r="D16" s="237"/>
      <c r="E16" s="276"/>
      <c r="F16" s="276"/>
      <c r="G16" s="120" t="s">
        <v>44</v>
      </c>
      <c r="H16" s="279"/>
      <c r="I16" s="148" t="s">
        <v>353</v>
      </c>
      <c r="J16" s="148" t="s">
        <v>354</v>
      </c>
      <c r="K16" s="148" t="s">
        <v>355</v>
      </c>
      <c r="L16" s="140">
        <v>1</v>
      </c>
      <c r="M16" s="181">
        <v>3</v>
      </c>
      <c r="N16" s="182">
        <v>0</v>
      </c>
      <c r="O16" s="182">
        <f t="shared" ref="O16" si="8">SUM(L16:N16)</f>
        <v>4</v>
      </c>
      <c r="P16" s="148" t="s">
        <v>356</v>
      </c>
      <c r="Q16" s="157">
        <v>8</v>
      </c>
      <c r="R16" s="148" t="s">
        <v>359</v>
      </c>
      <c r="S16" s="148" t="s">
        <v>465</v>
      </c>
      <c r="T16" s="148" t="s">
        <v>466</v>
      </c>
      <c r="U16" s="7">
        <v>2</v>
      </c>
      <c r="V16" s="7">
        <v>4</v>
      </c>
      <c r="W16" s="7">
        <f>V16*U16</f>
        <v>8</v>
      </c>
      <c r="X16" s="8" t="str">
        <f>+IF(AND(U16*V16&gt;=24,U16*V16&lt;=40),"MA",IF(AND(U16*V16&gt;=10,U16*V16&lt;=20),"A",IF(AND(U16*V16&gt;=6,U16*V16&lt;=8),"M",IF(AND(U16*V16&gt;=0,U16*V16&lt;=4),"B",""))))</f>
        <v>M</v>
      </c>
      <c r="Y16" s="9" t="str">
        <f>+IF(X16="MA","Situación deficiente con exposición continua, o muy deficiente con exposición frecuente. Normalmente la materialización del riesgo ocurre con frecuencia.",IF(X16="A","Situación deficiente con exposición frecuente u ocasional, o bien situación muy deficiente con exposición ocasional o esporádica. La materialización de Riesgo es posible que suceda varias veces en la vida laboral",IF(X16="M","Situación deficiente con exposición esporádica, o bien situación mejorable con exposición continuada o frecuente. Es posible que suceda el daño alguna vez.",IF(X16="B","Situación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6" s="7">
        <v>10</v>
      </c>
      <c r="AA16" s="7">
        <f>W16*Z16</f>
        <v>80</v>
      </c>
      <c r="AB16" s="10" t="str">
        <f>+IF(AND(U16*V16*Z16&gt;=600,U16*V16*Z16&lt;=4000),"I",IF(AND(U16*V16*Z16&gt;=150,U16*V16*Z16&lt;=500),"II",IF(AND(U16*V16*Z16&gt;=40,U16*V16*Z16&lt;=120),"III",IF(AND(U16*V16*Z16&gt;=0,U16*V16*Z16&lt;=20),"IV",""))))</f>
        <v>III</v>
      </c>
      <c r="AC16" s="9" t="str">
        <f>+IF(AB16="I","Situación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6" s="11" t="str">
        <f>+IF(AB16="I","No aceptable",IF(AB16="II","No aceptable o aceptable con control específico",IF(AB16="III","Aceptable",IF(AB16="IV","Aceptable",""))))</f>
        <v>Aceptable</v>
      </c>
      <c r="AE16" s="150" t="s">
        <v>362</v>
      </c>
      <c r="AF16" s="148" t="s">
        <v>34</v>
      </c>
      <c r="AG16" s="148" t="s">
        <v>34</v>
      </c>
      <c r="AH16" s="148" t="s">
        <v>34</v>
      </c>
      <c r="AI16" s="148" t="s">
        <v>361</v>
      </c>
      <c r="AJ16" s="148" t="s">
        <v>34</v>
      </c>
      <c r="AK16" s="147" t="s">
        <v>285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2" customFormat="1" ht="156" customHeight="1" thickBot="1" x14ac:dyDescent="0.4">
      <c r="A17" s="40"/>
      <c r="B17" s="237"/>
      <c r="C17" s="237"/>
      <c r="D17" s="237"/>
      <c r="E17" s="276"/>
      <c r="F17" s="276"/>
      <c r="G17" s="255" t="s">
        <v>33</v>
      </c>
      <c r="H17" s="279"/>
      <c r="I17" s="149" t="s">
        <v>64</v>
      </c>
      <c r="J17" s="148" t="s">
        <v>370</v>
      </c>
      <c r="K17" s="148" t="s">
        <v>347</v>
      </c>
      <c r="L17" s="140">
        <v>1</v>
      </c>
      <c r="M17" s="181">
        <v>3</v>
      </c>
      <c r="N17" s="182">
        <v>0</v>
      </c>
      <c r="O17" s="182">
        <f>SUM(L17:N17)</f>
        <v>4</v>
      </c>
      <c r="P17" s="148" t="s">
        <v>363</v>
      </c>
      <c r="Q17" s="157">
        <v>8</v>
      </c>
      <c r="R17" s="148" t="s">
        <v>351</v>
      </c>
      <c r="S17" s="148" t="s">
        <v>349</v>
      </c>
      <c r="T17" s="148" t="s">
        <v>372</v>
      </c>
      <c r="U17" s="7">
        <v>2</v>
      </c>
      <c r="V17" s="7">
        <v>4</v>
      </c>
      <c r="W17" s="7">
        <f>V17*U17</f>
        <v>8</v>
      </c>
      <c r="X17" s="8" t="str">
        <f>+IF(AND(U17*V17&gt;=24,U17*V17&lt;=40),"MA",IF(AND(U17*V17&gt;=10,U17*V17&lt;=20),"A",IF(AND(U17*V17&gt;=6,U17*V17&lt;=8),"M",IF(AND(U17*V17&gt;=0,U17*V17&lt;=4),"B",""))))</f>
        <v>M</v>
      </c>
      <c r="Y17" s="9" t="str">
        <f>+IF(X17="MA","Situación deficiente con exposición continua, o muy deficiente con exposición frecuente. Normalmente la materialización del riesgo ocurre con frecuencia.",IF(X17="A","Situación deficiente con exposición frecuente u ocasional, o bien situación muy deficiente con exposición ocasional o esporádica. La materialización de Riesgo es posible que suceda varias veces en la vida laboral",IF(X17="M","Situación deficiente con exposición esporádica, o bien situación mejorable con exposición continuada o frecuente. Es posible que suceda el daño alguna vez.",IF(X17="B","Situación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7" s="7">
        <v>10</v>
      </c>
      <c r="AA17" s="7">
        <f>W17*Z17</f>
        <v>80</v>
      </c>
      <c r="AB17" s="10" t="str">
        <f>+IF(AND(U17*V17*Z17&gt;=600,U17*V17*Z17&lt;=4000),"I",IF(AND(U17*V17*Z17&gt;=150,U17*V17*Z17&lt;=500),"II",IF(AND(U17*V17*Z17&gt;=40,U17*V17*Z17&lt;=120),"III",IF(AND(U17*V17*Z17&gt;=0,U17*V17*Z17&lt;=20),"IV",""))))</f>
        <v>III</v>
      </c>
      <c r="AC17" s="9" t="str">
        <f>+IF(AB17="I","Situación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7" s="11" t="str">
        <f>+IF(AB17="I","No aceptable",IF(AB17="II","No aceptable o aceptable con control específico",IF(AB17="III","Aceptable",IF(AB17="IV","Aceptable",""))))</f>
        <v>Aceptable</v>
      </c>
      <c r="AE17" s="148" t="s">
        <v>371</v>
      </c>
      <c r="AF17" s="148" t="s">
        <v>34</v>
      </c>
      <c r="AG17" s="148" t="s">
        <v>34</v>
      </c>
      <c r="AH17" s="148" t="s">
        <v>34</v>
      </c>
      <c r="AI17" s="146" t="s">
        <v>373</v>
      </c>
      <c r="AJ17" s="148" t="s">
        <v>34</v>
      </c>
      <c r="AK17" s="184"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2" customFormat="1" ht="156" customHeight="1" thickTop="1" x14ac:dyDescent="0.35">
      <c r="A18" s="40"/>
      <c r="B18" s="237"/>
      <c r="C18" s="237"/>
      <c r="D18" s="237"/>
      <c r="E18" s="276"/>
      <c r="F18" s="276"/>
      <c r="G18" s="257"/>
      <c r="H18" s="280"/>
      <c r="I18" s="157" t="s">
        <v>65</v>
      </c>
      <c r="J18" s="148" t="s">
        <v>366</v>
      </c>
      <c r="K18" s="148" t="s">
        <v>347</v>
      </c>
      <c r="L18" s="140">
        <v>1</v>
      </c>
      <c r="M18" s="181">
        <v>3</v>
      </c>
      <c r="N18" s="182">
        <v>0</v>
      </c>
      <c r="O18" s="182">
        <f>SUM(L18:N18)</f>
        <v>4</v>
      </c>
      <c r="P18" s="148" t="s">
        <v>363</v>
      </c>
      <c r="Q18" s="157">
        <v>8</v>
      </c>
      <c r="R18" s="148" t="s">
        <v>351</v>
      </c>
      <c r="S18" s="148" t="s">
        <v>349</v>
      </c>
      <c r="T18" s="148" t="s">
        <v>464</v>
      </c>
      <c r="U18" s="48">
        <v>2</v>
      </c>
      <c r="V18" s="7">
        <v>2</v>
      </c>
      <c r="W18" s="7">
        <f>V18*U18</f>
        <v>4</v>
      </c>
      <c r="X18" s="8" t="str">
        <f>+IF(AND(U18*V18&gt;=24,U18*V18&lt;=40),"MA",IF(AND(U18*V18&gt;=10,U18*V18&lt;=20),"A",IF(AND(U18*V18&gt;=6,U18*V18&lt;=8),"M",IF(AND(U18*V18&gt;=0,U18*V18&lt;=4),"B",""))))</f>
        <v>B</v>
      </c>
      <c r="Y18" s="9" t="str">
        <f>+IF(X18="MA","Situación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8" s="7">
        <v>25</v>
      </c>
      <c r="AA18" s="7">
        <f>W18*Z18</f>
        <v>100</v>
      </c>
      <c r="AB18" s="10" t="str">
        <f>+IF(AND(U18*V18*Z18&gt;=600,U18*V18*Z18&lt;=4000),"I",IF(AND(U18*V18*Z18&gt;=150,U18*V18*Z18&lt;=500),"II",IF(AND(U18*V18*Z18&gt;=40,U18*V18*Z18&lt;=120),"III",IF(AND(U18*V18*Z18&gt;=0,U18*V18*Z18&lt;=20),"IV",""))))</f>
        <v>III</v>
      </c>
      <c r="AC18" s="9" t="str">
        <f>+IF(AB18="I","Situación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11" t="str">
        <f>+IF(AB18="I","No aceptable",IF(AB18="II","No aceptable o aceptable con control específico",IF(AB18="III","Aceptable",IF(AB18="IV","Aceptable",""))))</f>
        <v>Aceptable</v>
      </c>
      <c r="AE18" s="148" t="s">
        <v>371</v>
      </c>
      <c r="AF18" s="148" t="s">
        <v>34</v>
      </c>
      <c r="AG18" s="148" t="s">
        <v>34</v>
      </c>
      <c r="AH18" s="148" t="s">
        <v>213</v>
      </c>
      <c r="AI18" s="148" t="s">
        <v>358</v>
      </c>
      <c r="AJ18" s="148" t="s">
        <v>34</v>
      </c>
      <c r="AK18" s="173" t="s">
        <v>285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2" customFormat="1" ht="156" customHeight="1" x14ac:dyDescent="0.35">
      <c r="A19" s="40"/>
      <c r="B19" s="237"/>
      <c r="C19" s="237"/>
      <c r="D19" s="237"/>
      <c r="E19" s="276"/>
      <c r="F19" s="276"/>
      <c r="G19" s="277" t="s">
        <v>44</v>
      </c>
      <c r="H19" s="235" t="s">
        <v>53</v>
      </c>
      <c r="I19" s="190" t="s">
        <v>330</v>
      </c>
      <c r="J19" s="190" t="s">
        <v>331</v>
      </c>
      <c r="K19" s="190" t="s">
        <v>334</v>
      </c>
      <c r="L19" s="187">
        <v>1</v>
      </c>
      <c r="M19" s="179">
        <v>3</v>
      </c>
      <c r="N19" s="187">
        <v>0</v>
      </c>
      <c r="O19" s="187">
        <f t="shared" si="0"/>
        <v>4</v>
      </c>
      <c r="P19" s="191" t="s">
        <v>337</v>
      </c>
      <c r="Q19" s="185">
        <v>8</v>
      </c>
      <c r="R19" s="191" t="s">
        <v>339</v>
      </c>
      <c r="S19" s="191" t="s">
        <v>340</v>
      </c>
      <c r="T19" s="191" t="s">
        <v>341</v>
      </c>
      <c r="U19" s="48">
        <v>2</v>
      </c>
      <c r="V19" s="7">
        <v>4</v>
      </c>
      <c r="W19" s="7">
        <f t="shared" si="1"/>
        <v>8</v>
      </c>
      <c r="X19" s="8" t="str">
        <f t="shared" si="2"/>
        <v>M</v>
      </c>
      <c r="Y19" s="9" t="str">
        <f t="shared" si="3"/>
        <v>Situación deficiente con exposición esporádica, o bien situación mejorable con exposición continuada o frecuente. Es posible que suceda el daño alguna vez.</v>
      </c>
      <c r="Z19" s="7">
        <v>10</v>
      </c>
      <c r="AA19" s="7">
        <f t="shared" si="4"/>
        <v>80</v>
      </c>
      <c r="AB19" s="10" t="str">
        <f t="shared" si="5"/>
        <v>III</v>
      </c>
      <c r="AC19" s="9" t="str">
        <f t="shared" si="6"/>
        <v>Mejorar si es posible. Sería conveniente justificar la intervención y su rentabilidad.</v>
      </c>
      <c r="AD19" s="11" t="str">
        <f t="shared" si="7"/>
        <v>Aceptable</v>
      </c>
      <c r="AE19" s="173" t="s">
        <v>570</v>
      </c>
      <c r="AF19" s="148" t="s">
        <v>34</v>
      </c>
      <c r="AG19" s="148" t="s">
        <v>34</v>
      </c>
      <c r="AH19" s="190" t="s">
        <v>345</v>
      </c>
      <c r="AI19" s="190" t="s">
        <v>346</v>
      </c>
      <c r="AJ19" s="157" t="s">
        <v>34</v>
      </c>
      <c r="AK19" s="147"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 customFormat="1" ht="156" customHeight="1" x14ac:dyDescent="0.35">
      <c r="A20" s="40"/>
      <c r="B20" s="237"/>
      <c r="C20" s="237"/>
      <c r="D20" s="237"/>
      <c r="E20" s="276"/>
      <c r="F20" s="276"/>
      <c r="G20" s="277"/>
      <c r="H20" s="235"/>
      <c r="I20" s="190" t="s">
        <v>333</v>
      </c>
      <c r="J20" s="190" t="s">
        <v>332</v>
      </c>
      <c r="K20" s="190" t="s">
        <v>335</v>
      </c>
      <c r="L20" s="187">
        <v>1</v>
      </c>
      <c r="M20" s="179">
        <v>3</v>
      </c>
      <c r="N20" s="187">
        <v>0</v>
      </c>
      <c r="O20" s="187">
        <f t="shared" si="0"/>
        <v>4</v>
      </c>
      <c r="P20" s="191" t="s">
        <v>338</v>
      </c>
      <c r="Q20" s="185">
        <v>8</v>
      </c>
      <c r="R20" s="191" t="s">
        <v>342</v>
      </c>
      <c r="S20" s="191" t="s">
        <v>343</v>
      </c>
      <c r="T20" s="191" t="s">
        <v>344</v>
      </c>
      <c r="U20" s="48">
        <v>2</v>
      </c>
      <c r="V20" s="7">
        <v>4</v>
      </c>
      <c r="W20" s="7">
        <f t="shared" si="1"/>
        <v>8</v>
      </c>
      <c r="X20" s="8" t="str">
        <f t="shared" si="2"/>
        <v>M</v>
      </c>
      <c r="Y20" s="9" t="str">
        <f t="shared" si="3"/>
        <v>Situación deficiente con exposición esporádica, o bien situación mejorable con exposición continuada o frecuente. Es posible que suceda el daño alguna vez.</v>
      </c>
      <c r="Z20" s="7">
        <v>10</v>
      </c>
      <c r="AA20" s="7">
        <f t="shared" si="4"/>
        <v>80</v>
      </c>
      <c r="AB20" s="10" t="str">
        <f t="shared" si="5"/>
        <v>III</v>
      </c>
      <c r="AC20" s="9" t="str">
        <f t="shared" si="6"/>
        <v>Mejorar si es posible. Sería conveniente justificar la intervención y su rentabilidad.</v>
      </c>
      <c r="AD20" s="11" t="str">
        <f t="shared" si="7"/>
        <v>Aceptable</v>
      </c>
      <c r="AE20" s="173" t="s">
        <v>570</v>
      </c>
      <c r="AF20" s="148" t="s">
        <v>34</v>
      </c>
      <c r="AG20" s="148" t="s">
        <v>34</v>
      </c>
      <c r="AH20" s="190" t="s">
        <v>345</v>
      </c>
      <c r="AI20" s="190" t="s">
        <v>346</v>
      </c>
      <c r="AJ20" s="157" t="s">
        <v>34</v>
      </c>
      <c r="AK20" s="147"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156" customHeight="1" x14ac:dyDescent="0.35">
      <c r="A21" s="40"/>
      <c r="B21" s="237"/>
      <c r="C21" s="237"/>
      <c r="D21" s="237"/>
      <c r="E21" s="276"/>
      <c r="F21" s="276"/>
      <c r="G21" s="98" t="s">
        <v>33</v>
      </c>
      <c r="H21" s="190" t="s">
        <v>326</v>
      </c>
      <c r="I21" s="190" t="s">
        <v>547</v>
      </c>
      <c r="J21" s="190" t="s">
        <v>533</v>
      </c>
      <c r="K21" s="190" t="s">
        <v>534</v>
      </c>
      <c r="L21" s="140">
        <v>1</v>
      </c>
      <c r="M21" s="181">
        <v>3</v>
      </c>
      <c r="N21" s="140">
        <v>0</v>
      </c>
      <c r="O21" s="140">
        <f t="shared" si="0"/>
        <v>4</v>
      </c>
      <c r="P21" s="190" t="s">
        <v>535</v>
      </c>
      <c r="Q21" s="148">
        <v>8</v>
      </c>
      <c r="R21" s="190" t="s">
        <v>536</v>
      </c>
      <c r="S21" s="190" t="s">
        <v>537</v>
      </c>
      <c r="T21" s="190" t="s">
        <v>539</v>
      </c>
      <c r="U21" s="141">
        <v>2</v>
      </c>
      <c r="V21" s="141">
        <v>3</v>
      </c>
      <c r="W21" s="141">
        <f t="shared" si="1"/>
        <v>6</v>
      </c>
      <c r="X21" s="142" t="str">
        <f t="shared" si="2"/>
        <v>M</v>
      </c>
      <c r="Y21" s="143" t="str">
        <f t="shared" si="3"/>
        <v>Situación deficiente con exposición esporádica, o bien situación mejorable con exposición continuada o frecuente. Es posible que suceda el daño alguna vez.</v>
      </c>
      <c r="Z21" s="141">
        <v>25</v>
      </c>
      <c r="AA21" s="141">
        <f t="shared" si="4"/>
        <v>150</v>
      </c>
      <c r="AB21" s="144" t="str">
        <f t="shared" si="5"/>
        <v>II</v>
      </c>
      <c r="AC21" s="143" t="str">
        <f t="shared" si="6"/>
        <v>Corregir y adoptar medidas de control de inmediato. Sin embargo suspenda actividades si el nivel de riesgo está por encima o igual de 360.</v>
      </c>
      <c r="AD21" s="145" t="str">
        <f t="shared" si="7"/>
        <v>No aceptable o aceptable con control específico</v>
      </c>
      <c r="AE21" s="143" t="s">
        <v>538</v>
      </c>
      <c r="AF21" s="148" t="s">
        <v>34</v>
      </c>
      <c r="AG21" s="148" t="s">
        <v>34</v>
      </c>
      <c r="AH21" s="141" t="s">
        <v>531</v>
      </c>
      <c r="AI21" s="152" t="s">
        <v>532</v>
      </c>
      <c r="AJ21" s="148" t="s">
        <v>530</v>
      </c>
      <c r="AK21" s="173" t="s">
        <v>285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156" customHeight="1" x14ac:dyDescent="0.35">
      <c r="A22" s="40"/>
      <c r="B22" s="237"/>
      <c r="C22" s="237"/>
      <c r="D22" s="237"/>
      <c r="E22" s="276"/>
      <c r="F22" s="276"/>
      <c r="G22" s="98" t="s">
        <v>33</v>
      </c>
      <c r="H22" s="216" t="s">
        <v>48</v>
      </c>
      <c r="I22" s="190" t="s">
        <v>106</v>
      </c>
      <c r="J22" s="190" t="s">
        <v>445</v>
      </c>
      <c r="K22" s="190" t="s">
        <v>420</v>
      </c>
      <c r="L22" s="140">
        <v>1</v>
      </c>
      <c r="M22" s="181">
        <v>3</v>
      </c>
      <c r="N22" s="140">
        <v>0</v>
      </c>
      <c r="O22" s="140">
        <f t="shared" si="0"/>
        <v>4</v>
      </c>
      <c r="P22" s="190" t="s">
        <v>443</v>
      </c>
      <c r="Q22" s="157">
        <v>4</v>
      </c>
      <c r="R22" s="190" t="s">
        <v>213</v>
      </c>
      <c r="S22" s="179" t="s">
        <v>460</v>
      </c>
      <c r="T22" s="179" t="s">
        <v>469</v>
      </c>
      <c r="U22" s="48">
        <v>2</v>
      </c>
      <c r="V22" s="7">
        <v>2</v>
      </c>
      <c r="W22" s="7">
        <f t="shared" si="1"/>
        <v>4</v>
      </c>
      <c r="X22" s="8" t="str">
        <f t="shared" si="2"/>
        <v>B</v>
      </c>
      <c r="Y22" s="9" t="str">
        <f t="shared" si="3"/>
        <v>Situación mejorable con exposición ocasional o esporádica, o situación sin anomalía destacable con cualquier nivel de exposición. No es esperable que se materialice el riesgo, aunque puede ser concebible.</v>
      </c>
      <c r="Z22" s="7">
        <v>25</v>
      </c>
      <c r="AA22" s="7">
        <f t="shared" si="4"/>
        <v>100</v>
      </c>
      <c r="AB22" s="10" t="str">
        <f t="shared" si="5"/>
        <v>III</v>
      </c>
      <c r="AC22" s="9" t="str">
        <f t="shared" si="6"/>
        <v>Mejorar si es posible. Sería conveniente justificar la intervención y su rentabilidad.</v>
      </c>
      <c r="AD22" s="11" t="str">
        <f t="shared" si="7"/>
        <v>Aceptable</v>
      </c>
      <c r="AE22" s="143" t="s">
        <v>70</v>
      </c>
      <c r="AF22" s="157" t="s">
        <v>34</v>
      </c>
      <c r="AG22" s="157" t="s">
        <v>34</v>
      </c>
      <c r="AH22" s="190" t="s">
        <v>200</v>
      </c>
      <c r="AI22" s="190" t="s">
        <v>470</v>
      </c>
      <c r="AJ22" s="157" t="s">
        <v>34</v>
      </c>
      <c r="AK22" s="147"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156" customHeight="1" x14ac:dyDescent="0.35">
      <c r="A23" s="40"/>
      <c r="B23" s="237"/>
      <c r="C23" s="237"/>
      <c r="D23" s="237"/>
      <c r="E23" s="276"/>
      <c r="F23" s="276"/>
      <c r="G23" s="98" t="s">
        <v>33</v>
      </c>
      <c r="H23" s="220"/>
      <c r="I23" s="190" t="s">
        <v>68</v>
      </c>
      <c r="J23" s="190" t="s">
        <v>436</v>
      </c>
      <c r="K23" s="190" t="s">
        <v>420</v>
      </c>
      <c r="L23" s="140">
        <v>1</v>
      </c>
      <c r="M23" s="181">
        <v>3</v>
      </c>
      <c r="N23" s="140">
        <v>0</v>
      </c>
      <c r="O23" s="140">
        <f t="shared" si="0"/>
        <v>4</v>
      </c>
      <c r="P23" s="190" t="s">
        <v>437</v>
      </c>
      <c r="Q23" s="157">
        <v>1</v>
      </c>
      <c r="R23" s="190" t="s">
        <v>439</v>
      </c>
      <c r="S23" s="190" t="s">
        <v>467</v>
      </c>
      <c r="T23" s="179" t="s">
        <v>468</v>
      </c>
      <c r="U23" s="7">
        <v>6</v>
      </c>
      <c r="V23" s="7">
        <v>2</v>
      </c>
      <c r="W23" s="7">
        <f t="shared" si="1"/>
        <v>12</v>
      </c>
      <c r="X23" s="8" t="str">
        <f t="shared" si="2"/>
        <v>A</v>
      </c>
      <c r="Y23" s="9" t="str">
        <f t="shared" si="3"/>
        <v>Situación deficiente con exposición frecuente u ocasional, o bien situación muy deficiente con exposición ocasional o esporádica. La materialización de Riesgo es posible que suceda varias veces en la vida laboral</v>
      </c>
      <c r="Z23" s="7">
        <v>10</v>
      </c>
      <c r="AA23" s="7">
        <f t="shared" si="4"/>
        <v>120</v>
      </c>
      <c r="AB23" s="10" t="str">
        <f t="shared" si="5"/>
        <v>III</v>
      </c>
      <c r="AC23" s="9" t="str">
        <f t="shared" si="6"/>
        <v>Mejorar si es posible. Sería conveniente justificar la intervención y su rentabilidad.</v>
      </c>
      <c r="AD23" s="11" t="str">
        <f t="shared" si="7"/>
        <v>Aceptable</v>
      </c>
      <c r="AE23" s="173" t="s">
        <v>135</v>
      </c>
      <c r="AF23" s="173" t="s">
        <v>34</v>
      </c>
      <c r="AG23" s="148" t="s">
        <v>213</v>
      </c>
      <c r="AH23" s="190" t="s">
        <v>440</v>
      </c>
      <c r="AI23" s="190" t="s">
        <v>441</v>
      </c>
      <c r="AJ23" s="157" t="s">
        <v>34</v>
      </c>
      <c r="AK23" s="147"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156" customHeight="1" x14ac:dyDescent="0.35">
      <c r="A24" s="40"/>
      <c r="B24" s="237"/>
      <c r="C24" s="237"/>
      <c r="D24" s="237"/>
      <c r="E24" s="276"/>
      <c r="F24" s="276"/>
      <c r="G24" s="98" t="s">
        <v>33</v>
      </c>
      <c r="H24" s="220"/>
      <c r="I24" s="190" t="s">
        <v>68</v>
      </c>
      <c r="J24" s="190" t="s">
        <v>438</v>
      </c>
      <c r="K24" s="190" t="s">
        <v>69</v>
      </c>
      <c r="L24" s="140">
        <v>1</v>
      </c>
      <c r="M24" s="181">
        <v>3</v>
      </c>
      <c r="N24" s="140">
        <v>0</v>
      </c>
      <c r="O24" s="140">
        <f t="shared" si="0"/>
        <v>4</v>
      </c>
      <c r="P24" s="190" t="s">
        <v>432</v>
      </c>
      <c r="Q24" s="157">
        <v>8</v>
      </c>
      <c r="R24" s="179" t="s">
        <v>213</v>
      </c>
      <c r="S24" s="190" t="s">
        <v>433</v>
      </c>
      <c r="T24" s="179" t="s">
        <v>472</v>
      </c>
      <c r="U24" s="48">
        <v>0</v>
      </c>
      <c r="V24" s="7">
        <v>1</v>
      </c>
      <c r="W24" s="7">
        <f t="shared" si="1"/>
        <v>0</v>
      </c>
      <c r="X24" s="8" t="str">
        <f t="shared" si="2"/>
        <v>B</v>
      </c>
      <c r="Y24" s="9" t="str">
        <f t="shared" si="3"/>
        <v>Situación mejorable con exposición ocasional o esporádica, o situación sin anomalía destacable con cualquier nivel de exposición. No es esperable que se materialice el riesgo, aunque puede ser concebible.</v>
      </c>
      <c r="Z24" s="7">
        <v>10</v>
      </c>
      <c r="AA24" s="7">
        <f t="shared" si="4"/>
        <v>0</v>
      </c>
      <c r="AB24" s="10" t="str">
        <f t="shared" si="5"/>
        <v>IV</v>
      </c>
      <c r="AC24" s="9" t="str">
        <f t="shared" si="6"/>
        <v>Mantener las medidas de control existentes, pero se deberían considerar soluciones o mejoras y se deben hacer comprobaciones periódicas para asegurar que el riesgo aún es tolerable.</v>
      </c>
      <c r="AD24" s="11" t="str">
        <f t="shared" si="7"/>
        <v>Aceptable</v>
      </c>
      <c r="AE24" s="173" t="s">
        <v>70</v>
      </c>
      <c r="AF24" s="157" t="s">
        <v>34</v>
      </c>
      <c r="AG24" s="157" t="s">
        <v>34</v>
      </c>
      <c r="AH24" s="190" t="s">
        <v>434</v>
      </c>
      <c r="AI24" s="190" t="s">
        <v>435</v>
      </c>
      <c r="AJ24" s="157" t="s">
        <v>34</v>
      </c>
      <c r="AK24" s="147"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s="2" customFormat="1" ht="156" customHeight="1" x14ac:dyDescent="0.35">
      <c r="A25" s="40"/>
      <c r="B25" s="237"/>
      <c r="C25" s="237"/>
      <c r="D25" s="237"/>
      <c r="E25" s="276"/>
      <c r="F25" s="276"/>
      <c r="G25" s="108" t="s">
        <v>108</v>
      </c>
      <c r="H25" s="220"/>
      <c r="I25" s="190" t="s">
        <v>51</v>
      </c>
      <c r="J25" s="190" t="s">
        <v>429</v>
      </c>
      <c r="K25" s="190" t="s">
        <v>420</v>
      </c>
      <c r="L25" s="140">
        <v>1</v>
      </c>
      <c r="M25" s="181">
        <v>3</v>
      </c>
      <c r="N25" s="140">
        <v>0</v>
      </c>
      <c r="O25" s="140">
        <f t="shared" si="0"/>
        <v>4</v>
      </c>
      <c r="P25" s="190" t="s">
        <v>437</v>
      </c>
      <c r="Q25" s="157">
        <v>1</v>
      </c>
      <c r="R25" s="190" t="s">
        <v>213</v>
      </c>
      <c r="S25" s="179" t="s">
        <v>461</v>
      </c>
      <c r="T25" s="190" t="s">
        <v>473</v>
      </c>
      <c r="U25" s="7">
        <v>2</v>
      </c>
      <c r="V25" s="7">
        <v>2</v>
      </c>
      <c r="W25" s="7">
        <f t="shared" si="1"/>
        <v>4</v>
      </c>
      <c r="X25" s="8" t="str">
        <f t="shared" si="2"/>
        <v>B</v>
      </c>
      <c r="Y25" s="9" t="str">
        <f t="shared" si="3"/>
        <v>Situación mejorable con exposición ocasional o esporádica, o situación sin anomalía destacable con cualquier nivel de exposición. No es esperable que se materialice el riesgo, aunque puede ser concebible.</v>
      </c>
      <c r="Z25" s="7">
        <v>25</v>
      </c>
      <c r="AA25" s="7">
        <f t="shared" si="4"/>
        <v>100</v>
      </c>
      <c r="AB25" s="10" t="str">
        <f t="shared" si="5"/>
        <v>III</v>
      </c>
      <c r="AC25" s="9" t="str">
        <f t="shared" si="6"/>
        <v>Mejorar si es posible. Sería conveniente justificar la intervención y su rentabilidad.</v>
      </c>
      <c r="AD25" s="11" t="str">
        <f t="shared" si="7"/>
        <v>Aceptable</v>
      </c>
      <c r="AE25" s="143" t="s">
        <v>527</v>
      </c>
      <c r="AF25" s="148" t="s">
        <v>34</v>
      </c>
      <c r="AG25" s="148" t="s">
        <v>34</v>
      </c>
      <c r="AH25" s="190" t="s">
        <v>72</v>
      </c>
      <c r="AI25" s="190" t="s">
        <v>431</v>
      </c>
      <c r="AJ25" s="148" t="s">
        <v>34</v>
      </c>
      <c r="AK25" s="147" t="s">
        <v>35</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s="2" customFormat="1" ht="156" customHeight="1" x14ac:dyDescent="0.35">
      <c r="A26" s="40"/>
      <c r="B26" s="237"/>
      <c r="C26" s="237"/>
      <c r="D26" s="237"/>
      <c r="E26" s="276"/>
      <c r="F26" s="276"/>
      <c r="G26" s="98" t="s">
        <v>33</v>
      </c>
      <c r="H26" s="217"/>
      <c r="I26" s="190" t="s">
        <v>288</v>
      </c>
      <c r="J26" s="190" t="s">
        <v>427</v>
      </c>
      <c r="K26" s="190" t="s">
        <v>425</v>
      </c>
      <c r="L26" s="140">
        <v>1</v>
      </c>
      <c r="M26" s="181">
        <v>3</v>
      </c>
      <c r="N26" s="140">
        <v>0</v>
      </c>
      <c r="O26" s="140">
        <f t="shared" si="0"/>
        <v>4</v>
      </c>
      <c r="P26" s="190" t="s">
        <v>426</v>
      </c>
      <c r="Q26" s="157">
        <v>2</v>
      </c>
      <c r="R26" s="179" t="s">
        <v>213</v>
      </c>
      <c r="S26" s="190" t="s">
        <v>475</v>
      </c>
      <c r="T26" s="179" t="s">
        <v>477</v>
      </c>
      <c r="U26" s="48">
        <v>2</v>
      </c>
      <c r="V26" s="7">
        <v>3</v>
      </c>
      <c r="W26" s="7">
        <f t="shared" si="1"/>
        <v>6</v>
      </c>
      <c r="X26" s="8" t="str">
        <f t="shared" si="2"/>
        <v>M</v>
      </c>
      <c r="Y26" s="9" t="str">
        <f t="shared" si="3"/>
        <v>Situación deficiente con exposición esporádica, o bien situación mejorable con exposición continuada o frecuente. Es posible que suceda el daño alguna vez.</v>
      </c>
      <c r="Z26" s="7">
        <v>60</v>
      </c>
      <c r="AA26" s="7">
        <f t="shared" si="4"/>
        <v>360</v>
      </c>
      <c r="AB26" s="10" t="str">
        <f t="shared" si="5"/>
        <v>II</v>
      </c>
      <c r="AC26" s="9" t="str">
        <f t="shared" si="6"/>
        <v>Corregir y adoptar medidas de control de inmediato. Sin embargo suspenda actividades si el nivel de riesgo está por encima o igual de 360.</v>
      </c>
      <c r="AD26" s="11" t="str">
        <f t="shared" si="7"/>
        <v>No aceptable o aceptable con control específico</v>
      </c>
      <c r="AE26" s="148" t="s">
        <v>34</v>
      </c>
      <c r="AF26" s="148" t="s">
        <v>34</v>
      </c>
      <c r="AG26" s="148" t="s">
        <v>34</v>
      </c>
      <c r="AH26" s="190" t="s">
        <v>428</v>
      </c>
      <c r="AI26" s="146" t="s">
        <v>217</v>
      </c>
      <c r="AJ26" s="148" t="s">
        <v>34</v>
      </c>
      <c r="AK26" s="147" t="s">
        <v>35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56" customHeight="1" thickBot="1" x14ac:dyDescent="0.25">
      <c r="A27" s="50"/>
      <c r="B27" s="263"/>
      <c r="C27" s="263"/>
      <c r="D27" s="263"/>
      <c r="E27" s="276"/>
      <c r="F27" s="276"/>
      <c r="G27" s="98" t="s">
        <v>33</v>
      </c>
      <c r="H27" s="190" t="s">
        <v>75</v>
      </c>
      <c r="I27" s="190" t="s">
        <v>418</v>
      </c>
      <c r="J27" s="190" t="s">
        <v>419</v>
      </c>
      <c r="K27" s="190" t="s">
        <v>420</v>
      </c>
      <c r="L27" s="140">
        <v>1</v>
      </c>
      <c r="M27" s="181">
        <v>3</v>
      </c>
      <c r="N27" s="163">
        <v>0</v>
      </c>
      <c r="O27" s="163">
        <f t="shared" si="0"/>
        <v>4</v>
      </c>
      <c r="P27" s="190" t="s">
        <v>421</v>
      </c>
      <c r="Q27" s="157">
        <v>8</v>
      </c>
      <c r="R27" s="190" t="s">
        <v>422</v>
      </c>
      <c r="S27" s="190" t="s">
        <v>423</v>
      </c>
      <c r="T27" s="179" t="s">
        <v>492</v>
      </c>
      <c r="U27" s="48">
        <v>2</v>
      </c>
      <c r="V27" s="7">
        <v>1</v>
      </c>
      <c r="W27" s="7">
        <f t="shared" si="1"/>
        <v>2</v>
      </c>
      <c r="X27" s="8" t="str">
        <f t="shared" si="2"/>
        <v>B</v>
      </c>
      <c r="Y27" s="9" t="str">
        <f t="shared" si="3"/>
        <v>Situación mejorable con exposición ocasional o esporádica, o situación sin anomalía destacable con cualquier nivel de exposición. No es esperable que se materialice el riesgo, aunque puede ser concebible.</v>
      </c>
      <c r="Z27" s="7">
        <v>10</v>
      </c>
      <c r="AA27" s="7">
        <f t="shared" si="4"/>
        <v>20</v>
      </c>
      <c r="AB27" s="10" t="str">
        <f t="shared" si="5"/>
        <v>IV</v>
      </c>
      <c r="AC27" s="9" t="str">
        <f t="shared" si="6"/>
        <v>Mantener las medidas de control existentes, pero se deberían considerar soluciones o mejoras y se deben hacer comprobaciones periódicas para asegurar que el riesgo aún es tolerable.</v>
      </c>
      <c r="AD27" s="11" t="str">
        <f t="shared" si="7"/>
        <v>Aceptable</v>
      </c>
      <c r="AE27" s="190" t="s">
        <v>79</v>
      </c>
      <c r="AF27" s="157" t="s">
        <v>34</v>
      </c>
      <c r="AG27" s="157" t="s">
        <v>34</v>
      </c>
      <c r="AH27" s="190" t="s">
        <v>80</v>
      </c>
      <c r="AI27" s="190" t="s">
        <v>424</v>
      </c>
      <c r="AJ27" s="157" t="s">
        <v>34</v>
      </c>
      <c r="AK27" s="147" t="s">
        <v>35</v>
      </c>
    </row>
    <row r="28" spans="1:64" ht="156" customHeight="1" x14ac:dyDescent="0.2">
      <c r="AE28" s="155"/>
      <c r="AF28" s="155"/>
      <c r="AG28" s="155"/>
      <c r="AH28" s="155"/>
      <c r="AI28" s="155"/>
      <c r="AJ28" s="155"/>
      <c r="AK28" s="155"/>
    </row>
  </sheetData>
  <mergeCells count="48">
    <mergeCell ref="AH9:AH10"/>
    <mergeCell ref="AI9:AI10"/>
    <mergeCell ref="AJ9:AJ10"/>
    <mergeCell ref="AK9:AK10"/>
    <mergeCell ref="B11:B27"/>
    <mergeCell ref="C11:C27"/>
    <mergeCell ref="D11:D27"/>
    <mergeCell ref="E11:E27"/>
    <mergeCell ref="F11:F27"/>
    <mergeCell ref="G11:G12"/>
    <mergeCell ref="H11:H14"/>
    <mergeCell ref="G19:G20"/>
    <mergeCell ref="H19:H20"/>
    <mergeCell ref="H22:H26"/>
    <mergeCell ref="G17:G18"/>
    <mergeCell ref="H15:H18"/>
    <mergeCell ref="AC9:AC10"/>
    <mergeCell ref="AD9:AD10"/>
    <mergeCell ref="AE9:AE10"/>
    <mergeCell ref="AF9:AF10"/>
    <mergeCell ref="AG9:AG10"/>
    <mergeCell ref="X9:X10"/>
    <mergeCell ref="Y9:Y10"/>
    <mergeCell ref="Z9:Z10"/>
    <mergeCell ref="AA9:AA10"/>
    <mergeCell ref="AB9:AB10"/>
    <mergeCell ref="Q9:Q10"/>
    <mergeCell ref="R9:T9"/>
    <mergeCell ref="U9:U10"/>
    <mergeCell ref="V9:V10"/>
    <mergeCell ref="W9:W10"/>
    <mergeCell ref="G9:G10"/>
    <mergeCell ref="H9:J9"/>
    <mergeCell ref="K9:K10"/>
    <mergeCell ref="L9:O9"/>
    <mergeCell ref="P9:P10"/>
    <mergeCell ref="B9:B10"/>
    <mergeCell ref="C9:C10"/>
    <mergeCell ref="D9:D10"/>
    <mergeCell ref="E9:E10"/>
    <mergeCell ref="F9:F10"/>
    <mergeCell ref="B5:T5"/>
    <mergeCell ref="U5:AK5"/>
    <mergeCell ref="B7:T8"/>
    <mergeCell ref="U7:AC8"/>
    <mergeCell ref="AD7:AD8"/>
    <mergeCell ref="AE7:AK7"/>
    <mergeCell ref="AE8:AK8"/>
  </mergeCells>
  <conditionalFormatting sqref="AB686:AF686 AE518:AF518 AE506:AF506 AE238:AF238 AB54:AF54 AB39:AF39 AB33:AF36 AB37:AE38 AB48:AF51 AB40:AE47 AB52:AE53 AB66:AF67 AB55:AE65 AB69:AF69 AB68:AE68 AB79:AF80 AB70:AE78 AB82:AF82 AB81:AE81 AB94:AF95 AB83:AE93 AB97:AF97 AB96:AE96 AB98:AE107 AF93 AF107:AF108 AE110:AF110 AE108:AE109 AE111:AE120 AF120 AE121:AF122 AE124:AF124 AE123 AE125:AE134 AF134 AE135:AF136 AE138:AF138 AE137 AE139:AE148 AF148 AE149:AF150 AE152:AF152 AE151 AE153:AE162 AF162 AB108:AD162 AB163:AF235 AE250:AF251 AE253:AF253 AE252 AE254:AE263 AF263 AB264:AF264 AE265:AF503 AE504:AE505 AE507:AE517 AB265:AD518 AB519:AF604 AB681:AF681 AB616:AF617 AB607:AF607 AB605:AE606 AB608:AE615 AB619:AF678 AB618:AE618 AB679:AE680 AB682:AE685 AB690:AF691 AB687:AE689 AB693:AF753 AB692:AE692 AB236:AE237 AE239:AE249 AB238:AD263 AB15:AD15 AB28:AE32 AB24:AD24 AB19:AD20 AB26:AD27">
    <cfRule type="cellIs" dxfId="2244" priority="167" stopIfTrue="1" operator="equal">
      <formula>"I"</formula>
    </cfRule>
    <cfRule type="cellIs" dxfId="2243" priority="168" stopIfTrue="1" operator="equal">
      <formula>"II"</formula>
    </cfRule>
    <cfRule type="cellIs" dxfId="2242" priority="169" stopIfTrue="1" operator="between">
      <formula>"III"</formula>
      <formula>"IV"</formula>
    </cfRule>
  </conditionalFormatting>
  <conditionalFormatting sqref="AD686:AF686 AE518:AF518 AE506:AF506 AD238:AF238 AD236:AE237 AD239:AE250 AD54:AF54 AD39:AF39 AD33:AF36 AD37:AE38 AD48:AF51 AD40:AE47 AD52:AE53 AD66:AF67 AD55:AE65 AD69:AF69 AD68:AE68 AD79:AF80 AD70:AE78 AD82:AF82 AD81:AE81 AD94:AF95 AD83:AE93 AD97:AF97 AD96:AE96 AD98:AE107 AF93 AF107:AF108 AE110:AF110 AE108:AE109 AE111:AE120 AF120 AE121:AF122 AE124:AF124 AE123 AE125:AE134 AF134 AE135:AF136 AE138:AF138 AE137 AE139:AE148 AF148 AE149:AF150 AE152:AF152 AE151 AE153:AE162 AF162 AD108:AD162 AD163:AF235 AF250:AF251 AE253:AF253 AE251:AE252 AE254:AE263 AF263 AD251:AD263 AD264:AF264 AE265:AF503 AE504:AE505 AE507:AE517 AD265:AD518 AD519:AF604 AD681:AF681 AD616:AF617 AD607:AF607 AD605:AE606 AD608:AE615 AD619:AF678 AD618:AE618 AD679:AE680 AD682:AE685 AD690:AF691 AD687:AE689 AD693:AF753 AD692:AE692 AD15 AD28:AE32 AD24 AD19:AD20 AD26:AD27">
    <cfRule type="cellIs" dxfId="2241" priority="165" stopIfTrue="1" operator="equal">
      <formula>"Aceptable"</formula>
    </cfRule>
    <cfRule type="cellIs" dxfId="2240" priority="166" stopIfTrue="1" operator="equal">
      <formula>"No aceptable"</formula>
    </cfRule>
  </conditionalFormatting>
  <conditionalFormatting sqref="AD15 AD24 AD19:AD20 AD26:AD753">
    <cfRule type="containsText" dxfId="2239" priority="162" stopIfTrue="1" operator="containsText" text="No aceptable o aceptable con control específico">
      <formula>NOT(ISERROR(SEARCH("No aceptable o aceptable con control específico",AD15)))</formula>
    </cfRule>
    <cfRule type="containsText" dxfId="2238" priority="163" stopIfTrue="1" operator="containsText" text="No aceptable">
      <formula>NOT(ISERROR(SEARCH("No aceptable",AD15)))</formula>
    </cfRule>
    <cfRule type="containsText" dxfId="2237" priority="164" stopIfTrue="1" operator="containsText" text="No Aceptable o aceptable con control específico">
      <formula>NOT(ISERROR(SEARCH("No Aceptable o aceptable con control específico",AD15)))</formula>
    </cfRule>
  </conditionalFormatting>
  <conditionalFormatting sqref="AD11">
    <cfRule type="containsText" dxfId="2236" priority="154" stopIfTrue="1" operator="containsText" text="No aceptable o aceptable con control específico">
      <formula>NOT(ISERROR(SEARCH("No aceptable o aceptable con control específico",AD11)))</formula>
    </cfRule>
    <cfRule type="containsText" dxfId="2235" priority="155" stopIfTrue="1" operator="containsText" text="No aceptable">
      <formula>NOT(ISERROR(SEARCH("No aceptable",AD11)))</formula>
    </cfRule>
    <cfRule type="containsText" dxfId="2234" priority="156" stopIfTrue="1" operator="containsText" text="No Aceptable o aceptable con control específico">
      <formula>NOT(ISERROR(SEARCH("No Aceptable o aceptable con control específico",AD11)))</formula>
    </cfRule>
  </conditionalFormatting>
  <conditionalFormatting sqref="AD11">
    <cfRule type="cellIs" dxfId="2233" priority="157" stopIfTrue="1" operator="equal">
      <formula>"Aceptable"</formula>
    </cfRule>
    <cfRule type="cellIs" dxfId="2232" priority="158" stopIfTrue="1" operator="equal">
      <formula>"No aceptable"</formula>
    </cfRule>
  </conditionalFormatting>
  <conditionalFormatting sqref="AD12">
    <cfRule type="cellIs" dxfId="2231" priority="149" stopIfTrue="1" operator="equal">
      <formula>"Aceptable"</formula>
    </cfRule>
    <cfRule type="cellIs" dxfId="2230" priority="150" stopIfTrue="1" operator="equal">
      <formula>"No aceptable"</formula>
    </cfRule>
  </conditionalFormatting>
  <conditionalFormatting sqref="AD12">
    <cfRule type="containsText" dxfId="2229" priority="146" stopIfTrue="1" operator="containsText" text="No aceptable o aceptable con control específico">
      <formula>NOT(ISERROR(SEARCH("No aceptable o aceptable con control específico",AD12)))</formula>
    </cfRule>
    <cfRule type="containsText" dxfId="2228" priority="147" stopIfTrue="1" operator="containsText" text="No aceptable">
      <formula>NOT(ISERROR(SEARCH("No aceptable",AD12)))</formula>
    </cfRule>
    <cfRule type="containsText" dxfId="2227" priority="148" stopIfTrue="1" operator="containsText" text="No Aceptable o aceptable con control específico">
      <formula>NOT(ISERROR(SEARCH("No Aceptable o aceptable con control específico",AD12)))</formula>
    </cfRule>
  </conditionalFormatting>
  <conditionalFormatting sqref="AD22">
    <cfRule type="cellIs" dxfId="2226" priority="133" stopIfTrue="1" operator="equal">
      <formula>"Aceptable"</formula>
    </cfRule>
    <cfRule type="cellIs" dxfId="2225" priority="134" stopIfTrue="1" operator="equal">
      <formula>"No aceptable"</formula>
    </cfRule>
  </conditionalFormatting>
  <conditionalFormatting sqref="AD22">
    <cfRule type="containsText" dxfId="2224" priority="130" stopIfTrue="1" operator="containsText" text="No aceptable o aceptable con control específico">
      <formula>NOT(ISERROR(SEARCH("No aceptable o aceptable con control específico",AD22)))</formula>
    </cfRule>
    <cfRule type="containsText" dxfId="2223" priority="131" stopIfTrue="1" operator="containsText" text="No aceptable">
      <formula>NOT(ISERROR(SEARCH("No aceptable",AD22)))</formula>
    </cfRule>
    <cfRule type="containsText" dxfId="2222" priority="132" stopIfTrue="1" operator="containsText" text="No Aceptable o aceptable con control específico">
      <formula>NOT(ISERROR(SEARCH("No Aceptable o aceptable con control específico",AD22)))</formula>
    </cfRule>
  </conditionalFormatting>
  <conditionalFormatting sqref="AD13:AD14">
    <cfRule type="cellIs" dxfId="2221" priority="125" stopIfTrue="1" operator="equal">
      <formula>"Aceptable"</formula>
    </cfRule>
    <cfRule type="cellIs" dxfId="2220" priority="126" stopIfTrue="1" operator="equal">
      <formula>"No aceptable"</formula>
    </cfRule>
  </conditionalFormatting>
  <conditionalFormatting sqref="AD13:AD14">
    <cfRule type="containsText" dxfId="2219" priority="122" stopIfTrue="1" operator="containsText" text="No aceptable o aceptable con control específico">
      <formula>NOT(ISERROR(SEARCH("No aceptable o aceptable con control específico",AD13)))</formula>
    </cfRule>
    <cfRule type="containsText" dxfId="2218" priority="123" stopIfTrue="1" operator="containsText" text="No aceptable">
      <formula>NOT(ISERROR(SEARCH("No aceptable",AD13)))</formula>
    </cfRule>
    <cfRule type="containsText" dxfId="2217" priority="124" stopIfTrue="1" operator="containsText" text="No Aceptable o aceptable con control específico">
      <formula>NOT(ISERROR(SEARCH("No Aceptable o aceptable con control específico",AD13)))</formula>
    </cfRule>
  </conditionalFormatting>
  <conditionalFormatting sqref="AD23">
    <cfRule type="cellIs" dxfId="2216" priority="112" stopIfTrue="1" operator="equal">
      <formula>"Aceptable"</formula>
    </cfRule>
    <cfRule type="cellIs" dxfId="2215" priority="113" stopIfTrue="1" operator="equal">
      <formula>"No aceptable"</formula>
    </cfRule>
  </conditionalFormatting>
  <conditionalFormatting sqref="AD23">
    <cfRule type="containsText" dxfId="2214" priority="109" stopIfTrue="1" operator="containsText" text="No aceptable o aceptable con control específico">
      <formula>NOT(ISERROR(SEARCH("No aceptable o aceptable con control específico",AD23)))</formula>
    </cfRule>
    <cfRule type="containsText" dxfId="2213" priority="110" stopIfTrue="1" operator="containsText" text="No aceptable">
      <formula>NOT(ISERROR(SEARCH("No aceptable",AD23)))</formula>
    </cfRule>
    <cfRule type="containsText" dxfId="2212" priority="111" stopIfTrue="1" operator="containsText" text="No Aceptable o aceptable con control específico">
      <formula>NOT(ISERROR(SEARCH("No Aceptable o aceptable con control específico",AD23)))</formula>
    </cfRule>
  </conditionalFormatting>
  <conditionalFormatting sqref="AD17">
    <cfRule type="containsText" dxfId="2211" priority="101" stopIfTrue="1" operator="containsText" text="No aceptable o aceptable con control específico">
      <formula>NOT(ISERROR(SEARCH("No aceptable o aceptable con control específico",AD17)))</formula>
    </cfRule>
    <cfRule type="containsText" dxfId="2210" priority="102" stopIfTrue="1" operator="containsText" text="No aceptable">
      <formula>NOT(ISERROR(SEARCH("No aceptable",AD17)))</formula>
    </cfRule>
    <cfRule type="containsText" dxfId="2209" priority="103" stopIfTrue="1" operator="containsText" text="No Aceptable o aceptable con control específico">
      <formula>NOT(ISERROR(SEARCH("No Aceptable o aceptable con control específico",AD17)))</formula>
    </cfRule>
  </conditionalFormatting>
  <conditionalFormatting sqref="AD17">
    <cfRule type="cellIs" dxfId="2208" priority="104" stopIfTrue="1" operator="equal">
      <formula>"Aceptable"</formula>
    </cfRule>
    <cfRule type="cellIs" dxfId="2207" priority="105" stopIfTrue="1" operator="equal">
      <formula>"No aceptable"</formula>
    </cfRule>
  </conditionalFormatting>
  <conditionalFormatting sqref="AD25">
    <cfRule type="cellIs" dxfId="2206" priority="96" stopIfTrue="1" operator="equal">
      <formula>"Aceptable"</formula>
    </cfRule>
    <cfRule type="cellIs" dxfId="2205" priority="97" stopIfTrue="1" operator="equal">
      <formula>"No aceptable"</formula>
    </cfRule>
  </conditionalFormatting>
  <conditionalFormatting sqref="AD25">
    <cfRule type="containsText" dxfId="2204" priority="93" stopIfTrue="1" operator="containsText" text="No aceptable o aceptable con control específico">
      <formula>NOT(ISERROR(SEARCH("No aceptable o aceptable con control específico",AD25)))</formula>
    </cfRule>
    <cfRule type="containsText" dxfId="2203" priority="94" stopIfTrue="1" operator="containsText" text="No aceptable">
      <formula>NOT(ISERROR(SEARCH("No aceptable",AD25)))</formula>
    </cfRule>
    <cfRule type="containsText" dxfId="2202" priority="95" stopIfTrue="1" operator="containsText" text="No Aceptable o aceptable con control específico">
      <formula>NOT(ISERROR(SEARCH("No Aceptable o aceptable con control específico",AD25)))</formula>
    </cfRule>
  </conditionalFormatting>
  <conditionalFormatting sqref="AD18">
    <cfRule type="containsText" dxfId="2201" priority="88" stopIfTrue="1" operator="containsText" text="No aceptable o aceptable con control específico">
      <formula>NOT(ISERROR(SEARCH("No aceptable o aceptable con control específico",AD18)))</formula>
    </cfRule>
    <cfRule type="containsText" dxfId="2200" priority="89" stopIfTrue="1" operator="containsText" text="No aceptable">
      <formula>NOT(ISERROR(SEARCH("No aceptable",AD18)))</formula>
    </cfRule>
    <cfRule type="containsText" dxfId="2199" priority="90" stopIfTrue="1" operator="containsText" text="No Aceptable o aceptable con control específico">
      <formula>NOT(ISERROR(SEARCH("No Aceptable o aceptable con control específico",AD18)))</formula>
    </cfRule>
  </conditionalFormatting>
  <conditionalFormatting sqref="AD18">
    <cfRule type="cellIs" dxfId="2198" priority="91" stopIfTrue="1" operator="equal">
      <formula>"Aceptable"</formula>
    </cfRule>
    <cfRule type="cellIs" dxfId="2197" priority="92" stopIfTrue="1" operator="equal">
      <formula>"No aceptable"</formula>
    </cfRule>
  </conditionalFormatting>
  <conditionalFormatting sqref="AB11:AB14">
    <cfRule type="cellIs" dxfId="2196" priority="80" stopIfTrue="1" operator="equal">
      <formula>"I"</formula>
    </cfRule>
    <cfRule type="cellIs" dxfId="2195" priority="81" stopIfTrue="1" operator="equal">
      <formula>"II"</formula>
    </cfRule>
    <cfRule type="cellIs" dxfId="2194" priority="82" stopIfTrue="1" operator="between">
      <formula>"III"</formula>
      <formula>"IV"</formula>
    </cfRule>
  </conditionalFormatting>
  <conditionalFormatting sqref="AB17:AB18">
    <cfRule type="cellIs" dxfId="2193" priority="77" stopIfTrue="1" operator="equal">
      <formula>"I"</formula>
    </cfRule>
    <cfRule type="cellIs" dxfId="2192" priority="78" stopIfTrue="1" operator="equal">
      <formula>"II"</formula>
    </cfRule>
    <cfRule type="cellIs" dxfId="2191" priority="79" stopIfTrue="1" operator="between">
      <formula>"III"</formula>
      <formula>"IV"</formula>
    </cfRule>
  </conditionalFormatting>
  <conditionalFormatting sqref="AB22:AB23">
    <cfRule type="cellIs" dxfId="2190" priority="74" stopIfTrue="1" operator="equal">
      <formula>"I"</formula>
    </cfRule>
    <cfRule type="cellIs" dxfId="2189" priority="75" stopIfTrue="1" operator="equal">
      <formula>"II"</formula>
    </cfRule>
    <cfRule type="cellIs" dxfId="2188" priority="76" stopIfTrue="1" operator="between">
      <formula>"III"</formula>
      <formula>"IV"</formula>
    </cfRule>
  </conditionalFormatting>
  <conditionalFormatting sqref="AB25">
    <cfRule type="cellIs" dxfId="2187" priority="71" stopIfTrue="1" operator="equal">
      <formula>"I"</formula>
    </cfRule>
    <cfRule type="cellIs" dxfId="2186" priority="72" stopIfTrue="1" operator="equal">
      <formula>"II"</formula>
    </cfRule>
    <cfRule type="cellIs" dxfId="2185" priority="73" stopIfTrue="1" operator="between">
      <formula>"III"</formula>
      <formula>"IV"</formula>
    </cfRule>
  </conditionalFormatting>
  <conditionalFormatting sqref="AE16">
    <cfRule type="cellIs" dxfId="2184" priority="63" stopIfTrue="1" operator="equal">
      <formula>"I"</formula>
    </cfRule>
    <cfRule type="cellIs" dxfId="2183" priority="64" stopIfTrue="1" operator="equal">
      <formula>"II"</formula>
    </cfRule>
    <cfRule type="cellIs" dxfId="2182" priority="65" stopIfTrue="1" operator="between">
      <formula>"III"</formula>
      <formula>"IV"</formula>
    </cfRule>
  </conditionalFormatting>
  <conditionalFormatting sqref="AE16">
    <cfRule type="cellIs" dxfId="2181" priority="61" stopIfTrue="1" operator="equal">
      <formula>"Aceptable"</formula>
    </cfRule>
    <cfRule type="cellIs" dxfId="2180" priority="62" stopIfTrue="1" operator="equal">
      <formula>"No aceptable"</formula>
    </cfRule>
  </conditionalFormatting>
  <conditionalFormatting sqref="AD16">
    <cfRule type="containsText" dxfId="2179" priority="56" stopIfTrue="1" operator="containsText" text="No aceptable o aceptable con control específico">
      <formula>NOT(ISERROR(SEARCH("No aceptable o aceptable con control específico",AD16)))</formula>
    </cfRule>
    <cfRule type="containsText" dxfId="2178" priority="57" stopIfTrue="1" operator="containsText" text="No aceptable">
      <formula>NOT(ISERROR(SEARCH("No aceptable",AD16)))</formula>
    </cfRule>
    <cfRule type="containsText" dxfId="2177" priority="58" stopIfTrue="1" operator="containsText" text="No Aceptable o aceptable con control específico">
      <formula>NOT(ISERROR(SEARCH("No Aceptable o aceptable con control específico",AD16)))</formula>
    </cfRule>
  </conditionalFormatting>
  <conditionalFormatting sqref="AD16">
    <cfRule type="cellIs" dxfId="2176" priority="59" stopIfTrue="1" operator="equal">
      <formula>"Aceptable"</formula>
    </cfRule>
    <cfRule type="cellIs" dxfId="2175" priority="60" stopIfTrue="1" operator="equal">
      <formula>"No aceptable"</formula>
    </cfRule>
  </conditionalFormatting>
  <conditionalFormatting sqref="AB16">
    <cfRule type="cellIs" dxfId="2174" priority="53" stopIfTrue="1" operator="equal">
      <formula>"I"</formula>
    </cfRule>
    <cfRule type="cellIs" dxfId="2173" priority="54" stopIfTrue="1" operator="equal">
      <formula>"II"</formula>
    </cfRule>
    <cfRule type="cellIs" dxfId="2172" priority="55" stopIfTrue="1" operator="between">
      <formula>"III"</formula>
      <formula>"IV"</formula>
    </cfRule>
  </conditionalFormatting>
  <conditionalFormatting sqref="AE14">
    <cfRule type="cellIs" dxfId="2171" priority="51" stopIfTrue="1" operator="equal">
      <formula>"Aceptable"</formula>
    </cfRule>
    <cfRule type="cellIs" dxfId="2170" priority="52" stopIfTrue="1" operator="equal">
      <formula>"No aceptable"</formula>
    </cfRule>
  </conditionalFormatting>
  <conditionalFormatting sqref="AE11:AE13">
    <cfRule type="cellIs" dxfId="2169" priority="48" stopIfTrue="1" operator="equal">
      <formula>"I"</formula>
    </cfRule>
    <cfRule type="cellIs" dxfId="2168" priority="49" stopIfTrue="1" operator="equal">
      <formula>"II"</formula>
    </cfRule>
    <cfRule type="cellIs" dxfId="2167" priority="50" stopIfTrue="1" operator="between">
      <formula>"III"</formula>
      <formula>"IV"</formula>
    </cfRule>
  </conditionalFormatting>
  <conditionalFormatting sqref="AE11:AE13">
    <cfRule type="cellIs" dxfId="2166" priority="46" stopIfTrue="1" operator="equal">
      <formula>"Aceptable"</formula>
    </cfRule>
    <cfRule type="cellIs" dxfId="2165" priority="47" stopIfTrue="1" operator="equal">
      <formula>"No aceptable"</formula>
    </cfRule>
  </conditionalFormatting>
  <conditionalFormatting sqref="AE24 AE26">
    <cfRule type="cellIs" dxfId="2164" priority="43" stopIfTrue="1" operator="equal">
      <formula>"I"</formula>
    </cfRule>
    <cfRule type="cellIs" dxfId="2163" priority="44" stopIfTrue="1" operator="equal">
      <formula>"II"</formula>
    </cfRule>
    <cfRule type="cellIs" dxfId="2162" priority="45" stopIfTrue="1" operator="between">
      <formula>"III"</formula>
      <formula>"IV"</formula>
    </cfRule>
  </conditionalFormatting>
  <conditionalFormatting sqref="AE24 AE26">
    <cfRule type="cellIs" dxfId="2161" priority="41" stopIfTrue="1" operator="equal">
      <formula>"Aceptable"</formula>
    </cfRule>
    <cfRule type="cellIs" dxfId="2160" priority="42" stopIfTrue="1" operator="equal">
      <formula>"No aceptable"</formula>
    </cfRule>
  </conditionalFormatting>
  <conditionalFormatting sqref="AE23">
    <cfRule type="cellIs" dxfId="2159" priority="39" stopIfTrue="1" operator="equal">
      <formula>"Aceptable"</formula>
    </cfRule>
    <cfRule type="cellIs" dxfId="2158" priority="40" stopIfTrue="1" operator="equal">
      <formula>"No aceptable"</formula>
    </cfRule>
  </conditionalFormatting>
  <conditionalFormatting sqref="AE22">
    <cfRule type="cellIs" dxfId="2157" priority="31" stopIfTrue="1" operator="equal">
      <formula>"I"</formula>
    </cfRule>
    <cfRule type="cellIs" dxfId="2156" priority="32" stopIfTrue="1" operator="equal">
      <formula>"II"</formula>
    </cfRule>
    <cfRule type="cellIs" dxfId="2155" priority="33" stopIfTrue="1" operator="between">
      <formula>"III"</formula>
      <formula>"IV"</formula>
    </cfRule>
  </conditionalFormatting>
  <conditionalFormatting sqref="AE22">
    <cfRule type="cellIs" dxfId="2154" priority="29" stopIfTrue="1" operator="equal">
      <formula>"Aceptable"</formula>
    </cfRule>
    <cfRule type="cellIs" dxfId="2153" priority="30" stopIfTrue="1" operator="equal">
      <formula>"No aceptable"</formula>
    </cfRule>
  </conditionalFormatting>
  <conditionalFormatting sqref="AE25">
    <cfRule type="cellIs" dxfId="2152" priority="26" stopIfTrue="1" operator="equal">
      <formula>"I"</formula>
    </cfRule>
    <cfRule type="cellIs" dxfId="2151" priority="27" stopIfTrue="1" operator="equal">
      <formula>"II"</formula>
    </cfRule>
    <cfRule type="cellIs" dxfId="2150" priority="28" stopIfTrue="1" operator="between">
      <formula>"III"</formula>
      <formula>"IV"</formula>
    </cfRule>
  </conditionalFormatting>
  <conditionalFormatting sqref="AE25">
    <cfRule type="cellIs" dxfId="2149" priority="24" stopIfTrue="1" operator="equal">
      <formula>"Aceptable"</formula>
    </cfRule>
    <cfRule type="cellIs" dxfId="2148" priority="25" stopIfTrue="1" operator="equal">
      <formula>"No aceptable"</formula>
    </cfRule>
  </conditionalFormatting>
  <conditionalFormatting sqref="AE21">
    <cfRule type="cellIs" dxfId="2147" priority="21" stopIfTrue="1" operator="equal">
      <formula>"I"</formula>
    </cfRule>
    <cfRule type="cellIs" dxfId="2146" priority="22" stopIfTrue="1" operator="equal">
      <formula>"II"</formula>
    </cfRule>
    <cfRule type="cellIs" dxfId="2145" priority="23" stopIfTrue="1" operator="between">
      <formula>"III"</formula>
      <formula>"IV"</formula>
    </cfRule>
  </conditionalFormatting>
  <conditionalFormatting sqref="AE21">
    <cfRule type="cellIs" dxfId="2144" priority="19" stopIfTrue="1" operator="equal">
      <formula>"Aceptable"</formula>
    </cfRule>
    <cfRule type="cellIs" dxfId="2143" priority="20" stopIfTrue="1" operator="equal">
      <formula>"No aceptable"</formula>
    </cfRule>
  </conditionalFormatting>
  <conditionalFormatting sqref="AE19">
    <cfRule type="cellIs" dxfId="2142" priority="16" stopIfTrue="1" operator="equal">
      <formula>"I"</formula>
    </cfRule>
    <cfRule type="cellIs" dxfId="2141" priority="17" stopIfTrue="1" operator="equal">
      <formula>"II"</formula>
    </cfRule>
    <cfRule type="cellIs" dxfId="2140" priority="18" stopIfTrue="1" operator="between">
      <formula>"III"</formula>
      <formula>"IV"</formula>
    </cfRule>
  </conditionalFormatting>
  <conditionalFormatting sqref="AE19">
    <cfRule type="cellIs" dxfId="2139" priority="14" stopIfTrue="1" operator="equal">
      <formula>"Aceptable"</formula>
    </cfRule>
    <cfRule type="cellIs" dxfId="2138" priority="15" stopIfTrue="1" operator="equal">
      <formula>"No aceptable"</formula>
    </cfRule>
  </conditionalFormatting>
  <conditionalFormatting sqref="AE20">
    <cfRule type="cellIs" dxfId="2137" priority="11" stopIfTrue="1" operator="equal">
      <formula>"I"</formula>
    </cfRule>
    <cfRule type="cellIs" dxfId="2136" priority="12" stopIfTrue="1" operator="equal">
      <formula>"II"</formula>
    </cfRule>
    <cfRule type="cellIs" dxfId="2135" priority="13" stopIfTrue="1" operator="between">
      <formula>"III"</formula>
      <formula>"IV"</formula>
    </cfRule>
  </conditionalFormatting>
  <conditionalFormatting sqref="AE20">
    <cfRule type="cellIs" dxfId="2134" priority="9" stopIfTrue="1" operator="equal">
      <formula>"Aceptable"</formula>
    </cfRule>
    <cfRule type="cellIs" dxfId="2133" priority="10" stopIfTrue="1" operator="equal">
      <formula>"No aceptable"</formula>
    </cfRule>
  </conditionalFormatting>
  <conditionalFormatting sqref="AB21:AD21">
    <cfRule type="cellIs" dxfId="2132" priority="6" stopIfTrue="1" operator="equal">
      <formula>"I"</formula>
    </cfRule>
    <cfRule type="cellIs" dxfId="2131" priority="7" stopIfTrue="1" operator="equal">
      <formula>"II"</formula>
    </cfRule>
    <cfRule type="cellIs" dxfId="2130" priority="8" stopIfTrue="1" operator="between">
      <formula>"III"</formula>
      <formula>"IV"</formula>
    </cfRule>
  </conditionalFormatting>
  <conditionalFormatting sqref="AD21">
    <cfRule type="cellIs" dxfId="2129" priority="4" stopIfTrue="1" operator="equal">
      <formula>"Aceptable"</formula>
    </cfRule>
    <cfRule type="cellIs" dxfId="2128" priority="5" stopIfTrue="1" operator="equal">
      <formula>"No aceptable"</formula>
    </cfRule>
  </conditionalFormatting>
  <conditionalFormatting sqref="AD21">
    <cfRule type="containsText" dxfId="2127" priority="1" stopIfTrue="1" operator="containsText" text="No aceptable o aceptable con control específico">
      <formula>NOT(ISERROR(SEARCH("No aceptable o aceptable con control específico",AD21)))</formula>
    </cfRule>
    <cfRule type="containsText" dxfId="2126" priority="2" stopIfTrue="1" operator="containsText" text="No aceptable">
      <formula>NOT(ISERROR(SEARCH("No aceptable",AD21)))</formula>
    </cfRule>
    <cfRule type="containsText" dxfId="2125" priority="3" stopIfTrue="1" operator="containsText" text="No Aceptable o aceptable con control específico">
      <formula>NOT(ISERROR(SEARCH("No Aceptable o aceptable con control específico",AD21)))</formula>
    </cfRule>
  </conditionalFormatting>
  <dataValidations count="4">
    <dataValidation allowBlank="1" sqref="AA11:AA27" xr:uid="{00000000-0002-0000-0D00-000000000000}"/>
    <dataValidation type="list" allowBlank="1" showInputMessage="1" showErrorMessage="1" prompt="10 = Muy Alto_x000a_6 = Alto_x000a_2 = Medio_x000a_0 = Bajo" sqref="U11:U27" xr:uid="{00000000-0002-0000-0D00-000001000000}">
      <formula1>"10, 6, 2, 0, "</formula1>
    </dataValidation>
    <dataValidation type="list" allowBlank="1" showInputMessage="1" prompt="4 = Continua_x000a_3 = Frecuente_x000a_2 = Ocasional_x000a_1 = Esporádica" sqref="V11:V27" xr:uid="{00000000-0002-0000-0D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7" xr:uid="{00000000-0002-0000-0D00-000003000000}">
      <formula1>"100,60,25,10"</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BL28"/>
  <sheetViews>
    <sheetView topLeftCell="A22" zoomScale="60" zoomScaleNormal="60" workbookViewId="0">
      <selection activeCell="M11" sqref="M11:M27"/>
    </sheetView>
  </sheetViews>
  <sheetFormatPr baseColWidth="10" defaultRowHeight="42.75" customHeight="1" x14ac:dyDescent="0.2"/>
  <cols>
    <col min="1" max="1" width="1.85546875" customWidth="1"/>
    <col min="2" max="2" width="5.7109375" customWidth="1"/>
    <col min="3" max="3" width="5.28515625" customWidth="1"/>
    <col min="4" max="4" width="5.7109375" customWidth="1"/>
    <col min="5" max="5" width="7.5703125" customWidth="1"/>
    <col min="6" max="6" width="17.85546875" customWidth="1"/>
    <col min="7" max="7" width="8.28515625" customWidth="1"/>
    <col min="8" max="8" width="11.85546875" customWidth="1"/>
    <col min="9" max="11" width="21.85546875" customWidth="1"/>
    <col min="12" max="15" width="5.140625" customWidth="1"/>
    <col min="16" max="16" width="18.28515625" customWidth="1"/>
    <col min="17" max="17" width="5.7109375" customWidth="1"/>
    <col min="18" max="20" width="22.28515625" customWidth="1"/>
    <col min="21" max="21" width="5" customWidth="1"/>
    <col min="22" max="22" width="5.42578125" customWidth="1"/>
    <col min="23" max="23" width="8.140625" customWidth="1"/>
    <col min="24" max="24" width="6.7109375" customWidth="1"/>
    <col min="25" max="25" width="11.85546875" customWidth="1"/>
    <col min="26" max="26" width="7.7109375" customWidth="1"/>
    <col min="27" max="27" width="8.140625" customWidth="1"/>
    <col min="28" max="28" width="7.28515625" customWidth="1"/>
    <col min="29" max="29" width="13.85546875" customWidth="1"/>
    <col min="30" max="30" width="12.7109375" customWidth="1"/>
    <col min="31" max="31" width="13.5703125" customWidth="1"/>
    <col min="32" max="32" width="11" customWidth="1"/>
    <col min="33" max="33" width="14" customWidth="1"/>
    <col min="34" max="34" width="22.28515625" customWidth="1"/>
    <col min="35" max="35" width="26.140625" customWidth="1"/>
    <col min="36" max="36" width="10" customWidth="1"/>
    <col min="37" max="37" width="19.28515625" customWidth="1"/>
  </cols>
  <sheetData>
    <row r="1" spans="1:64" s="3" customFormat="1" ht="24"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69" t="s">
        <v>89</v>
      </c>
      <c r="AK1" s="59" t="s">
        <v>137</v>
      </c>
    </row>
    <row r="2" spans="1:64" s="3" customFormat="1" ht="24"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69" t="s">
        <v>90</v>
      </c>
      <c r="AK2" s="59">
        <v>1</v>
      </c>
    </row>
    <row r="3" spans="1:64" s="3" customFormat="1" ht="24"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81" t="s">
        <v>91</v>
      </c>
      <c r="AK3" s="60">
        <v>42870</v>
      </c>
    </row>
    <row r="4" spans="1:64" s="3" customFormat="1" ht="24" customHeight="1" x14ac:dyDescent="0.3">
      <c r="E4" s="4"/>
      <c r="H4" s="5"/>
      <c r="AF4" s="4"/>
      <c r="AG4" s="4"/>
      <c r="AH4" s="4"/>
      <c r="AJ4" s="5"/>
    </row>
    <row r="5" spans="1: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1:64" s="137" customFormat="1" ht="18.75" customHeight="1" x14ac:dyDescent="0.3">
      <c r="E6" s="138"/>
      <c r="H6" s="139"/>
      <c r="AF6" s="138"/>
      <c r="AG6" s="138"/>
      <c r="AH6" s="138"/>
      <c r="AJ6" s="139"/>
    </row>
    <row r="7" spans="1: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1: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1: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1:64" s="135" customFormat="1" ht="62.25" customHeight="1" thickBot="1" x14ac:dyDescent="0.4">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1:64" s="2" customFormat="1" ht="90" customHeight="1" x14ac:dyDescent="0.35">
      <c r="A11" s="39"/>
      <c r="B11" s="262" t="s">
        <v>172</v>
      </c>
      <c r="C11" s="262" t="s">
        <v>250</v>
      </c>
      <c r="D11" s="262" t="s">
        <v>244</v>
      </c>
      <c r="E11" s="276" t="s">
        <v>246</v>
      </c>
      <c r="F11" s="276" t="s">
        <v>243</v>
      </c>
      <c r="G11" s="214" t="s">
        <v>44</v>
      </c>
      <c r="H11" s="216" t="s">
        <v>36</v>
      </c>
      <c r="I11" s="148" t="s">
        <v>49</v>
      </c>
      <c r="J11" s="189" t="s">
        <v>374</v>
      </c>
      <c r="K11" s="189" t="s">
        <v>375</v>
      </c>
      <c r="L11" s="140">
        <v>1</v>
      </c>
      <c r="M11" s="140">
        <v>8</v>
      </c>
      <c r="N11" s="140">
        <v>0</v>
      </c>
      <c r="O11" s="140">
        <f>SUM(L11:N11)</f>
        <v>9</v>
      </c>
      <c r="P11" s="189" t="s">
        <v>376</v>
      </c>
      <c r="Q11" s="157">
        <v>8</v>
      </c>
      <c r="R11" s="189" t="s">
        <v>628</v>
      </c>
      <c r="S11" s="189" t="s">
        <v>378</v>
      </c>
      <c r="T11" s="189" t="s">
        <v>377</v>
      </c>
      <c r="U11" s="7">
        <v>2</v>
      </c>
      <c r="V11" s="7">
        <v>4</v>
      </c>
      <c r="W11" s="7">
        <f>V11*U11</f>
        <v>8</v>
      </c>
      <c r="X11" s="7"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0" t="str">
        <f>+IF(AND(U11*V11*Z11&gt;=600,U11*V11*Z11&lt;=4000),"I",IF(AND(U11*V11*Z11&gt;=150,U11*V11*Z11&lt;=500),"II",IF(AND(U11*V11*Z11&gt;=40,U11*V11*Z11&lt;=120),"III",IF(AND(U11*V11*Z11&gt;=0,U11*V11*Z11&lt;=20),"IV",""))))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90" customHeight="1" x14ac:dyDescent="0.35">
      <c r="A12" s="40"/>
      <c r="B12" s="237"/>
      <c r="C12" s="237"/>
      <c r="D12" s="237"/>
      <c r="E12" s="276"/>
      <c r="F12" s="276"/>
      <c r="G12" s="215"/>
      <c r="H12" s="220"/>
      <c r="I12" s="148" t="s">
        <v>127</v>
      </c>
      <c r="J12" s="189" t="s">
        <v>380</v>
      </c>
      <c r="K12" s="190" t="s">
        <v>381</v>
      </c>
      <c r="L12" s="140">
        <v>1</v>
      </c>
      <c r="M12" s="140">
        <v>8</v>
      </c>
      <c r="N12" s="140">
        <v>0</v>
      </c>
      <c r="O12" s="140">
        <f t="shared" ref="O12:O27" si="0">SUM(L12:N12)</f>
        <v>9</v>
      </c>
      <c r="P12" s="189" t="s">
        <v>376</v>
      </c>
      <c r="Q12" s="157">
        <v>8</v>
      </c>
      <c r="R12" s="190" t="s">
        <v>629</v>
      </c>
      <c r="S12" s="190" t="s">
        <v>378</v>
      </c>
      <c r="T12" s="190" t="s">
        <v>377</v>
      </c>
      <c r="U12" s="7">
        <v>2</v>
      </c>
      <c r="V12" s="7">
        <v>4</v>
      </c>
      <c r="W12" s="7">
        <f t="shared" ref="W12:W27" si="1">V12*U12</f>
        <v>8</v>
      </c>
      <c r="X12" s="8" t="str">
        <f t="shared" ref="X12:X27" si="2">+IF(AND(U12*V12&gt;=24,U12*V12&lt;=40),"MA",IF(AND(U12*V12&gt;=10,U12*V12&lt;=20),"A",IF(AND(U12*V12&gt;=6,U12*V12&lt;=8),"M",IF(AND(U12*V12&gt;=0,U12*V12&lt;=4),"B",""))))</f>
        <v>M</v>
      </c>
      <c r="Y12" s="9" t="str">
        <f t="shared" ref="Y12:Y27"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10</v>
      </c>
      <c r="AA12" s="7">
        <f t="shared" ref="AA12:AA27" si="4">W12*Z12</f>
        <v>80</v>
      </c>
      <c r="AB12" s="10" t="str">
        <f t="shared" ref="AB12:AB27" si="5">+IF(AND(U12*V12*Z12&gt;=600,U12*V12*Z12&lt;=4000),"I",IF(AND(U12*V12*Z12&gt;=150,U12*V12*Z12&lt;=500),"II",IF(AND(U12*V12*Z12&gt;=40,U12*V12*Z12&lt;=120),"III",IF(AND(U12*V12*Z12&gt;=0,U12*V12*Z12&lt;=20),"IV",""))))</f>
        <v>III</v>
      </c>
      <c r="AC12" s="9" t="str">
        <f t="shared" ref="AC12:AC27"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 t="shared" ref="AD12:AD27" si="7">+IF(AB12="I","No aceptable",IF(AB12="II","No aceptable o aceptable con control específico",IF(AB12="III","Aceptable",IF(AB12="IV","Aceptable",""))))</f>
        <v>Aceptable</v>
      </c>
      <c r="AE12" s="173" t="s">
        <v>128</v>
      </c>
      <c r="AF12" s="157" t="s">
        <v>34</v>
      </c>
      <c r="AG12" s="157" t="s">
        <v>34</v>
      </c>
      <c r="AH12" s="157" t="s">
        <v>384</v>
      </c>
      <c r="AI12" s="146" t="s">
        <v>379</v>
      </c>
      <c r="AJ12" s="157" t="s">
        <v>34</v>
      </c>
      <c r="AK12" s="147"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90" customHeight="1" thickBot="1" x14ac:dyDescent="0.4">
      <c r="A13" s="40"/>
      <c r="B13" s="237"/>
      <c r="C13" s="237"/>
      <c r="D13" s="237"/>
      <c r="E13" s="276"/>
      <c r="F13" s="276"/>
      <c r="G13" s="99" t="s">
        <v>33</v>
      </c>
      <c r="H13" s="220"/>
      <c r="I13" s="148" t="s">
        <v>127</v>
      </c>
      <c r="J13" s="173" t="s">
        <v>400</v>
      </c>
      <c r="K13" s="157" t="s">
        <v>387</v>
      </c>
      <c r="L13" s="140">
        <v>1</v>
      </c>
      <c r="M13" s="140">
        <v>8</v>
      </c>
      <c r="N13" s="140">
        <v>0</v>
      </c>
      <c r="O13" s="140">
        <f t="shared" si="0"/>
        <v>9</v>
      </c>
      <c r="P13" s="157" t="s">
        <v>386</v>
      </c>
      <c r="Q13" s="157">
        <v>4</v>
      </c>
      <c r="R13" s="157" t="s">
        <v>33</v>
      </c>
      <c r="S13" s="157" t="s">
        <v>33</v>
      </c>
      <c r="T13" s="157" t="s">
        <v>390</v>
      </c>
      <c r="U13" s="7">
        <v>2</v>
      </c>
      <c r="V13" s="7">
        <v>2</v>
      </c>
      <c r="W13" s="7">
        <f t="shared" si="1"/>
        <v>4</v>
      </c>
      <c r="X13" s="8" t="str">
        <f t="shared" si="2"/>
        <v>B</v>
      </c>
      <c r="Y13" s="9" t="str">
        <f t="shared" si="3"/>
        <v>Situación mejorable con exposición ocasional o esporádica, o situación sin anomalía destacable con cualquier nivel de exposición. No es esperable que se materialice el riesgo, aunque puede ser concebible.</v>
      </c>
      <c r="Z13" s="7">
        <v>25</v>
      </c>
      <c r="AA13" s="7">
        <f t="shared" si="4"/>
        <v>100</v>
      </c>
      <c r="AB13" s="10" t="str">
        <f t="shared" si="5"/>
        <v>III</v>
      </c>
      <c r="AC13" s="9"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+IF(AB13="I","No aceptable",IF(AB13="II","No aceptable o aceptable con control específico",IF(AB13="III","Aceptable",IF(AB13="IV","Aceptable",""))))</f>
        <v>Aceptable</v>
      </c>
      <c r="AE13" s="173" t="s">
        <v>128</v>
      </c>
      <c r="AF13" s="157" t="s">
        <v>34</v>
      </c>
      <c r="AG13" s="157" t="s">
        <v>34</v>
      </c>
      <c r="AH13" s="157" t="s">
        <v>34</v>
      </c>
      <c r="AI13" s="154" t="s">
        <v>389</v>
      </c>
      <c r="AJ13" s="147" t="s">
        <v>388</v>
      </c>
      <c r="AK13" s="147"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90" customHeight="1" thickBot="1" x14ac:dyDescent="0.4">
      <c r="A14" s="40"/>
      <c r="B14" s="237"/>
      <c r="C14" s="237"/>
      <c r="D14" s="237"/>
      <c r="E14" s="276"/>
      <c r="F14" s="276"/>
      <c r="G14" s="255" t="s">
        <v>44</v>
      </c>
      <c r="H14" s="278" t="s">
        <v>47</v>
      </c>
      <c r="I14" s="149" t="s">
        <v>63</v>
      </c>
      <c r="J14" s="148" t="s">
        <v>365</v>
      </c>
      <c r="K14" s="148" t="s">
        <v>347</v>
      </c>
      <c r="L14" s="182">
        <v>1</v>
      </c>
      <c r="M14" s="140">
        <v>8</v>
      </c>
      <c r="N14" s="182">
        <v>0</v>
      </c>
      <c r="O14" s="182">
        <f t="shared" si="0"/>
        <v>9</v>
      </c>
      <c r="P14" s="148" t="s">
        <v>363</v>
      </c>
      <c r="Q14" s="148">
        <v>8</v>
      </c>
      <c r="R14" s="148" t="s">
        <v>351</v>
      </c>
      <c r="S14" s="148" t="s">
        <v>349</v>
      </c>
      <c r="T14" s="148" t="s">
        <v>464</v>
      </c>
      <c r="U14" s="7">
        <v>2</v>
      </c>
      <c r="V14" s="7">
        <v>2</v>
      </c>
      <c r="W14" s="7">
        <f t="shared" si="1"/>
        <v>4</v>
      </c>
      <c r="X14" s="7" t="str">
        <f t="shared" si="2"/>
        <v>B</v>
      </c>
      <c r="Y14" s="9" t="str">
        <f t="shared" si="3"/>
        <v>Situación mejorable con exposición ocasional o esporádica, o situación sin anomalía destacable con cualquier nivel de exposición. No es esperable que se materialice el riesgo, aunque puede ser concebible.</v>
      </c>
      <c r="Z14" s="7">
        <v>25</v>
      </c>
      <c r="AA14" s="7">
        <f t="shared" si="4"/>
        <v>100</v>
      </c>
      <c r="AB14" s="10" t="str">
        <f t="shared" si="5"/>
        <v>III</v>
      </c>
      <c r="AC14" s="9" t="str">
        <f t="shared" si="6"/>
        <v>Mejorar si es posible. Sería conveniente justificar la intervención y su rentabilidad.</v>
      </c>
      <c r="AD14" s="11" t="str">
        <f t="shared" si="7"/>
        <v>Aceptable</v>
      </c>
      <c r="AE14" s="148" t="s">
        <v>371</v>
      </c>
      <c r="AF14" s="148" t="s">
        <v>34</v>
      </c>
      <c r="AG14" s="148" t="s">
        <v>34</v>
      </c>
      <c r="AH14" s="148" t="s">
        <v>34</v>
      </c>
      <c r="AI14" s="151" t="s">
        <v>364</v>
      </c>
      <c r="AJ14" s="148" t="s">
        <v>34</v>
      </c>
      <c r="AK14" s="173" t="s">
        <v>35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90" customHeight="1" thickTop="1" x14ac:dyDescent="0.35">
      <c r="A15" s="40"/>
      <c r="B15" s="237"/>
      <c r="C15" s="237"/>
      <c r="D15" s="237"/>
      <c r="E15" s="276"/>
      <c r="F15" s="276"/>
      <c r="G15" s="256"/>
      <c r="H15" s="279"/>
      <c r="I15" s="148" t="s">
        <v>353</v>
      </c>
      <c r="J15" s="148" t="s">
        <v>354</v>
      </c>
      <c r="K15" s="148" t="s">
        <v>355</v>
      </c>
      <c r="L15" s="182">
        <v>1</v>
      </c>
      <c r="M15" s="140">
        <v>8</v>
      </c>
      <c r="N15" s="182">
        <v>0</v>
      </c>
      <c r="O15" s="182">
        <f t="shared" ref="O15" si="8">SUM(L15:N15)</f>
        <v>9</v>
      </c>
      <c r="P15" s="148" t="s">
        <v>356</v>
      </c>
      <c r="Q15" s="157">
        <v>8</v>
      </c>
      <c r="R15" s="148" t="s">
        <v>359</v>
      </c>
      <c r="S15" s="148" t="s">
        <v>465</v>
      </c>
      <c r="T15" s="148" t="s">
        <v>466</v>
      </c>
      <c r="U15" s="7">
        <v>2</v>
      </c>
      <c r="V15" s="7">
        <v>2</v>
      </c>
      <c r="W15" s="7">
        <f t="shared" ref="W15" si="9">V15*U15</f>
        <v>4</v>
      </c>
      <c r="X15" s="7" t="str">
        <f t="shared" ref="X15" si="10">+IF(AND(U15*V15&gt;=24,U15*V15&lt;=40),"MA",IF(AND(U15*V15&gt;=10,U15*V15&lt;=20),"A",IF(AND(U15*V15&gt;=6,U15*V15&lt;=8),"M",IF(AND(U15*V15&gt;=0,U15*V15&lt;=4),"B",""))))</f>
        <v>B</v>
      </c>
      <c r="Y15" s="9" t="str">
        <f t="shared" ref="Y15" si="11">+IF(X15="MA","Situación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5" s="7">
        <v>25</v>
      </c>
      <c r="AA15" s="7">
        <f t="shared" ref="AA15" si="12">W15*Z15</f>
        <v>100</v>
      </c>
      <c r="AB15" s="10" t="str">
        <f t="shared" ref="AB15" si="13">+IF(AND(U15*V15*Z15&gt;=600,U15*V15*Z15&lt;=4000),"I",IF(AND(U15*V15*Z15&gt;=150,U15*V15*Z15&lt;=500),"II",IF(AND(U15*V15*Z15&gt;=40,U15*V15*Z15&lt;=120),"III",IF(AND(U15*V15*Z15&gt;=0,U15*V15*Z15&lt;=20),"IV",""))))</f>
        <v>III</v>
      </c>
      <c r="AC15" s="9" t="str">
        <f t="shared" ref="AC15" si="14">+IF(AB15="I","Situación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5" s="11" t="str">
        <f t="shared" si="7"/>
        <v>Aceptable</v>
      </c>
      <c r="AE15" s="150" t="s">
        <v>362</v>
      </c>
      <c r="AF15" s="148" t="s">
        <v>34</v>
      </c>
      <c r="AG15" s="148" t="s">
        <v>34</v>
      </c>
      <c r="AH15" s="148" t="s">
        <v>34</v>
      </c>
      <c r="AI15" s="148" t="s">
        <v>361</v>
      </c>
      <c r="AJ15" s="148" t="s">
        <v>34</v>
      </c>
      <c r="AK15" s="147" t="s">
        <v>285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2" customFormat="1" ht="90" customHeight="1" x14ac:dyDescent="0.35">
      <c r="A16" s="40"/>
      <c r="B16" s="237"/>
      <c r="C16" s="237"/>
      <c r="D16" s="237"/>
      <c r="E16" s="276"/>
      <c r="F16" s="276"/>
      <c r="G16" s="257"/>
      <c r="H16" s="280"/>
      <c r="I16" s="157" t="s">
        <v>65</v>
      </c>
      <c r="J16" s="148" t="s">
        <v>366</v>
      </c>
      <c r="K16" s="148" t="s">
        <v>347</v>
      </c>
      <c r="L16" s="180">
        <v>1</v>
      </c>
      <c r="M16" s="140">
        <v>8</v>
      </c>
      <c r="N16" s="182">
        <v>0</v>
      </c>
      <c r="O16" s="182">
        <f t="shared" si="0"/>
        <v>9</v>
      </c>
      <c r="P16" s="148" t="s">
        <v>363</v>
      </c>
      <c r="Q16" s="157">
        <v>8</v>
      </c>
      <c r="R16" s="148" t="s">
        <v>351</v>
      </c>
      <c r="S16" s="148" t="s">
        <v>349</v>
      </c>
      <c r="T16" s="148" t="s">
        <v>464</v>
      </c>
      <c r="U16" s="7">
        <v>2</v>
      </c>
      <c r="V16" s="7">
        <v>2</v>
      </c>
      <c r="W16" s="7">
        <f t="shared" si="1"/>
        <v>4</v>
      </c>
      <c r="X16" s="7" t="str">
        <f t="shared" si="2"/>
        <v>B</v>
      </c>
      <c r="Y16" s="9" t="str">
        <f t="shared" si="3"/>
        <v>Situación mejorable con exposición ocasional o esporádica, o situación sin anomalía destacable con cualquier nivel de exposición. No es esperable que se materialice el riesgo, aunque puede ser concebible.</v>
      </c>
      <c r="Z16" s="7">
        <v>25</v>
      </c>
      <c r="AA16" s="7">
        <f t="shared" si="4"/>
        <v>100</v>
      </c>
      <c r="AB16" s="10" t="str">
        <f t="shared" si="5"/>
        <v>III</v>
      </c>
      <c r="AC16" s="9" t="str">
        <f t="shared" si="6"/>
        <v>Mejorar si es posible. Sería conveniente justificar la intervención y su rentabilidad.</v>
      </c>
      <c r="AD16" s="11" t="str">
        <f t="shared" si="7"/>
        <v>Aceptable</v>
      </c>
      <c r="AE16" s="148" t="s">
        <v>371</v>
      </c>
      <c r="AF16" s="148" t="s">
        <v>34</v>
      </c>
      <c r="AG16" s="148" t="s">
        <v>34</v>
      </c>
      <c r="AH16" s="148" t="s">
        <v>213</v>
      </c>
      <c r="AI16" s="148" t="s">
        <v>358</v>
      </c>
      <c r="AJ16" s="148" t="s">
        <v>34</v>
      </c>
      <c r="AK16" s="173" t="s">
        <v>285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2" customFormat="1" ht="90" customHeight="1" x14ac:dyDescent="0.35">
      <c r="A17" s="40"/>
      <c r="B17" s="237"/>
      <c r="C17" s="237"/>
      <c r="D17" s="237"/>
      <c r="E17" s="276"/>
      <c r="F17" s="276"/>
      <c r="G17" s="122" t="s">
        <v>44</v>
      </c>
      <c r="H17" s="223" t="s">
        <v>326</v>
      </c>
      <c r="I17" s="223" t="s">
        <v>546</v>
      </c>
      <c r="J17" s="190" t="s">
        <v>533</v>
      </c>
      <c r="K17" s="190" t="s">
        <v>534</v>
      </c>
      <c r="L17" s="180">
        <v>1</v>
      </c>
      <c r="M17" s="140">
        <v>8</v>
      </c>
      <c r="N17" s="182">
        <v>0</v>
      </c>
      <c r="O17" s="182">
        <v>1</v>
      </c>
      <c r="P17" s="190" t="s">
        <v>535</v>
      </c>
      <c r="Q17" s="148">
        <v>8</v>
      </c>
      <c r="R17" s="190" t="s">
        <v>536</v>
      </c>
      <c r="S17" s="190" t="s">
        <v>537</v>
      </c>
      <c r="T17" s="190" t="s">
        <v>539</v>
      </c>
      <c r="U17" s="141">
        <v>2</v>
      </c>
      <c r="V17" s="141">
        <v>3</v>
      </c>
      <c r="W17" s="141">
        <f t="shared" si="1"/>
        <v>6</v>
      </c>
      <c r="X17" s="142" t="str">
        <f t="shared" si="2"/>
        <v>M</v>
      </c>
      <c r="Y17" s="143" t="str">
        <f t="shared" si="3"/>
        <v>Situación deficiente con exposición esporádica, o bien situación mejorable con exposición continuada o frecuente. Es posible que suceda el daño alguna vez.</v>
      </c>
      <c r="Z17" s="141">
        <v>25</v>
      </c>
      <c r="AA17" s="141">
        <f t="shared" si="4"/>
        <v>150</v>
      </c>
      <c r="AB17" s="144" t="str">
        <f t="shared" si="5"/>
        <v>II</v>
      </c>
      <c r="AC17" s="143" t="str">
        <f t="shared" si="6"/>
        <v>Corregir y adoptar medidas de control de inmediato. Sin embargo suspenda actividades si el nivel de riesgo está por encima o igual de 360.</v>
      </c>
      <c r="AD17" s="145" t="str">
        <f t="shared" si="7"/>
        <v>No aceptable o aceptable con control específico</v>
      </c>
      <c r="AE17" s="143" t="s">
        <v>538</v>
      </c>
      <c r="AF17" s="148" t="s">
        <v>34</v>
      </c>
      <c r="AG17" s="148" t="s">
        <v>34</v>
      </c>
      <c r="AH17" s="141" t="s">
        <v>531</v>
      </c>
      <c r="AI17" s="152" t="s">
        <v>532</v>
      </c>
      <c r="AJ17" s="148" t="s">
        <v>530</v>
      </c>
      <c r="AK17" s="173" t="s">
        <v>285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135" customFormat="1" ht="90" customHeight="1" x14ac:dyDescent="0.35">
      <c r="A18" s="161"/>
      <c r="B18" s="237"/>
      <c r="C18" s="237"/>
      <c r="D18" s="237"/>
      <c r="E18" s="276"/>
      <c r="F18" s="276"/>
      <c r="G18" s="183"/>
      <c r="H18" s="224"/>
      <c r="I18" s="224"/>
      <c r="J18" s="190" t="s">
        <v>541</v>
      </c>
      <c r="K18" s="190" t="s">
        <v>542</v>
      </c>
      <c r="L18" s="180">
        <v>1</v>
      </c>
      <c r="M18" s="140">
        <v>8</v>
      </c>
      <c r="N18" s="182">
        <v>0</v>
      </c>
      <c r="O18" s="182">
        <v>1</v>
      </c>
      <c r="P18" s="190" t="s">
        <v>540</v>
      </c>
      <c r="Q18" s="157">
        <v>2</v>
      </c>
      <c r="R18" s="190" t="s">
        <v>33</v>
      </c>
      <c r="S18" s="190" t="s">
        <v>33</v>
      </c>
      <c r="T18" s="190" t="s">
        <v>543</v>
      </c>
      <c r="U18" s="141">
        <v>2</v>
      </c>
      <c r="V18" s="141">
        <v>2</v>
      </c>
      <c r="W18" s="141">
        <f>V18*U18</f>
        <v>4</v>
      </c>
      <c r="X18" s="141" t="str">
        <f>+IF(AND(U18*V18&gt;=24,U18*V18&lt;=40),"MA",IF(AND(U18*V18&gt;=10,U18*V18&lt;=20),"A",IF(AND(U18*V18&gt;=6,U18*V18&lt;=8),"M",IF(AND(U18*V18&gt;=0,U18*V18&lt;=4),"B",""))))</f>
        <v>B</v>
      </c>
      <c r="Y18" s="143" t="str">
        <f>+IF(X18="MA","Situación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8" s="141">
        <v>26</v>
      </c>
      <c r="AA18" s="141">
        <f>W18*Z18</f>
        <v>104</v>
      </c>
      <c r="AB18" s="144" t="str">
        <f t="shared" ref="AB18" si="15">+IF(AND(U18*V18*Z18&gt;=600,U18*V18*Z18&lt;=4000),"I",IF(AND(U18*V18*Z18&gt;=150,U18*V18*Z18&lt;=500),"II",IF(AND(U18*V18*Z18&gt;=40,U18*V18*Z18&lt;=120),"III",IF(AND(U18*V18*Z18&gt;=0,U18*V18*Z18&lt;=20),"IV",""))))</f>
        <v>III</v>
      </c>
      <c r="AC18" s="143" t="str">
        <f>+IF(AB18="I","Situación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145" t="str">
        <f>+IF(AB18="I","No aceptable",IF(AB18="II","No aceptable o aceptable con control específico",IF(AB18="III","Aceptable",IF(AB18="IV","Aceptable",""))))</f>
        <v>Aceptable</v>
      </c>
      <c r="AE18" s="143" t="s">
        <v>126</v>
      </c>
      <c r="AF18" s="173" t="s">
        <v>544</v>
      </c>
      <c r="AG18" s="148" t="s">
        <v>34</v>
      </c>
      <c r="AH18" s="148" t="s">
        <v>34</v>
      </c>
      <c r="AI18" s="152" t="s">
        <v>545</v>
      </c>
      <c r="AJ18" s="147" t="s">
        <v>223</v>
      </c>
      <c r="AK18" s="147" t="s">
        <v>35</v>
      </c>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row>
    <row r="19" spans="1:64" s="2" customFormat="1" ht="90" customHeight="1" x14ac:dyDescent="0.35">
      <c r="A19" s="40"/>
      <c r="B19" s="237"/>
      <c r="C19" s="237"/>
      <c r="D19" s="237"/>
      <c r="E19" s="276"/>
      <c r="F19" s="276"/>
      <c r="G19" s="277" t="s">
        <v>44</v>
      </c>
      <c r="H19" s="235" t="s">
        <v>53</v>
      </c>
      <c r="I19" s="190" t="s">
        <v>330</v>
      </c>
      <c r="J19" s="190" t="s">
        <v>331</v>
      </c>
      <c r="K19" s="190" t="s">
        <v>334</v>
      </c>
      <c r="L19" s="140">
        <v>1</v>
      </c>
      <c r="M19" s="140">
        <v>8</v>
      </c>
      <c r="N19" s="140">
        <v>0</v>
      </c>
      <c r="O19" s="140">
        <f t="shared" si="0"/>
        <v>9</v>
      </c>
      <c r="P19" s="190" t="s">
        <v>337</v>
      </c>
      <c r="Q19" s="157">
        <v>8</v>
      </c>
      <c r="R19" s="190" t="s">
        <v>339</v>
      </c>
      <c r="S19" s="190" t="s">
        <v>340</v>
      </c>
      <c r="T19" s="190" t="s">
        <v>341</v>
      </c>
      <c r="U19" s="7">
        <v>2</v>
      </c>
      <c r="V19" s="7">
        <v>4</v>
      </c>
      <c r="W19" s="7">
        <f t="shared" si="1"/>
        <v>8</v>
      </c>
      <c r="X19" s="7" t="str">
        <f t="shared" si="2"/>
        <v>M</v>
      </c>
      <c r="Y19" s="9" t="str">
        <f t="shared" si="3"/>
        <v>Situación deficiente con exposición esporádica, o bien situación mejorable con exposición continuada o frecuente. Es posible que suceda el daño alguna vez.</v>
      </c>
      <c r="Z19" s="7">
        <v>10</v>
      </c>
      <c r="AA19" s="7">
        <f t="shared" si="4"/>
        <v>80</v>
      </c>
      <c r="AB19" s="10" t="str">
        <f t="shared" si="5"/>
        <v>III</v>
      </c>
      <c r="AC19" s="9" t="str">
        <f t="shared" si="6"/>
        <v>Mejorar si es posible. Sería conveniente justificar la intervención y su rentabilidad.</v>
      </c>
      <c r="AD19" s="11" t="str">
        <f t="shared" si="7"/>
        <v>Aceptable</v>
      </c>
      <c r="AE19" s="173" t="s">
        <v>570</v>
      </c>
      <c r="AF19" s="148" t="s">
        <v>34</v>
      </c>
      <c r="AG19" s="148" t="s">
        <v>34</v>
      </c>
      <c r="AH19" s="190" t="s">
        <v>345</v>
      </c>
      <c r="AI19" s="190" t="s">
        <v>346</v>
      </c>
      <c r="AJ19" s="157" t="s">
        <v>34</v>
      </c>
      <c r="AK19" s="147"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135" customFormat="1" ht="90" customHeight="1" x14ac:dyDescent="0.35">
      <c r="A20" s="161"/>
      <c r="B20" s="237"/>
      <c r="C20" s="237"/>
      <c r="D20" s="237"/>
      <c r="E20" s="276"/>
      <c r="F20" s="276"/>
      <c r="G20" s="277"/>
      <c r="H20" s="235"/>
      <c r="I20" s="190" t="s">
        <v>556</v>
      </c>
      <c r="J20" s="190" t="s">
        <v>557</v>
      </c>
      <c r="K20" s="190" t="s">
        <v>558</v>
      </c>
      <c r="L20" s="140">
        <v>1</v>
      </c>
      <c r="M20" s="140">
        <v>8</v>
      </c>
      <c r="N20" s="140">
        <v>0</v>
      </c>
      <c r="O20" s="140">
        <f t="shared" ref="O20" si="16">SUM(L20:N20)</f>
        <v>9</v>
      </c>
      <c r="P20" s="190" t="s">
        <v>559</v>
      </c>
      <c r="Q20" s="185">
        <v>8</v>
      </c>
      <c r="R20" s="190" t="s">
        <v>560</v>
      </c>
      <c r="S20" s="190" t="s">
        <v>561</v>
      </c>
      <c r="T20" s="190" t="s">
        <v>562</v>
      </c>
      <c r="U20" s="141">
        <v>2</v>
      </c>
      <c r="V20" s="141">
        <v>4</v>
      </c>
      <c r="W20" s="141">
        <f t="shared" ref="W20" si="17">V20*U20</f>
        <v>8</v>
      </c>
      <c r="X20" s="141" t="str">
        <f t="shared" ref="X20" si="18">+IF(AND(U20*V20&gt;=24,U20*V20&lt;=40),"MA",IF(AND(U20*V20&gt;=10,U20*V20&lt;=20),"A",IF(AND(U20*V20&gt;=6,U20*V20&lt;=8),"M",IF(AND(U20*V20&gt;=0,U20*V20&lt;=4),"B",""))))</f>
        <v>M</v>
      </c>
      <c r="Y20" s="143" t="str">
        <f t="shared" ref="Y20" si="19">+IF(X20="MA","Situación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141">
        <v>11</v>
      </c>
      <c r="AA20" s="141">
        <f t="shared" ref="AA20" si="20">W20*Z20</f>
        <v>88</v>
      </c>
      <c r="AB20" s="144" t="str">
        <f t="shared" ref="AB20" si="21">+IF(AND(U20*V20*Z20&gt;=600,U20*V20*Z20&lt;=4000),"I",IF(AND(U20*V20*Z20&gt;=150,U20*V20*Z20&lt;=500),"II",IF(AND(U20*V20*Z20&gt;=40,U20*V20*Z20&lt;=120),"III",IF(AND(U20*V20*Z20&gt;=0,U20*V20*Z20&lt;=20),"IV",""))))</f>
        <v>III</v>
      </c>
      <c r="AC20" s="143" t="str">
        <f t="shared" ref="AC20" si="22">+IF(AB20="I","Situación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145" t="str">
        <f t="shared" ref="AD20" si="23">+IF(AB20="I","No aceptable",IF(AB20="II","No aceptable o aceptable con control específico",IF(AB20="III","Aceptable",IF(AB20="IV","Aceptable",""))))</f>
        <v>Aceptable</v>
      </c>
      <c r="AE20" s="173" t="s">
        <v>570</v>
      </c>
      <c r="AF20" s="148" t="s">
        <v>34</v>
      </c>
      <c r="AG20" s="148" t="s">
        <v>34</v>
      </c>
      <c r="AH20" s="148" t="s">
        <v>34</v>
      </c>
      <c r="AI20" s="190" t="s">
        <v>563</v>
      </c>
      <c r="AJ20" s="157" t="s">
        <v>34</v>
      </c>
      <c r="AK20" s="147" t="s">
        <v>35</v>
      </c>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row>
    <row r="21" spans="1:64" s="2" customFormat="1" ht="90" customHeight="1" x14ac:dyDescent="0.35">
      <c r="A21" s="40"/>
      <c r="B21" s="237"/>
      <c r="C21" s="237"/>
      <c r="D21" s="237"/>
      <c r="E21" s="276"/>
      <c r="F21" s="276"/>
      <c r="G21" s="277"/>
      <c r="H21" s="235"/>
      <c r="I21" s="190" t="s">
        <v>333</v>
      </c>
      <c r="J21" s="190" t="s">
        <v>332</v>
      </c>
      <c r="K21" s="190" t="s">
        <v>335</v>
      </c>
      <c r="L21" s="140">
        <v>1</v>
      </c>
      <c r="M21" s="140">
        <v>8</v>
      </c>
      <c r="N21" s="140">
        <v>0</v>
      </c>
      <c r="O21" s="140">
        <f t="shared" si="0"/>
        <v>9</v>
      </c>
      <c r="P21" s="190" t="s">
        <v>338</v>
      </c>
      <c r="Q21" s="157">
        <v>8</v>
      </c>
      <c r="R21" s="190" t="s">
        <v>342</v>
      </c>
      <c r="S21" s="190" t="s">
        <v>343</v>
      </c>
      <c r="T21" s="190" t="s">
        <v>344</v>
      </c>
      <c r="U21" s="7">
        <v>2</v>
      </c>
      <c r="V21" s="7">
        <v>4</v>
      </c>
      <c r="W21" s="7">
        <f t="shared" si="1"/>
        <v>8</v>
      </c>
      <c r="X21" s="7" t="str">
        <f t="shared" si="2"/>
        <v>M</v>
      </c>
      <c r="Y21" s="9" t="str">
        <f t="shared" si="3"/>
        <v>Situación deficiente con exposición esporádica, o bien situación mejorable con exposición continuada o frecuente. Es posible que suceda el daño alguna vez.</v>
      </c>
      <c r="Z21" s="7">
        <v>10</v>
      </c>
      <c r="AA21" s="7">
        <f t="shared" si="4"/>
        <v>80</v>
      </c>
      <c r="AB21" s="10" t="str">
        <f t="shared" si="5"/>
        <v>III</v>
      </c>
      <c r="AC21" s="9" t="str">
        <f t="shared" si="6"/>
        <v>Mejorar si es posible. Sería conveniente justificar la intervención y su rentabilidad.</v>
      </c>
      <c r="AD21" s="11" t="str">
        <f t="shared" si="7"/>
        <v>Aceptable</v>
      </c>
      <c r="AE21" s="173" t="s">
        <v>570</v>
      </c>
      <c r="AF21" s="148" t="s">
        <v>34</v>
      </c>
      <c r="AG21" s="148" t="s">
        <v>34</v>
      </c>
      <c r="AH21" s="190" t="s">
        <v>345</v>
      </c>
      <c r="AI21" s="190" t="s">
        <v>346</v>
      </c>
      <c r="AJ21" s="157" t="s">
        <v>34</v>
      </c>
      <c r="AK21" s="147"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90" customHeight="1" x14ac:dyDescent="0.35">
      <c r="A22" s="40"/>
      <c r="B22" s="237"/>
      <c r="C22" s="237"/>
      <c r="D22" s="237"/>
      <c r="E22" s="276"/>
      <c r="F22" s="276"/>
      <c r="G22" s="98" t="s">
        <v>33</v>
      </c>
      <c r="H22" s="216" t="s">
        <v>48</v>
      </c>
      <c r="I22" s="190" t="s">
        <v>106</v>
      </c>
      <c r="J22" s="190" t="s">
        <v>445</v>
      </c>
      <c r="K22" s="190" t="s">
        <v>420</v>
      </c>
      <c r="L22" s="140">
        <v>1</v>
      </c>
      <c r="M22" s="140">
        <v>8</v>
      </c>
      <c r="N22" s="140">
        <v>0</v>
      </c>
      <c r="O22" s="140">
        <f t="shared" si="0"/>
        <v>9</v>
      </c>
      <c r="P22" s="190" t="s">
        <v>443</v>
      </c>
      <c r="Q22" s="157">
        <v>4</v>
      </c>
      <c r="R22" s="190" t="s">
        <v>213</v>
      </c>
      <c r="S22" s="179" t="s">
        <v>460</v>
      </c>
      <c r="T22" s="179" t="s">
        <v>469</v>
      </c>
      <c r="U22" s="7">
        <v>6</v>
      </c>
      <c r="V22" s="7">
        <v>2</v>
      </c>
      <c r="W22" s="7">
        <f t="shared" si="1"/>
        <v>12</v>
      </c>
      <c r="X22" s="8" t="str">
        <f t="shared" si="2"/>
        <v>A</v>
      </c>
      <c r="Y22" s="9" t="str">
        <f t="shared" si="3"/>
        <v>Situación deficiente con exposición frecuente u ocasional, o bien situación muy deficiente con exposición ocasional o esporádica. La materialización de Riesgo es posible que suceda varias veces en la vida laboral</v>
      </c>
      <c r="Z22" s="7">
        <v>10</v>
      </c>
      <c r="AA22" s="7">
        <f t="shared" si="4"/>
        <v>120</v>
      </c>
      <c r="AB22" s="10" t="str">
        <f t="shared" si="5"/>
        <v>III</v>
      </c>
      <c r="AC22" s="9" t="str">
        <f t="shared" si="6"/>
        <v>Mejorar si es posible. Sería conveniente justificar la intervención y su rentabilidad.</v>
      </c>
      <c r="AD22" s="11" t="str">
        <f t="shared" si="7"/>
        <v>Aceptable</v>
      </c>
      <c r="AE22" s="143" t="s">
        <v>70</v>
      </c>
      <c r="AF22" s="157" t="s">
        <v>34</v>
      </c>
      <c r="AG22" s="157" t="s">
        <v>34</v>
      </c>
      <c r="AH22" s="190" t="s">
        <v>200</v>
      </c>
      <c r="AI22" s="190" t="s">
        <v>470</v>
      </c>
      <c r="AJ22" s="157" t="s">
        <v>34</v>
      </c>
      <c r="AK22" s="147"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90" customHeight="1" x14ac:dyDescent="0.35">
      <c r="A23" s="40"/>
      <c r="B23" s="237"/>
      <c r="C23" s="237"/>
      <c r="D23" s="237"/>
      <c r="E23" s="276"/>
      <c r="F23" s="276"/>
      <c r="G23" s="98" t="s">
        <v>33</v>
      </c>
      <c r="H23" s="220"/>
      <c r="I23" s="190" t="s">
        <v>68</v>
      </c>
      <c r="J23" s="190" t="s">
        <v>436</v>
      </c>
      <c r="K23" s="190" t="s">
        <v>420</v>
      </c>
      <c r="L23" s="140">
        <v>1</v>
      </c>
      <c r="M23" s="140">
        <v>8</v>
      </c>
      <c r="N23" s="140">
        <v>0</v>
      </c>
      <c r="O23" s="140">
        <f t="shared" si="0"/>
        <v>9</v>
      </c>
      <c r="P23" s="190" t="s">
        <v>437</v>
      </c>
      <c r="Q23" s="157">
        <v>1</v>
      </c>
      <c r="R23" s="190" t="s">
        <v>439</v>
      </c>
      <c r="S23" s="190" t="s">
        <v>467</v>
      </c>
      <c r="T23" s="179" t="s">
        <v>468</v>
      </c>
      <c r="U23" s="7">
        <v>6</v>
      </c>
      <c r="V23" s="7">
        <v>2</v>
      </c>
      <c r="W23" s="7">
        <f t="shared" si="1"/>
        <v>12</v>
      </c>
      <c r="X23" s="8" t="str">
        <f t="shared" si="2"/>
        <v>A</v>
      </c>
      <c r="Y23" s="9" t="str">
        <f t="shared" si="3"/>
        <v>Situación deficiente con exposición frecuente u ocasional, o bien situación muy deficiente con exposición ocasional o esporádica. La materialización de Riesgo es posible que suceda varias veces en la vida laboral</v>
      </c>
      <c r="Z23" s="7">
        <v>10</v>
      </c>
      <c r="AA23" s="7">
        <f t="shared" si="4"/>
        <v>120</v>
      </c>
      <c r="AB23" s="10" t="str">
        <f t="shared" si="5"/>
        <v>III</v>
      </c>
      <c r="AC23" s="9" t="str">
        <f t="shared" si="6"/>
        <v>Mejorar si es posible. Sería conveniente justificar la intervención y su rentabilidad.</v>
      </c>
      <c r="AD23" s="11" t="str">
        <f t="shared" si="7"/>
        <v>Aceptable</v>
      </c>
      <c r="AE23" s="173" t="s">
        <v>135</v>
      </c>
      <c r="AF23" s="173" t="s">
        <v>34</v>
      </c>
      <c r="AG23" s="148" t="s">
        <v>213</v>
      </c>
      <c r="AH23" s="190" t="s">
        <v>440</v>
      </c>
      <c r="AI23" s="190" t="s">
        <v>441</v>
      </c>
      <c r="AJ23" s="157" t="s">
        <v>34</v>
      </c>
      <c r="AK23" s="147"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90" customHeight="1" x14ac:dyDescent="0.35">
      <c r="A24" s="40"/>
      <c r="B24" s="237"/>
      <c r="C24" s="237"/>
      <c r="D24" s="237"/>
      <c r="E24" s="276"/>
      <c r="F24" s="276"/>
      <c r="G24" s="98" t="s">
        <v>33</v>
      </c>
      <c r="H24" s="220"/>
      <c r="I24" s="190" t="s">
        <v>68</v>
      </c>
      <c r="J24" s="190" t="s">
        <v>438</v>
      </c>
      <c r="K24" s="190" t="s">
        <v>69</v>
      </c>
      <c r="L24" s="140">
        <v>1</v>
      </c>
      <c r="M24" s="140">
        <v>8</v>
      </c>
      <c r="N24" s="140">
        <v>0</v>
      </c>
      <c r="O24" s="140">
        <f t="shared" si="0"/>
        <v>9</v>
      </c>
      <c r="P24" s="190" t="s">
        <v>432</v>
      </c>
      <c r="Q24" s="157">
        <v>8</v>
      </c>
      <c r="R24" s="179" t="s">
        <v>213</v>
      </c>
      <c r="S24" s="190" t="s">
        <v>433</v>
      </c>
      <c r="T24" s="179" t="s">
        <v>472</v>
      </c>
      <c r="U24" s="7">
        <v>0</v>
      </c>
      <c r="V24" s="7">
        <v>1</v>
      </c>
      <c r="W24" s="7">
        <f t="shared" si="1"/>
        <v>0</v>
      </c>
      <c r="X24" s="7" t="str">
        <f t="shared" si="2"/>
        <v>B</v>
      </c>
      <c r="Y24" s="9" t="str">
        <f t="shared" si="3"/>
        <v>Situación mejorable con exposición ocasional o esporádica, o situación sin anomalía destacable con cualquier nivel de exposición. No es esperable que se materialice el riesgo, aunque puede ser concebible.</v>
      </c>
      <c r="Z24" s="7">
        <v>10</v>
      </c>
      <c r="AA24" s="7">
        <f t="shared" si="4"/>
        <v>0</v>
      </c>
      <c r="AB24" s="10" t="str">
        <f t="shared" si="5"/>
        <v>IV</v>
      </c>
      <c r="AC24" s="9" t="str">
        <f t="shared" si="6"/>
        <v>Mantener las medidas de control existentes, pero se deberían considerar soluciones o mejoras y se deben hacer comprobaciones periódicas para asegurar que el riesgo aún es tolerable.</v>
      </c>
      <c r="AD24" s="11" t="str">
        <f t="shared" si="7"/>
        <v>Aceptable</v>
      </c>
      <c r="AE24" s="173" t="s">
        <v>70</v>
      </c>
      <c r="AF24" s="157" t="s">
        <v>34</v>
      </c>
      <c r="AG24" s="157" t="s">
        <v>34</v>
      </c>
      <c r="AH24" s="190" t="s">
        <v>434</v>
      </c>
      <c r="AI24" s="190" t="s">
        <v>435</v>
      </c>
      <c r="AJ24" s="157" t="s">
        <v>34</v>
      </c>
      <c r="AK24" s="147"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s="2" customFormat="1" ht="90" customHeight="1" x14ac:dyDescent="0.35">
      <c r="A25" s="40"/>
      <c r="B25" s="237"/>
      <c r="C25" s="237"/>
      <c r="D25" s="237"/>
      <c r="E25" s="276"/>
      <c r="F25" s="276"/>
      <c r="G25" s="108" t="s">
        <v>33</v>
      </c>
      <c r="H25" s="220"/>
      <c r="I25" s="190" t="s">
        <v>51</v>
      </c>
      <c r="J25" s="190" t="s">
        <v>429</v>
      </c>
      <c r="K25" s="190" t="s">
        <v>420</v>
      </c>
      <c r="L25" s="182">
        <v>1</v>
      </c>
      <c r="M25" s="140">
        <v>8</v>
      </c>
      <c r="N25" s="182">
        <v>0</v>
      </c>
      <c r="O25" s="182">
        <f t="shared" si="0"/>
        <v>9</v>
      </c>
      <c r="P25" s="190" t="s">
        <v>437</v>
      </c>
      <c r="Q25" s="157">
        <v>1</v>
      </c>
      <c r="R25" s="190" t="s">
        <v>213</v>
      </c>
      <c r="S25" s="179" t="s">
        <v>461</v>
      </c>
      <c r="T25" s="190" t="s">
        <v>473</v>
      </c>
      <c r="U25" s="7">
        <v>2</v>
      </c>
      <c r="V25" s="7">
        <v>2</v>
      </c>
      <c r="W25" s="7">
        <f t="shared" si="1"/>
        <v>4</v>
      </c>
      <c r="X25" s="8" t="str">
        <f t="shared" si="2"/>
        <v>B</v>
      </c>
      <c r="Y25" s="9" t="str">
        <f t="shared" si="3"/>
        <v>Situación mejorable con exposición ocasional o esporádica, o situación sin anomalía destacable con cualquier nivel de exposición. No es esperable que se materialice el riesgo, aunque puede ser concebible.</v>
      </c>
      <c r="Z25" s="7">
        <v>10</v>
      </c>
      <c r="AA25" s="7">
        <f t="shared" si="4"/>
        <v>40</v>
      </c>
      <c r="AB25" s="10" t="str">
        <f t="shared" si="5"/>
        <v>III</v>
      </c>
      <c r="AC25" s="9" t="str">
        <f t="shared" si="6"/>
        <v>Mejorar si es posible. Sería conveniente justificar la intervención y su rentabilidad.</v>
      </c>
      <c r="AD25" s="11" t="str">
        <f t="shared" si="7"/>
        <v>Aceptable</v>
      </c>
      <c r="AE25" s="143" t="s">
        <v>527</v>
      </c>
      <c r="AF25" s="148" t="s">
        <v>34</v>
      </c>
      <c r="AG25" s="148" t="s">
        <v>34</v>
      </c>
      <c r="AH25" s="190" t="s">
        <v>72</v>
      </c>
      <c r="AI25" s="190" t="s">
        <v>431</v>
      </c>
      <c r="AJ25" s="148" t="s">
        <v>34</v>
      </c>
      <c r="AK25" s="147" t="s">
        <v>35</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s="2" customFormat="1" ht="90" customHeight="1" x14ac:dyDescent="0.35">
      <c r="A26" s="40"/>
      <c r="B26" s="237"/>
      <c r="C26" s="237"/>
      <c r="D26" s="237"/>
      <c r="E26" s="276"/>
      <c r="F26" s="276"/>
      <c r="G26" s="98" t="s">
        <v>33</v>
      </c>
      <c r="H26" s="217"/>
      <c r="I26" s="190" t="s">
        <v>288</v>
      </c>
      <c r="J26" s="190" t="s">
        <v>427</v>
      </c>
      <c r="K26" s="190" t="s">
        <v>425</v>
      </c>
      <c r="L26" s="140">
        <v>1</v>
      </c>
      <c r="M26" s="140">
        <v>8</v>
      </c>
      <c r="N26" s="140">
        <v>0</v>
      </c>
      <c r="O26" s="140">
        <f t="shared" si="0"/>
        <v>9</v>
      </c>
      <c r="P26" s="190" t="s">
        <v>426</v>
      </c>
      <c r="Q26" s="157">
        <v>3</v>
      </c>
      <c r="R26" s="179" t="s">
        <v>213</v>
      </c>
      <c r="S26" s="190" t="s">
        <v>475</v>
      </c>
      <c r="T26" s="179" t="s">
        <v>477</v>
      </c>
      <c r="U26" s="7">
        <v>2</v>
      </c>
      <c r="V26" s="7">
        <v>3</v>
      </c>
      <c r="W26" s="7">
        <f t="shared" si="1"/>
        <v>6</v>
      </c>
      <c r="X26" s="8" t="str">
        <f t="shared" si="2"/>
        <v>M</v>
      </c>
      <c r="Y26" s="9" t="str">
        <f t="shared" si="3"/>
        <v>Situación deficiente con exposición esporádica, o bien situación mejorable con exposición continuada o frecuente. Es posible que suceda el daño alguna vez.</v>
      </c>
      <c r="Z26" s="7">
        <v>60</v>
      </c>
      <c r="AA26" s="7">
        <f t="shared" si="4"/>
        <v>360</v>
      </c>
      <c r="AB26" s="10" t="str">
        <f t="shared" si="5"/>
        <v>II</v>
      </c>
      <c r="AC26" s="9" t="str">
        <f t="shared" si="6"/>
        <v>Corregir y adoptar medidas de control de inmediato. Sin embargo suspenda actividades si el nivel de riesgo está por encima o igual de 360.</v>
      </c>
      <c r="AD26" s="11" t="str">
        <f t="shared" si="7"/>
        <v>No aceptable o aceptable con control específico</v>
      </c>
      <c r="AE26" s="148" t="s">
        <v>34</v>
      </c>
      <c r="AF26" s="148" t="s">
        <v>34</v>
      </c>
      <c r="AG26" s="148" t="s">
        <v>34</v>
      </c>
      <c r="AH26" s="190" t="s">
        <v>428</v>
      </c>
      <c r="AI26" s="146" t="s">
        <v>217</v>
      </c>
      <c r="AJ26" s="148" t="s">
        <v>34</v>
      </c>
      <c r="AK26" s="147" t="s">
        <v>35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90" customHeight="1" thickBot="1" x14ac:dyDescent="0.25">
      <c r="A27" s="50"/>
      <c r="B27" s="263"/>
      <c r="C27" s="263"/>
      <c r="D27" s="263"/>
      <c r="E27" s="276"/>
      <c r="F27" s="276"/>
      <c r="G27" s="98" t="s">
        <v>33</v>
      </c>
      <c r="H27" s="190" t="s">
        <v>75</v>
      </c>
      <c r="I27" s="190" t="s">
        <v>418</v>
      </c>
      <c r="J27" s="190" t="s">
        <v>419</v>
      </c>
      <c r="K27" s="190" t="s">
        <v>420</v>
      </c>
      <c r="L27" s="163">
        <v>1</v>
      </c>
      <c r="M27" s="140">
        <v>8</v>
      </c>
      <c r="N27" s="163">
        <v>0</v>
      </c>
      <c r="O27" s="163">
        <f t="shared" si="0"/>
        <v>9</v>
      </c>
      <c r="P27" s="190" t="s">
        <v>421</v>
      </c>
      <c r="Q27" s="157">
        <v>8</v>
      </c>
      <c r="R27" s="190" t="s">
        <v>422</v>
      </c>
      <c r="S27" s="190" t="s">
        <v>423</v>
      </c>
      <c r="T27" s="179" t="s">
        <v>492</v>
      </c>
      <c r="U27" s="7">
        <v>2</v>
      </c>
      <c r="V27" s="7">
        <v>1</v>
      </c>
      <c r="W27" s="7">
        <f t="shared" si="1"/>
        <v>2</v>
      </c>
      <c r="X27" s="8" t="str">
        <f t="shared" si="2"/>
        <v>B</v>
      </c>
      <c r="Y27" s="9" t="str">
        <f t="shared" si="3"/>
        <v>Situación mejorable con exposición ocasional o esporádica, o situación sin anomalía destacable con cualquier nivel de exposición. No es esperable que se materialice el riesgo, aunque puede ser concebible.</v>
      </c>
      <c r="Z27" s="7">
        <v>10</v>
      </c>
      <c r="AA27" s="7">
        <f t="shared" si="4"/>
        <v>20</v>
      </c>
      <c r="AB27" s="10" t="str">
        <f t="shared" si="5"/>
        <v>IV</v>
      </c>
      <c r="AC27" s="9" t="str">
        <f t="shared" si="6"/>
        <v>Mantener las medidas de control existentes, pero se deberían considerar soluciones o mejoras y se deben hacer comprobaciones periódicas para asegurar que el riesgo aún es tolerable.</v>
      </c>
      <c r="AD27" s="11" t="str">
        <f t="shared" si="7"/>
        <v>Aceptable</v>
      </c>
      <c r="AE27" s="190" t="s">
        <v>79</v>
      </c>
      <c r="AF27" s="157" t="s">
        <v>34</v>
      </c>
      <c r="AG27" s="157" t="s">
        <v>34</v>
      </c>
      <c r="AH27" s="190" t="s">
        <v>80</v>
      </c>
      <c r="AI27" s="190" t="s">
        <v>424</v>
      </c>
      <c r="AJ27" s="157" t="s">
        <v>34</v>
      </c>
      <c r="AK27" s="147" t="s">
        <v>35</v>
      </c>
    </row>
    <row r="28" spans="1:64" ht="90" customHeight="1" x14ac:dyDescent="0.2">
      <c r="AE28" s="155"/>
      <c r="AF28" s="155"/>
      <c r="AG28" s="155"/>
      <c r="AH28" s="155"/>
      <c r="AI28" s="155"/>
      <c r="AJ28" s="155"/>
      <c r="AK28" s="155"/>
    </row>
  </sheetData>
  <mergeCells count="50">
    <mergeCell ref="I17:I18"/>
    <mergeCell ref="H17:H18"/>
    <mergeCell ref="G19:G21"/>
    <mergeCell ref="H19:H21"/>
    <mergeCell ref="AF9:AF10"/>
    <mergeCell ref="U9:U10"/>
    <mergeCell ref="V9:V10"/>
    <mergeCell ref="W9:W10"/>
    <mergeCell ref="G14:G16"/>
    <mergeCell ref="H14:H16"/>
    <mergeCell ref="G11:G12"/>
    <mergeCell ref="H11:H13"/>
    <mergeCell ref="G9:G10"/>
    <mergeCell ref="X9:X10"/>
    <mergeCell ref="Y9:Y10"/>
    <mergeCell ref="Z9:Z10"/>
    <mergeCell ref="H9:J9"/>
    <mergeCell ref="K9:K10"/>
    <mergeCell ref="AH9:AH10"/>
    <mergeCell ref="AI9:AI10"/>
    <mergeCell ref="AJ9:AJ10"/>
    <mergeCell ref="R9:T9"/>
    <mergeCell ref="AK9:AK10"/>
    <mergeCell ref="B11:B27"/>
    <mergeCell ref="C11:C27"/>
    <mergeCell ref="D11:D27"/>
    <mergeCell ref="E11:E27"/>
    <mergeCell ref="F11:F27"/>
    <mergeCell ref="AA9:AA10"/>
    <mergeCell ref="H22:H26"/>
    <mergeCell ref="AG9:AG10"/>
    <mergeCell ref="AB9:AB10"/>
    <mergeCell ref="AC9:AC10"/>
    <mergeCell ref="AD9:AD10"/>
    <mergeCell ref="AE9:AE10"/>
    <mergeCell ref="L9:O9"/>
    <mergeCell ref="P9:P10"/>
    <mergeCell ref="Q9:Q10"/>
    <mergeCell ref="B9:B10"/>
    <mergeCell ref="C9:C10"/>
    <mergeCell ref="D9:D10"/>
    <mergeCell ref="E9:E10"/>
    <mergeCell ref="F9:F10"/>
    <mergeCell ref="B5:T5"/>
    <mergeCell ref="U5:AK5"/>
    <mergeCell ref="B7:T8"/>
    <mergeCell ref="U7:AC8"/>
    <mergeCell ref="AD7:AD8"/>
    <mergeCell ref="AE7:AK7"/>
    <mergeCell ref="AE8:AK8"/>
  </mergeCells>
  <conditionalFormatting sqref="AB686:AF686 AE518:AF518 AE506:AF506 AE238:AF238 AB54:AF54 AB39:AF39 AB33:AF36 AB37:AE38 AB48:AF51 AB40:AE47 AB52:AE53 AB66:AF67 AB55:AE65 AB69:AF69 AB68:AE68 AB79:AF80 AB70:AE78 AB82:AF82 AB81:AE81 AB94:AF95 AB83:AE93 AB97:AF97 AB96:AE96 AB98:AE107 AF93 AF107:AF108 AE110:AF110 AE108:AE109 AE111:AE120 AF120 AE121:AF122 AE124:AF124 AE123 AE125:AE134 AF134 AE135:AF136 AE138:AF138 AE137 AE139:AE148 AF148 AE149:AF150 AE152:AF152 AE151 AE153:AE162 AF162 AB108:AD162 AB163:AF235 AE250:AF251 AE253:AF253 AE252 AE254:AE263 AF263 AB264:AF264 AE265:AF503 AE504:AE505 AE507:AE517 AB265:AD518 AB519:AF604 AB681:AF681 AB616:AF617 AB607:AF607 AB605:AE606 AB608:AE615 AB619:AF678 AB618:AE618 AB679:AE680 AB682:AE685 AB690:AF691 AB687:AE689 AB693:AF753 AB692:AE692 AB236:AE237 AE239:AE249 AB238:AD263 AB28:AE32 AC14:AD14 AD15 AC19:AD19 AC21:AD21 AB16 AB21:AB27 AB20:AD20 AB18:AB19">
    <cfRule type="cellIs" dxfId="2124" priority="175" stopIfTrue="1" operator="equal">
      <formula>"I"</formula>
    </cfRule>
    <cfRule type="cellIs" dxfId="2123" priority="176" stopIfTrue="1" operator="equal">
      <formula>"II"</formula>
    </cfRule>
    <cfRule type="cellIs" dxfId="2122" priority="177" stopIfTrue="1" operator="between">
      <formula>"III"</formula>
      <formula>"IV"</formula>
    </cfRule>
  </conditionalFormatting>
  <conditionalFormatting sqref="AD686:AF686 AE518:AF518 AE506:AF506 AD238:AF238 AD236:AE237 AD239:AE250 AD54:AF54 AD39:AF39 AD33:AF36 AD37:AE38 AD48:AF51 AD40:AE47 AD52:AE53 AD66:AF67 AD55:AE65 AD69:AF69 AD68:AE68 AD79:AF80 AD70:AE78 AD82:AF82 AD81:AE81 AD94:AF95 AD83:AE93 AD97:AF97 AD96:AE96 AD98:AE107 AF93 AF107:AF108 AE110:AF110 AE108:AE109 AE111:AE120 AF120 AE121:AF122 AE124:AF124 AE123 AE125:AE134 AF134 AE135:AF136 AE138:AF138 AE137 AE139:AE148 AF148 AE149:AF150 AE152:AF152 AE151 AE153:AE162 AF162 AD108:AD162 AD163:AF235 AF250:AF251 AE253:AF253 AE251:AE252 AE254:AE263 AF263 AD251:AD263 AD264:AF264 AE265:AF503 AE504:AE505 AE507:AE517 AD265:AD518 AD519:AF604 AD681:AF681 AD616:AF617 AD607:AF607 AD605:AE606 AD608:AE615 AD619:AF678 AD618:AE618 AD679:AE680 AD682:AE685 AD690:AF691 AD687:AE689 AD693:AF753 AD692:AE692 AD28:AE32 AD14:AD15 AD19:AD21">
    <cfRule type="cellIs" dxfId="2121" priority="173" stopIfTrue="1" operator="equal">
      <formula>"Aceptable"</formula>
    </cfRule>
    <cfRule type="cellIs" dxfId="2120" priority="174" stopIfTrue="1" operator="equal">
      <formula>"No aceptable"</formula>
    </cfRule>
  </conditionalFormatting>
  <conditionalFormatting sqref="AD28:AD753 AD14:AD15 AD19:AD21">
    <cfRule type="containsText" dxfId="2119" priority="170" stopIfTrue="1" operator="containsText" text="No aceptable o aceptable con control específico">
      <formula>NOT(ISERROR(SEARCH("No aceptable o aceptable con control específico",AD14)))</formula>
    </cfRule>
    <cfRule type="containsText" dxfId="2118" priority="171" stopIfTrue="1" operator="containsText" text="No aceptable">
      <formula>NOT(ISERROR(SEARCH("No aceptable",AD14)))</formula>
    </cfRule>
    <cfRule type="containsText" dxfId="2117" priority="172" stopIfTrue="1" operator="containsText" text="No Aceptable o aceptable con control específico">
      <formula>NOT(ISERROR(SEARCH("No Aceptable o aceptable con control específico",AD14)))</formula>
    </cfRule>
  </conditionalFormatting>
  <conditionalFormatting sqref="AD11">
    <cfRule type="containsText" dxfId="2116" priority="162" stopIfTrue="1" operator="containsText" text="No aceptable o aceptable con control específico">
      <formula>NOT(ISERROR(SEARCH("No aceptable o aceptable con control específico",AD11)))</formula>
    </cfRule>
    <cfRule type="containsText" dxfId="2115" priority="163" stopIfTrue="1" operator="containsText" text="No aceptable">
      <formula>NOT(ISERROR(SEARCH("No aceptable",AD11)))</formula>
    </cfRule>
    <cfRule type="containsText" dxfId="2114" priority="164" stopIfTrue="1" operator="containsText" text="No Aceptable o aceptable con control específico">
      <formula>NOT(ISERROR(SEARCH("No Aceptable o aceptable con control específico",AD11)))</formula>
    </cfRule>
  </conditionalFormatting>
  <conditionalFormatting sqref="AD11">
    <cfRule type="cellIs" dxfId="2113" priority="165" stopIfTrue="1" operator="equal">
      <formula>"Aceptable"</formula>
    </cfRule>
    <cfRule type="cellIs" dxfId="2112" priority="166" stopIfTrue="1" operator="equal">
      <formula>"No aceptable"</formula>
    </cfRule>
  </conditionalFormatting>
  <conditionalFormatting sqref="AD12">
    <cfRule type="cellIs" dxfId="2111" priority="157" stopIfTrue="1" operator="equal">
      <formula>"Aceptable"</formula>
    </cfRule>
    <cfRule type="cellIs" dxfId="2110" priority="158" stopIfTrue="1" operator="equal">
      <formula>"No aceptable"</formula>
    </cfRule>
  </conditionalFormatting>
  <conditionalFormatting sqref="AD12">
    <cfRule type="containsText" dxfId="2109" priority="154" stopIfTrue="1" operator="containsText" text="No aceptable o aceptable con control específico">
      <formula>NOT(ISERROR(SEARCH("No aceptable o aceptable con control específico",AD12)))</formula>
    </cfRule>
    <cfRule type="containsText" dxfId="2108" priority="155" stopIfTrue="1" operator="containsText" text="No aceptable">
      <formula>NOT(ISERROR(SEARCH("No aceptable",AD12)))</formula>
    </cfRule>
    <cfRule type="containsText" dxfId="2107" priority="156" stopIfTrue="1" operator="containsText" text="No Aceptable o aceptable con control específico">
      <formula>NOT(ISERROR(SEARCH("No Aceptable o aceptable con control específico",AD12)))</formula>
    </cfRule>
  </conditionalFormatting>
  <conditionalFormatting sqref="AD13">
    <cfRule type="cellIs" dxfId="2106" priority="133" stopIfTrue="1" operator="equal">
      <formula>"Aceptable"</formula>
    </cfRule>
    <cfRule type="cellIs" dxfId="2105" priority="134" stopIfTrue="1" operator="equal">
      <formula>"No aceptable"</formula>
    </cfRule>
  </conditionalFormatting>
  <conditionalFormatting sqref="AD13">
    <cfRule type="containsText" dxfId="2104" priority="130" stopIfTrue="1" operator="containsText" text="No aceptable o aceptable con control específico">
      <formula>NOT(ISERROR(SEARCH("No aceptable o aceptable con control específico",AD13)))</formula>
    </cfRule>
    <cfRule type="containsText" dxfId="2103" priority="131" stopIfTrue="1" operator="containsText" text="No aceptable">
      <formula>NOT(ISERROR(SEARCH("No aceptable",AD13)))</formula>
    </cfRule>
    <cfRule type="containsText" dxfId="2102" priority="132" stopIfTrue="1" operator="containsText" text="No Aceptable o aceptable con control específico">
      <formula>NOT(ISERROR(SEARCH("No Aceptable o aceptable con control específico",AD13)))</formula>
    </cfRule>
  </conditionalFormatting>
  <conditionalFormatting sqref="AD23">
    <cfRule type="cellIs" dxfId="2101" priority="96" stopIfTrue="1" operator="equal">
      <formula>"Aceptable"</formula>
    </cfRule>
    <cfRule type="cellIs" dxfId="2100" priority="97" stopIfTrue="1" operator="equal">
      <formula>"No aceptable"</formula>
    </cfRule>
  </conditionalFormatting>
  <conditionalFormatting sqref="AD23">
    <cfRule type="containsText" dxfId="2099" priority="93" stopIfTrue="1" operator="containsText" text="No aceptable o aceptable con control específico">
      <formula>NOT(ISERROR(SEARCH("No aceptable o aceptable con control específico",AD23)))</formula>
    </cfRule>
    <cfRule type="containsText" dxfId="2098" priority="94" stopIfTrue="1" operator="containsText" text="No aceptable">
      <formula>NOT(ISERROR(SEARCH("No aceptable",AD23)))</formula>
    </cfRule>
    <cfRule type="containsText" dxfId="2097" priority="95" stopIfTrue="1" operator="containsText" text="No Aceptable o aceptable con control específico">
      <formula>NOT(ISERROR(SEARCH("No Aceptable o aceptable con control específico",AD23)))</formula>
    </cfRule>
  </conditionalFormatting>
  <conditionalFormatting sqref="AD24 AD26:AD27">
    <cfRule type="cellIs" dxfId="2096" priority="117" stopIfTrue="1" operator="equal">
      <formula>"Aceptable"</formula>
    </cfRule>
    <cfRule type="cellIs" dxfId="2095" priority="118" stopIfTrue="1" operator="equal">
      <formula>"No aceptable"</formula>
    </cfRule>
  </conditionalFormatting>
  <conditionalFormatting sqref="AD24 AD26:AD27">
    <cfRule type="containsText" dxfId="2094" priority="114" stopIfTrue="1" operator="containsText" text="No aceptable o aceptable con control específico">
      <formula>NOT(ISERROR(SEARCH("No aceptable o aceptable con control específico",AD24)))</formula>
    </cfRule>
    <cfRule type="containsText" dxfId="2093" priority="115" stopIfTrue="1" operator="containsText" text="No aceptable">
      <formula>NOT(ISERROR(SEARCH("No aceptable",AD24)))</formula>
    </cfRule>
    <cfRule type="containsText" dxfId="2092" priority="116" stopIfTrue="1" operator="containsText" text="No Aceptable o aceptable con control específico">
      <formula>NOT(ISERROR(SEARCH("No Aceptable o aceptable con control específico",AD24)))</formula>
    </cfRule>
  </conditionalFormatting>
  <conditionalFormatting sqref="AD22">
    <cfRule type="cellIs" dxfId="2091" priority="104" stopIfTrue="1" operator="equal">
      <formula>"Aceptable"</formula>
    </cfRule>
    <cfRule type="cellIs" dxfId="2090" priority="105" stopIfTrue="1" operator="equal">
      <formula>"No aceptable"</formula>
    </cfRule>
  </conditionalFormatting>
  <conditionalFormatting sqref="AD22">
    <cfRule type="containsText" dxfId="2089" priority="101" stopIfTrue="1" operator="containsText" text="No aceptable o aceptable con control específico">
      <formula>NOT(ISERROR(SEARCH("No aceptable o aceptable con control específico",AD22)))</formula>
    </cfRule>
    <cfRule type="containsText" dxfId="2088" priority="102" stopIfTrue="1" operator="containsText" text="No aceptable">
      <formula>NOT(ISERROR(SEARCH("No aceptable",AD22)))</formula>
    </cfRule>
    <cfRule type="containsText" dxfId="2087" priority="103" stopIfTrue="1" operator="containsText" text="No Aceptable o aceptable con control específico">
      <formula>NOT(ISERROR(SEARCH("No Aceptable o aceptable con control específico",AD22)))</formula>
    </cfRule>
  </conditionalFormatting>
  <conditionalFormatting sqref="AD25">
    <cfRule type="cellIs" dxfId="2086" priority="88" stopIfTrue="1" operator="equal">
      <formula>"Aceptable"</formula>
    </cfRule>
    <cfRule type="cellIs" dxfId="2085" priority="89" stopIfTrue="1" operator="equal">
      <formula>"No aceptable"</formula>
    </cfRule>
  </conditionalFormatting>
  <conditionalFormatting sqref="AD25">
    <cfRule type="containsText" dxfId="2084" priority="85" stopIfTrue="1" operator="containsText" text="No aceptable o aceptable con control específico">
      <formula>NOT(ISERROR(SEARCH("No aceptable o aceptable con control específico",AD25)))</formula>
    </cfRule>
    <cfRule type="containsText" dxfId="2083" priority="86" stopIfTrue="1" operator="containsText" text="No aceptable">
      <formula>NOT(ISERROR(SEARCH("No aceptable",AD25)))</formula>
    </cfRule>
    <cfRule type="containsText" dxfId="2082" priority="87" stopIfTrue="1" operator="containsText" text="No Aceptable o aceptable con control específico">
      <formula>NOT(ISERROR(SEARCH("No Aceptable o aceptable con control específico",AD25)))</formula>
    </cfRule>
  </conditionalFormatting>
  <conditionalFormatting sqref="AD18">
    <cfRule type="containsText" dxfId="2081" priority="80" stopIfTrue="1" operator="containsText" text="No aceptable o aceptable con control específico">
      <formula>NOT(ISERROR(SEARCH("No aceptable o aceptable con control específico",AD18)))</formula>
    </cfRule>
    <cfRule type="containsText" dxfId="2080" priority="81" stopIfTrue="1" operator="containsText" text="No aceptable">
      <formula>NOT(ISERROR(SEARCH("No aceptable",AD18)))</formula>
    </cfRule>
    <cfRule type="containsText" dxfId="2079" priority="82" stopIfTrue="1" operator="containsText" text="No Aceptable o aceptable con control específico">
      <formula>NOT(ISERROR(SEARCH("No Aceptable o aceptable con control específico",AD18)))</formula>
    </cfRule>
  </conditionalFormatting>
  <conditionalFormatting sqref="AD18">
    <cfRule type="cellIs" dxfId="2078" priority="83" stopIfTrue="1" operator="equal">
      <formula>"Aceptable"</formula>
    </cfRule>
    <cfRule type="cellIs" dxfId="2077" priority="84" stopIfTrue="1" operator="equal">
      <formula>"No aceptable"</formula>
    </cfRule>
  </conditionalFormatting>
  <conditionalFormatting sqref="AD16">
    <cfRule type="containsText" dxfId="2076" priority="75" stopIfTrue="1" operator="containsText" text="No aceptable o aceptable con control específico">
      <formula>NOT(ISERROR(SEARCH("No aceptable o aceptable con control específico",AD16)))</formula>
    </cfRule>
    <cfRule type="containsText" dxfId="2075" priority="76" stopIfTrue="1" operator="containsText" text="No aceptable">
      <formula>NOT(ISERROR(SEARCH("No aceptable",AD16)))</formula>
    </cfRule>
    <cfRule type="containsText" dxfId="2074" priority="77" stopIfTrue="1" operator="containsText" text="No Aceptable o aceptable con control específico">
      <formula>NOT(ISERROR(SEARCH("No Aceptable o aceptable con control específico",AD16)))</formula>
    </cfRule>
  </conditionalFormatting>
  <conditionalFormatting sqref="AD16">
    <cfRule type="cellIs" dxfId="2073" priority="78" stopIfTrue="1" operator="equal">
      <formula>"Aceptable"</formula>
    </cfRule>
    <cfRule type="cellIs" dxfId="2072" priority="79" stopIfTrue="1" operator="equal">
      <formula>"No aceptable"</formula>
    </cfRule>
  </conditionalFormatting>
  <conditionalFormatting sqref="AB11:AB14">
    <cfRule type="cellIs" dxfId="2071" priority="72" stopIfTrue="1" operator="equal">
      <formula>"I"</formula>
    </cfRule>
    <cfRule type="cellIs" dxfId="2070" priority="73" stopIfTrue="1" operator="equal">
      <formula>"II"</formula>
    </cfRule>
    <cfRule type="cellIs" dxfId="2069" priority="74" stopIfTrue="1" operator="between">
      <formula>"III"</formula>
      <formula>"IV"</formula>
    </cfRule>
  </conditionalFormatting>
  <conditionalFormatting sqref="AE15">
    <cfRule type="cellIs" dxfId="2068" priority="69" stopIfTrue="1" operator="equal">
      <formula>"I"</formula>
    </cfRule>
    <cfRule type="cellIs" dxfId="2067" priority="70" stopIfTrue="1" operator="equal">
      <formula>"II"</formula>
    </cfRule>
    <cfRule type="cellIs" dxfId="2066" priority="71" stopIfTrue="1" operator="between">
      <formula>"III"</formula>
      <formula>"IV"</formula>
    </cfRule>
  </conditionalFormatting>
  <conditionalFormatting sqref="AE15">
    <cfRule type="cellIs" dxfId="2065" priority="67" stopIfTrue="1" operator="equal">
      <formula>"Aceptable"</formula>
    </cfRule>
    <cfRule type="cellIs" dxfId="2064" priority="68" stopIfTrue="1" operator="equal">
      <formula>"No aceptable"</formula>
    </cfRule>
  </conditionalFormatting>
  <conditionalFormatting sqref="AC15">
    <cfRule type="cellIs" dxfId="2063" priority="64" stopIfTrue="1" operator="equal">
      <formula>"I"</formula>
    </cfRule>
    <cfRule type="cellIs" dxfId="2062" priority="65" stopIfTrue="1" operator="equal">
      <formula>"II"</formula>
    </cfRule>
    <cfRule type="cellIs" dxfId="2061" priority="66" stopIfTrue="1" operator="between">
      <formula>"III"</formula>
      <formula>"IV"</formula>
    </cfRule>
  </conditionalFormatting>
  <conditionalFormatting sqref="AB15">
    <cfRule type="cellIs" dxfId="2060" priority="61" stopIfTrue="1" operator="equal">
      <formula>"I"</formula>
    </cfRule>
    <cfRule type="cellIs" dxfId="2059" priority="62" stopIfTrue="1" operator="equal">
      <formula>"II"</formula>
    </cfRule>
    <cfRule type="cellIs" dxfId="2058" priority="63" stopIfTrue="1" operator="between">
      <formula>"III"</formula>
      <formula>"IV"</formula>
    </cfRule>
  </conditionalFormatting>
  <conditionalFormatting sqref="AE11:AE13">
    <cfRule type="cellIs" dxfId="2057" priority="58" stopIfTrue="1" operator="equal">
      <formula>"I"</formula>
    </cfRule>
    <cfRule type="cellIs" dxfId="2056" priority="59" stopIfTrue="1" operator="equal">
      <formula>"II"</formula>
    </cfRule>
    <cfRule type="cellIs" dxfId="2055" priority="60" stopIfTrue="1" operator="between">
      <formula>"III"</formula>
      <formula>"IV"</formula>
    </cfRule>
  </conditionalFormatting>
  <conditionalFormatting sqref="AE11:AE13">
    <cfRule type="cellIs" dxfId="2054" priority="56" stopIfTrue="1" operator="equal">
      <formula>"Aceptable"</formula>
    </cfRule>
    <cfRule type="cellIs" dxfId="2053" priority="57" stopIfTrue="1" operator="equal">
      <formula>"No aceptable"</formula>
    </cfRule>
  </conditionalFormatting>
  <conditionalFormatting sqref="AE24 AE26">
    <cfRule type="cellIs" dxfId="2052" priority="53" stopIfTrue="1" operator="equal">
      <formula>"I"</formula>
    </cfRule>
    <cfRule type="cellIs" dxfId="2051" priority="54" stopIfTrue="1" operator="equal">
      <formula>"II"</formula>
    </cfRule>
    <cfRule type="cellIs" dxfId="2050" priority="55" stopIfTrue="1" operator="between">
      <formula>"III"</formula>
      <formula>"IV"</formula>
    </cfRule>
  </conditionalFormatting>
  <conditionalFormatting sqref="AE24 AE26">
    <cfRule type="cellIs" dxfId="2049" priority="51" stopIfTrue="1" operator="equal">
      <formula>"Aceptable"</formula>
    </cfRule>
    <cfRule type="cellIs" dxfId="2048" priority="52" stopIfTrue="1" operator="equal">
      <formula>"No aceptable"</formula>
    </cfRule>
  </conditionalFormatting>
  <conditionalFormatting sqref="AE23">
    <cfRule type="cellIs" dxfId="2047" priority="49" stopIfTrue="1" operator="equal">
      <formula>"Aceptable"</formula>
    </cfRule>
    <cfRule type="cellIs" dxfId="2046" priority="50" stopIfTrue="1" operator="equal">
      <formula>"No aceptable"</formula>
    </cfRule>
  </conditionalFormatting>
  <conditionalFormatting sqref="AE22">
    <cfRule type="cellIs" dxfId="2045" priority="41" stopIfTrue="1" operator="equal">
      <formula>"I"</formula>
    </cfRule>
    <cfRule type="cellIs" dxfId="2044" priority="42" stopIfTrue="1" operator="equal">
      <formula>"II"</formula>
    </cfRule>
    <cfRule type="cellIs" dxfId="2043" priority="43" stopIfTrue="1" operator="between">
      <formula>"III"</formula>
      <formula>"IV"</formula>
    </cfRule>
  </conditionalFormatting>
  <conditionalFormatting sqref="AE22">
    <cfRule type="cellIs" dxfId="2042" priority="39" stopIfTrue="1" operator="equal">
      <formula>"Aceptable"</formula>
    </cfRule>
    <cfRule type="cellIs" dxfId="2041" priority="40" stopIfTrue="1" operator="equal">
      <formula>"No aceptable"</formula>
    </cfRule>
  </conditionalFormatting>
  <conditionalFormatting sqref="AE25">
    <cfRule type="cellIs" dxfId="2040" priority="36" stopIfTrue="1" operator="equal">
      <formula>"I"</formula>
    </cfRule>
    <cfRule type="cellIs" dxfId="2039" priority="37" stopIfTrue="1" operator="equal">
      <formula>"II"</formula>
    </cfRule>
    <cfRule type="cellIs" dxfId="2038" priority="38" stopIfTrue="1" operator="between">
      <formula>"III"</formula>
      <formula>"IV"</formula>
    </cfRule>
  </conditionalFormatting>
  <conditionalFormatting sqref="AE25">
    <cfRule type="cellIs" dxfId="2037" priority="34" stopIfTrue="1" operator="equal">
      <formula>"Aceptable"</formula>
    </cfRule>
    <cfRule type="cellIs" dxfId="2036" priority="35" stopIfTrue="1" operator="equal">
      <formula>"No aceptable"</formula>
    </cfRule>
  </conditionalFormatting>
  <conditionalFormatting sqref="AE17">
    <cfRule type="cellIs" dxfId="2035" priority="31" stopIfTrue="1" operator="equal">
      <formula>"I"</formula>
    </cfRule>
    <cfRule type="cellIs" dxfId="2034" priority="32" stopIfTrue="1" operator="equal">
      <formula>"II"</formula>
    </cfRule>
    <cfRule type="cellIs" dxfId="2033" priority="33" stopIfTrue="1" operator="between">
      <formula>"III"</formula>
      <formula>"IV"</formula>
    </cfRule>
  </conditionalFormatting>
  <conditionalFormatting sqref="AE17">
    <cfRule type="cellIs" dxfId="2032" priority="29" stopIfTrue="1" operator="equal">
      <formula>"Aceptable"</formula>
    </cfRule>
    <cfRule type="cellIs" dxfId="2031" priority="30" stopIfTrue="1" operator="equal">
      <formula>"No aceptable"</formula>
    </cfRule>
  </conditionalFormatting>
  <conditionalFormatting sqref="AE19">
    <cfRule type="cellIs" dxfId="2030" priority="26" stopIfTrue="1" operator="equal">
      <formula>"I"</formula>
    </cfRule>
    <cfRule type="cellIs" dxfId="2029" priority="27" stopIfTrue="1" operator="equal">
      <formula>"II"</formula>
    </cfRule>
    <cfRule type="cellIs" dxfId="2028" priority="28" stopIfTrue="1" operator="between">
      <formula>"III"</formula>
      <formula>"IV"</formula>
    </cfRule>
  </conditionalFormatting>
  <conditionalFormatting sqref="AE19">
    <cfRule type="cellIs" dxfId="2027" priority="24" stopIfTrue="1" operator="equal">
      <formula>"Aceptable"</formula>
    </cfRule>
    <cfRule type="cellIs" dxfId="2026" priority="25" stopIfTrue="1" operator="equal">
      <formula>"No aceptable"</formula>
    </cfRule>
  </conditionalFormatting>
  <conditionalFormatting sqref="AE21">
    <cfRule type="cellIs" dxfId="2025" priority="21" stopIfTrue="1" operator="equal">
      <formula>"I"</formula>
    </cfRule>
    <cfRule type="cellIs" dxfId="2024" priority="22" stopIfTrue="1" operator="equal">
      <formula>"II"</formula>
    </cfRule>
    <cfRule type="cellIs" dxfId="2023" priority="23" stopIfTrue="1" operator="between">
      <formula>"III"</formula>
      <formula>"IV"</formula>
    </cfRule>
  </conditionalFormatting>
  <conditionalFormatting sqref="AE21">
    <cfRule type="cellIs" dxfId="2022" priority="19" stopIfTrue="1" operator="equal">
      <formula>"Aceptable"</formula>
    </cfRule>
    <cfRule type="cellIs" dxfId="2021" priority="20" stopIfTrue="1" operator="equal">
      <formula>"No aceptable"</formula>
    </cfRule>
  </conditionalFormatting>
  <conditionalFormatting sqref="AE18">
    <cfRule type="cellIs" dxfId="2020" priority="16" stopIfTrue="1" operator="equal">
      <formula>"I"</formula>
    </cfRule>
    <cfRule type="cellIs" dxfId="2019" priority="17" stopIfTrue="1" operator="equal">
      <formula>"II"</formula>
    </cfRule>
    <cfRule type="cellIs" dxfId="2018" priority="18" stopIfTrue="1" operator="between">
      <formula>"III"</formula>
      <formula>"IV"</formula>
    </cfRule>
  </conditionalFormatting>
  <conditionalFormatting sqref="AE18">
    <cfRule type="cellIs" dxfId="2017" priority="14" stopIfTrue="1" operator="equal">
      <formula>"Aceptable"</formula>
    </cfRule>
    <cfRule type="cellIs" dxfId="2016" priority="15" stopIfTrue="1" operator="equal">
      <formula>"No aceptable"</formula>
    </cfRule>
  </conditionalFormatting>
  <conditionalFormatting sqref="AE20">
    <cfRule type="cellIs" dxfId="2015" priority="11" stopIfTrue="1" operator="equal">
      <formula>"I"</formula>
    </cfRule>
    <cfRule type="cellIs" dxfId="2014" priority="12" stopIfTrue="1" operator="equal">
      <formula>"II"</formula>
    </cfRule>
    <cfRule type="cellIs" dxfId="2013" priority="13" stopIfTrue="1" operator="between">
      <formula>"III"</formula>
      <formula>"IV"</formula>
    </cfRule>
  </conditionalFormatting>
  <conditionalFormatting sqref="AE20">
    <cfRule type="cellIs" dxfId="2012" priority="9" stopIfTrue="1" operator="equal">
      <formula>"Aceptable"</formula>
    </cfRule>
    <cfRule type="cellIs" dxfId="2011" priority="10" stopIfTrue="1" operator="equal">
      <formula>"No aceptable"</formula>
    </cfRule>
  </conditionalFormatting>
  <conditionalFormatting sqref="AB17:AD17">
    <cfRule type="cellIs" dxfId="2010" priority="6" stopIfTrue="1" operator="equal">
      <formula>"I"</formula>
    </cfRule>
    <cfRule type="cellIs" dxfId="2009" priority="7" stopIfTrue="1" operator="equal">
      <formula>"II"</formula>
    </cfRule>
    <cfRule type="cellIs" dxfId="2008" priority="8" stopIfTrue="1" operator="between">
      <formula>"III"</formula>
      <formula>"IV"</formula>
    </cfRule>
  </conditionalFormatting>
  <conditionalFormatting sqref="AD17">
    <cfRule type="cellIs" dxfId="2007" priority="4" stopIfTrue="1" operator="equal">
      <formula>"Aceptable"</formula>
    </cfRule>
    <cfRule type="cellIs" dxfId="2006" priority="5" stopIfTrue="1" operator="equal">
      <formula>"No aceptable"</formula>
    </cfRule>
  </conditionalFormatting>
  <conditionalFormatting sqref="AD17">
    <cfRule type="containsText" dxfId="2005" priority="1" stopIfTrue="1" operator="containsText" text="No aceptable o aceptable con control específico">
      <formula>NOT(ISERROR(SEARCH("No aceptable o aceptable con control específico",AD17)))</formula>
    </cfRule>
    <cfRule type="containsText" dxfId="2004" priority="2" stopIfTrue="1" operator="containsText" text="No aceptable">
      <formula>NOT(ISERROR(SEARCH("No aceptable",AD17)))</formula>
    </cfRule>
    <cfRule type="containsText" dxfId="2003" priority="3" stopIfTrue="1" operator="containsText" text="No Aceptable o aceptable con control específico">
      <formula>NOT(ISERROR(SEARCH("No Aceptable o aceptable con control específico",AD17)))</formula>
    </cfRule>
  </conditionalFormatting>
  <dataValidations count="4">
    <dataValidation allowBlank="1" sqref="AA11:AA27" xr:uid="{00000000-0002-0000-0E00-000000000000}"/>
    <dataValidation type="list" allowBlank="1" showInputMessage="1" showErrorMessage="1" prompt="10 = Muy Alto_x000a_6 = Alto_x000a_2 = Medio_x000a_0 = Bajo" sqref="U11:U27" xr:uid="{00000000-0002-0000-0E00-000001000000}">
      <formula1>"10, 6, 2, 0, "</formula1>
    </dataValidation>
    <dataValidation type="list" allowBlank="1" showInputMessage="1" prompt="4 = Continua_x000a_3 = Frecuente_x000a_2 = Ocasional_x000a_1 = Esporádica" sqref="V11:V27" xr:uid="{00000000-0002-0000-0E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7" xr:uid="{00000000-0002-0000-0E00-000003000000}">
      <formula1>"100,60,25,10"</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BL26"/>
  <sheetViews>
    <sheetView zoomScale="70" zoomScaleNormal="70" workbookViewId="0">
      <selection activeCell="H25" sqref="H11:H25"/>
    </sheetView>
  </sheetViews>
  <sheetFormatPr baseColWidth="10" defaultRowHeight="52.5" customHeight="1" x14ac:dyDescent="0.2"/>
  <cols>
    <col min="1" max="1" width="1.85546875" customWidth="1"/>
    <col min="2" max="2" width="5.7109375" customWidth="1"/>
    <col min="3" max="3" width="7.5703125" customWidth="1"/>
    <col min="4" max="4" width="6.42578125" customWidth="1"/>
    <col min="5" max="5" width="6.140625" customWidth="1"/>
    <col min="6" max="6" width="5.28515625" customWidth="1"/>
    <col min="7" max="7" width="8.28515625" customWidth="1"/>
    <col min="8" max="8" width="12.140625" customWidth="1"/>
    <col min="9" max="9" width="16.85546875" customWidth="1"/>
    <col min="10" max="10" width="17.85546875" customWidth="1"/>
    <col min="11" max="11" width="17.7109375" customWidth="1"/>
    <col min="12" max="15" width="5.140625" customWidth="1"/>
    <col min="16" max="16" width="18.28515625"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4.28515625" customWidth="1"/>
    <col min="26" max="26" width="7.7109375" customWidth="1"/>
    <col min="27" max="27" width="8.140625" customWidth="1"/>
    <col min="28" max="28" width="7.28515625" customWidth="1"/>
    <col min="29" max="29" width="13.85546875" customWidth="1"/>
    <col min="30" max="30" width="12.7109375" customWidth="1"/>
    <col min="31" max="31" width="13.42578125" customWidth="1"/>
    <col min="32" max="32" width="8" customWidth="1"/>
    <col min="33" max="33" width="12.42578125" customWidth="1"/>
    <col min="34" max="34" width="15.5703125" customWidth="1"/>
    <col min="35" max="35" width="18.7109375" customWidth="1"/>
    <col min="36" max="36" width="18.5703125" customWidth="1"/>
    <col min="37" max="37" width="19.28515625" customWidth="1"/>
  </cols>
  <sheetData>
    <row r="1" spans="1:64" s="3" customFormat="1" ht="24.7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69" t="s">
        <v>89</v>
      </c>
      <c r="AK1" s="59" t="s">
        <v>137</v>
      </c>
    </row>
    <row r="2" spans="1:64" s="3" customFormat="1" ht="24.7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69" t="s">
        <v>90</v>
      </c>
      <c r="AK2" s="59">
        <v>1</v>
      </c>
    </row>
    <row r="3" spans="1:64" s="3" customFormat="1" ht="24.7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81" t="s">
        <v>91</v>
      </c>
      <c r="AK3" s="60">
        <v>42870</v>
      </c>
    </row>
    <row r="4" spans="1:64" s="3" customFormat="1" ht="24.75" customHeight="1" x14ac:dyDescent="0.3">
      <c r="E4" s="4"/>
      <c r="H4" s="5"/>
      <c r="AF4" s="4"/>
      <c r="AG4" s="4"/>
      <c r="AH4" s="4"/>
      <c r="AJ4" s="5"/>
    </row>
    <row r="5" spans="1: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1:64" s="137" customFormat="1" ht="18.75" customHeight="1" x14ac:dyDescent="0.3">
      <c r="E6" s="138"/>
      <c r="H6" s="139"/>
      <c r="AF6" s="138"/>
      <c r="AG6" s="138"/>
      <c r="AH6" s="138"/>
      <c r="AJ6" s="139"/>
    </row>
    <row r="7" spans="1: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1: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1: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1:64" s="135" customFormat="1" ht="62.25" customHeight="1" thickBot="1" x14ac:dyDescent="0.4">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1:64" s="2" customFormat="1" ht="112.5" customHeight="1" x14ac:dyDescent="0.35">
      <c r="A11" s="39"/>
      <c r="B11" s="262" t="s">
        <v>175</v>
      </c>
      <c r="C11" s="262" t="s">
        <v>254</v>
      </c>
      <c r="D11" s="262" t="s">
        <v>259</v>
      </c>
      <c r="E11" s="270" t="s">
        <v>258</v>
      </c>
      <c r="F11" s="270" t="s">
        <v>253</v>
      </c>
      <c r="G11" s="36" t="s">
        <v>44</v>
      </c>
      <c r="H11" s="216" t="s">
        <v>36</v>
      </c>
      <c r="I11" s="148" t="s">
        <v>49</v>
      </c>
      <c r="J11" s="189" t="s">
        <v>374</v>
      </c>
      <c r="K11" s="189" t="s">
        <v>375</v>
      </c>
      <c r="L11" s="140">
        <v>4</v>
      </c>
      <c r="M11" s="158">
        <v>76</v>
      </c>
      <c r="N11" s="140">
        <v>0</v>
      </c>
      <c r="O11" s="140">
        <f>SUM(L11:N11)</f>
        <v>80</v>
      </c>
      <c r="P11" s="189" t="s">
        <v>376</v>
      </c>
      <c r="Q11" s="157">
        <v>8</v>
      </c>
      <c r="R11" s="189" t="s">
        <v>628</v>
      </c>
      <c r="S11" s="189" t="s">
        <v>627</v>
      </c>
      <c r="T11" s="189" t="s">
        <v>377</v>
      </c>
      <c r="U11" s="48">
        <v>2</v>
      </c>
      <c r="V11" s="7">
        <v>4</v>
      </c>
      <c r="W11" s="7">
        <f>V11*U11</f>
        <v>8</v>
      </c>
      <c r="X11" s="8"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0" t="str">
        <f>+IF(AND(U11*V11*Z11&gt;=600,U11*V11*Z11&lt;=4000),"I",IF(AND(U11*V11*Z11&gt;=150,U11*V11*Z11&lt;=500),"II",IF(AND(U11*V11*Z11&gt;=40,U11*V11*Z11&lt;=120),"III",IF(AND(U11*V11*Z11&gt;=0,U11*V11*Z11&lt;=20),"IV",""))))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34"/>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112.5" customHeight="1" x14ac:dyDescent="0.35">
      <c r="A12" s="40"/>
      <c r="B12" s="237"/>
      <c r="C12" s="237"/>
      <c r="D12" s="237"/>
      <c r="E12" s="271"/>
      <c r="F12" s="271"/>
      <c r="G12" s="36" t="s">
        <v>44</v>
      </c>
      <c r="H12" s="220"/>
      <c r="I12" s="148" t="s">
        <v>127</v>
      </c>
      <c r="J12" s="189" t="s">
        <v>380</v>
      </c>
      <c r="K12" s="190" t="s">
        <v>381</v>
      </c>
      <c r="L12" s="140">
        <v>4</v>
      </c>
      <c r="M12" s="158">
        <v>76</v>
      </c>
      <c r="N12" s="140">
        <v>0</v>
      </c>
      <c r="O12" s="140">
        <f t="shared" ref="O12:O25" si="0">SUM(L12:N12)</f>
        <v>80</v>
      </c>
      <c r="P12" s="189" t="s">
        <v>376</v>
      </c>
      <c r="Q12" s="157">
        <v>8</v>
      </c>
      <c r="R12" s="190" t="s">
        <v>629</v>
      </c>
      <c r="S12" s="190" t="s">
        <v>378</v>
      </c>
      <c r="T12" s="190" t="s">
        <v>377</v>
      </c>
      <c r="U12" s="7">
        <v>2</v>
      </c>
      <c r="V12" s="7">
        <v>4</v>
      </c>
      <c r="W12" s="7">
        <f t="shared" ref="W12:W25" si="1">V12*U12</f>
        <v>8</v>
      </c>
      <c r="X12" s="8" t="str">
        <f t="shared" ref="X12:X25" si="2">+IF(AND(U12*V12&gt;=24,U12*V12&lt;=40),"MA",IF(AND(U12*V12&gt;=10,U12*V12&lt;=20),"A",IF(AND(U12*V12&gt;=6,U12*V12&lt;=8),"M",IF(AND(U12*V12&gt;=0,U12*V12&lt;=4),"B",""))))</f>
        <v>M</v>
      </c>
      <c r="Y12" s="9" t="str">
        <f t="shared" ref="Y12:Y25"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10</v>
      </c>
      <c r="AA12" s="7">
        <f t="shared" ref="AA12:AA25" si="4">W12*Z12</f>
        <v>80</v>
      </c>
      <c r="AB12" s="10" t="str">
        <f t="shared" ref="AB12:AB25" si="5">+IF(AND(U12*V12*Z12&gt;=600,U12*V12*Z12&lt;=4000),"I",IF(AND(U12*V12*Z12&gt;=150,U12*V12*Z12&lt;=500),"II",IF(AND(U12*V12*Z12&gt;=40,U12*V12*Z12&lt;=120),"III",IF(AND(U12*V12*Z12&gt;=0,U12*V12*Z12&lt;=20),"IV",""))))</f>
        <v>III</v>
      </c>
      <c r="AC12" s="9" t="str">
        <f t="shared" ref="AC12:AC25"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 t="shared" ref="AD12:AD25" si="7">+IF(AB12="I","No aceptable",IF(AB12="II","No aceptable o aceptable con control específico",IF(AB12="III","Aceptable",IF(AB12="IV","Aceptable",""))))</f>
        <v>Aceptable</v>
      </c>
      <c r="AE12" s="173" t="s">
        <v>128</v>
      </c>
      <c r="AF12" s="157" t="s">
        <v>34</v>
      </c>
      <c r="AG12" s="157" t="s">
        <v>34</v>
      </c>
      <c r="AH12" s="157" t="s">
        <v>384</v>
      </c>
      <c r="AI12" s="146" t="s">
        <v>379</v>
      </c>
      <c r="AJ12" s="157" t="s">
        <v>34</v>
      </c>
      <c r="AK12" s="147" t="s">
        <v>35</v>
      </c>
      <c r="AL12" s="134"/>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112.5" customHeight="1" thickBot="1" x14ac:dyDescent="0.4">
      <c r="A13" s="40"/>
      <c r="B13" s="237"/>
      <c r="C13" s="237"/>
      <c r="D13" s="237"/>
      <c r="E13" s="271"/>
      <c r="F13" s="271"/>
      <c r="G13" s="36" t="s">
        <v>44</v>
      </c>
      <c r="H13" s="217"/>
      <c r="I13" s="157" t="s">
        <v>391</v>
      </c>
      <c r="J13" s="157" t="s">
        <v>626</v>
      </c>
      <c r="K13" s="190" t="s">
        <v>393</v>
      </c>
      <c r="L13" s="140">
        <v>4</v>
      </c>
      <c r="M13" s="158">
        <v>76</v>
      </c>
      <c r="N13" s="87">
        <v>60</v>
      </c>
      <c r="O13" s="87">
        <f t="shared" si="0"/>
        <v>140</v>
      </c>
      <c r="P13" s="190" t="s">
        <v>394</v>
      </c>
      <c r="Q13" s="86">
        <v>8</v>
      </c>
      <c r="R13" s="190" t="s">
        <v>107</v>
      </c>
      <c r="S13" s="190" t="s">
        <v>395</v>
      </c>
      <c r="T13" s="190" t="s">
        <v>396</v>
      </c>
      <c r="U13" s="88">
        <v>2</v>
      </c>
      <c r="V13" s="88">
        <v>4</v>
      </c>
      <c r="W13" s="88">
        <f t="shared" si="1"/>
        <v>8</v>
      </c>
      <c r="X13" s="89" t="str">
        <f t="shared" si="2"/>
        <v>M</v>
      </c>
      <c r="Y13" s="90" t="str">
        <f t="shared" si="3"/>
        <v>Situación deficiente con exposición esporádica, o bien situación mejorable con exposición continuada o frecuente. Es posible que suceda el daño alguna vez.</v>
      </c>
      <c r="Z13" s="88">
        <v>10</v>
      </c>
      <c r="AA13" s="88">
        <f t="shared" si="4"/>
        <v>80</v>
      </c>
      <c r="AB13" s="10" t="str">
        <f t="shared" si="5"/>
        <v>III</v>
      </c>
      <c r="AC13" s="90" t="str">
        <f t="shared" si="6"/>
        <v>Mejorar si es posible. Sería conveniente justificar la intervención y su rentabilidad.</v>
      </c>
      <c r="AD13" s="92" t="str">
        <f t="shared" si="7"/>
        <v>Aceptable</v>
      </c>
      <c r="AE13" s="173" t="s">
        <v>397</v>
      </c>
      <c r="AF13" s="157" t="s">
        <v>34</v>
      </c>
      <c r="AG13" s="157" t="s">
        <v>37</v>
      </c>
      <c r="AH13" s="157" t="s">
        <v>34</v>
      </c>
      <c r="AI13" s="146" t="s">
        <v>398</v>
      </c>
      <c r="AJ13" s="157" t="s">
        <v>34</v>
      </c>
      <c r="AK13" s="147" t="s">
        <v>35</v>
      </c>
      <c r="AL13" s="134"/>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112.5" customHeight="1" thickBot="1" x14ac:dyDescent="0.4">
      <c r="A14" s="40"/>
      <c r="B14" s="237"/>
      <c r="C14" s="237"/>
      <c r="D14" s="237"/>
      <c r="E14" s="271"/>
      <c r="F14" s="271"/>
      <c r="G14" s="255" t="s">
        <v>33</v>
      </c>
      <c r="H14" s="278" t="s">
        <v>47</v>
      </c>
      <c r="I14" s="148" t="s">
        <v>63</v>
      </c>
      <c r="J14" s="148" t="s">
        <v>365</v>
      </c>
      <c r="K14" s="148" t="s">
        <v>347</v>
      </c>
      <c r="L14" s="182">
        <v>4</v>
      </c>
      <c r="M14" s="158">
        <v>76</v>
      </c>
      <c r="N14" s="182">
        <v>0</v>
      </c>
      <c r="O14" s="182">
        <f t="shared" si="0"/>
        <v>80</v>
      </c>
      <c r="P14" s="148" t="s">
        <v>363</v>
      </c>
      <c r="Q14" s="148">
        <v>8</v>
      </c>
      <c r="R14" s="148" t="s">
        <v>351</v>
      </c>
      <c r="S14" s="148" t="s">
        <v>349</v>
      </c>
      <c r="T14" s="148" t="s">
        <v>464</v>
      </c>
      <c r="U14" s="48">
        <v>2</v>
      </c>
      <c r="V14" s="7">
        <v>2</v>
      </c>
      <c r="W14" s="7">
        <f t="shared" si="1"/>
        <v>4</v>
      </c>
      <c r="X14" s="8" t="str">
        <f t="shared" si="2"/>
        <v>B</v>
      </c>
      <c r="Y14" s="9" t="str">
        <f t="shared" si="3"/>
        <v>Situación mejorable con exposición ocasional o esporádica, o situación sin anomalía destacable con cualquier nivel de exposición. No es esperable que se materialice el riesgo, aunque puede ser concebible.</v>
      </c>
      <c r="Z14" s="7">
        <v>25</v>
      </c>
      <c r="AA14" s="7">
        <f t="shared" si="4"/>
        <v>100</v>
      </c>
      <c r="AB14" s="10" t="str">
        <f t="shared" si="5"/>
        <v>III</v>
      </c>
      <c r="AC14" s="9" t="str">
        <f t="shared" si="6"/>
        <v>Mejorar si es posible. Sería conveniente justificar la intervención y su rentabilidad.</v>
      </c>
      <c r="AD14" s="11" t="str">
        <f t="shared" si="7"/>
        <v>Aceptable</v>
      </c>
      <c r="AE14" s="148" t="s">
        <v>371</v>
      </c>
      <c r="AF14" s="148" t="s">
        <v>34</v>
      </c>
      <c r="AG14" s="148" t="s">
        <v>34</v>
      </c>
      <c r="AH14" s="148" t="s">
        <v>34</v>
      </c>
      <c r="AI14" s="151" t="s">
        <v>364</v>
      </c>
      <c r="AJ14" s="148" t="s">
        <v>34</v>
      </c>
      <c r="AK14" s="173" t="s">
        <v>35</v>
      </c>
      <c r="AL14" s="134"/>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112.5" customHeight="1" x14ac:dyDescent="0.35">
      <c r="A15" s="40"/>
      <c r="B15" s="237"/>
      <c r="C15" s="237"/>
      <c r="D15" s="237"/>
      <c r="E15" s="271"/>
      <c r="F15" s="271"/>
      <c r="G15" s="256"/>
      <c r="H15" s="279"/>
      <c r="I15" s="148" t="s">
        <v>353</v>
      </c>
      <c r="J15" s="148" t="s">
        <v>354</v>
      </c>
      <c r="K15" s="148" t="s">
        <v>355</v>
      </c>
      <c r="L15" s="182">
        <v>4</v>
      </c>
      <c r="M15" s="158">
        <v>76</v>
      </c>
      <c r="N15" s="182">
        <v>0</v>
      </c>
      <c r="O15" s="182">
        <f t="shared" ref="O15" si="8">SUM(L15:N15)</f>
        <v>80</v>
      </c>
      <c r="P15" s="148" t="s">
        <v>356</v>
      </c>
      <c r="Q15" s="157">
        <v>8</v>
      </c>
      <c r="R15" s="148" t="s">
        <v>359</v>
      </c>
      <c r="S15" s="148" t="s">
        <v>465</v>
      </c>
      <c r="T15" s="148" t="s">
        <v>466</v>
      </c>
      <c r="U15" s="48">
        <v>2</v>
      </c>
      <c r="V15" s="7">
        <v>2</v>
      </c>
      <c r="W15" s="7">
        <f t="shared" ref="W15" si="9">V15*U15</f>
        <v>4</v>
      </c>
      <c r="X15" s="8" t="str">
        <f t="shared" ref="X15" si="10">+IF(AND(U15*V15&gt;=24,U15*V15&lt;=40),"MA",IF(AND(U15*V15&gt;=10,U15*V15&lt;=20),"A",IF(AND(U15*V15&gt;=6,U15*V15&lt;=8),"M",IF(AND(U15*V15&gt;=0,U15*V15&lt;=4),"B",""))))</f>
        <v>B</v>
      </c>
      <c r="Y15" s="9" t="str">
        <f t="shared" ref="Y15" si="11">+IF(X15="MA","Situación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5" s="7">
        <v>25</v>
      </c>
      <c r="AA15" s="7">
        <f t="shared" ref="AA15" si="12">W15*Z15</f>
        <v>100</v>
      </c>
      <c r="AB15" s="10" t="str">
        <f t="shared" ref="AB15" si="13">+IF(AND(U15*V15*Z15&gt;=600,U15*V15*Z15&lt;=4000),"I",IF(AND(U15*V15*Z15&gt;=150,U15*V15*Z15&lt;=500),"II",IF(AND(U15*V15*Z15&gt;=40,U15*V15*Z15&lt;=120),"III",IF(AND(U15*V15*Z15&gt;=0,U15*V15*Z15&lt;=20),"IV",""))))</f>
        <v>III</v>
      </c>
      <c r="AC15" s="9" t="str">
        <f t="shared" ref="AC15" si="14">+IF(AB15="I","Situación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5" s="11" t="str">
        <f t="shared" ref="AD15" si="15">+IF(AB15="I","No aceptable",IF(AB15="II","No aceptable o aceptable con control específico",IF(AB15="III","Aceptable",IF(AB15="IV","Aceptable",""))))</f>
        <v>Aceptable</v>
      </c>
      <c r="AE15" s="150" t="s">
        <v>362</v>
      </c>
      <c r="AF15" s="148" t="s">
        <v>34</v>
      </c>
      <c r="AG15" s="148" t="s">
        <v>34</v>
      </c>
      <c r="AH15" s="148" t="s">
        <v>34</v>
      </c>
      <c r="AI15" s="148" t="s">
        <v>361</v>
      </c>
      <c r="AJ15" s="148" t="s">
        <v>34</v>
      </c>
      <c r="AK15" s="147" t="s">
        <v>285</v>
      </c>
      <c r="AL15" s="134"/>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2" customFormat="1" ht="112.5" customHeight="1" x14ac:dyDescent="0.35">
      <c r="A16" s="40"/>
      <c r="B16" s="237"/>
      <c r="C16" s="237"/>
      <c r="D16" s="237"/>
      <c r="E16" s="271"/>
      <c r="F16" s="271"/>
      <c r="G16" s="257"/>
      <c r="H16" s="280"/>
      <c r="I16" s="157" t="s">
        <v>65</v>
      </c>
      <c r="J16" s="148" t="s">
        <v>366</v>
      </c>
      <c r="K16" s="148" t="s">
        <v>347</v>
      </c>
      <c r="L16" s="182">
        <v>4</v>
      </c>
      <c r="M16" s="158">
        <v>76</v>
      </c>
      <c r="N16" s="182">
        <v>0</v>
      </c>
      <c r="O16" s="182">
        <f t="shared" si="0"/>
        <v>80</v>
      </c>
      <c r="P16" s="148" t="s">
        <v>363</v>
      </c>
      <c r="Q16" s="157">
        <v>8</v>
      </c>
      <c r="R16" s="148" t="s">
        <v>351</v>
      </c>
      <c r="S16" s="148" t="s">
        <v>349</v>
      </c>
      <c r="T16" s="148" t="s">
        <v>464</v>
      </c>
      <c r="U16" s="48">
        <v>2</v>
      </c>
      <c r="V16" s="7">
        <v>2</v>
      </c>
      <c r="W16" s="7">
        <f t="shared" si="1"/>
        <v>4</v>
      </c>
      <c r="X16" s="8" t="str">
        <f t="shared" si="2"/>
        <v>B</v>
      </c>
      <c r="Y16" s="9" t="str">
        <f t="shared" si="3"/>
        <v>Situación mejorable con exposición ocasional o esporádica, o situación sin anomalía destacable con cualquier nivel de exposición. No es esperable que se materialice el riesgo, aunque puede ser concebible.</v>
      </c>
      <c r="Z16" s="7">
        <v>25</v>
      </c>
      <c r="AA16" s="7">
        <f t="shared" si="4"/>
        <v>100</v>
      </c>
      <c r="AB16" s="10" t="str">
        <f t="shared" si="5"/>
        <v>III</v>
      </c>
      <c r="AC16" s="9" t="str">
        <f t="shared" si="6"/>
        <v>Mejorar si es posible. Sería conveniente justificar la intervención y su rentabilidad.</v>
      </c>
      <c r="AD16" s="11" t="str">
        <f t="shared" si="7"/>
        <v>Aceptable</v>
      </c>
      <c r="AE16" s="148" t="s">
        <v>371</v>
      </c>
      <c r="AF16" s="148" t="s">
        <v>34</v>
      </c>
      <c r="AG16" s="148" t="s">
        <v>34</v>
      </c>
      <c r="AH16" s="148" t="s">
        <v>213</v>
      </c>
      <c r="AI16" s="148" t="s">
        <v>358</v>
      </c>
      <c r="AJ16" s="148" t="s">
        <v>34</v>
      </c>
      <c r="AK16" s="173" t="s">
        <v>285</v>
      </c>
      <c r="AL16" s="134"/>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2" customFormat="1" ht="112.5" customHeight="1" x14ac:dyDescent="0.35">
      <c r="A17" s="40"/>
      <c r="B17" s="237"/>
      <c r="C17" s="237"/>
      <c r="D17" s="237"/>
      <c r="E17" s="271"/>
      <c r="F17" s="271"/>
      <c r="G17" s="122" t="s">
        <v>44</v>
      </c>
      <c r="H17" s="190" t="s">
        <v>326</v>
      </c>
      <c r="I17" s="190" t="s">
        <v>547</v>
      </c>
      <c r="J17" s="190" t="s">
        <v>533</v>
      </c>
      <c r="K17" s="190" t="s">
        <v>534</v>
      </c>
      <c r="L17" s="182">
        <v>4</v>
      </c>
      <c r="M17" s="158">
        <v>76</v>
      </c>
      <c r="N17" s="182">
        <v>0</v>
      </c>
      <c r="O17" s="182">
        <v>1</v>
      </c>
      <c r="P17" s="190" t="s">
        <v>535</v>
      </c>
      <c r="Q17" s="148">
        <v>8</v>
      </c>
      <c r="R17" s="190" t="s">
        <v>536</v>
      </c>
      <c r="S17" s="190" t="s">
        <v>537</v>
      </c>
      <c r="T17" s="190" t="s">
        <v>539</v>
      </c>
      <c r="U17" s="141">
        <v>2</v>
      </c>
      <c r="V17" s="141">
        <v>3</v>
      </c>
      <c r="W17" s="141">
        <f t="shared" si="1"/>
        <v>6</v>
      </c>
      <c r="X17" s="142" t="str">
        <f t="shared" si="2"/>
        <v>M</v>
      </c>
      <c r="Y17" s="143" t="str">
        <f t="shared" si="3"/>
        <v>Situación deficiente con exposición esporádica, o bien situación mejorable con exposición continuada o frecuente. Es posible que suceda el daño alguna vez.</v>
      </c>
      <c r="Z17" s="141">
        <v>25</v>
      </c>
      <c r="AA17" s="141">
        <f t="shared" si="4"/>
        <v>150</v>
      </c>
      <c r="AB17" s="144" t="str">
        <f t="shared" si="5"/>
        <v>II</v>
      </c>
      <c r="AC17" s="143" t="str">
        <f t="shared" si="6"/>
        <v>Corregir y adoptar medidas de control de inmediato. Sin embargo suspenda actividades si el nivel de riesgo está por encima o igual de 360.</v>
      </c>
      <c r="AD17" s="145" t="str">
        <f t="shared" si="7"/>
        <v>No aceptable o aceptable con control específico</v>
      </c>
      <c r="AE17" s="143" t="s">
        <v>538</v>
      </c>
      <c r="AF17" s="148" t="s">
        <v>34</v>
      </c>
      <c r="AG17" s="148" t="s">
        <v>34</v>
      </c>
      <c r="AH17" s="141" t="s">
        <v>531</v>
      </c>
      <c r="AI17" s="152" t="s">
        <v>532</v>
      </c>
      <c r="AJ17" s="148" t="s">
        <v>530</v>
      </c>
      <c r="AK17" s="173" t="s">
        <v>285</v>
      </c>
      <c r="AL17" s="134"/>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2" customFormat="1" ht="112.5" customHeight="1" x14ac:dyDescent="0.35">
      <c r="A18" s="40"/>
      <c r="B18" s="237"/>
      <c r="C18" s="237"/>
      <c r="D18" s="237"/>
      <c r="E18" s="271"/>
      <c r="F18" s="271"/>
      <c r="G18" s="36" t="s">
        <v>44</v>
      </c>
      <c r="H18" s="235" t="s">
        <v>53</v>
      </c>
      <c r="I18" s="190" t="s">
        <v>330</v>
      </c>
      <c r="J18" s="190" t="s">
        <v>331</v>
      </c>
      <c r="K18" s="190" t="s">
        <v>334</v>
      </c>
      <c r="L18" s="187">
        <v>4</v>
      </c>
      <c r="M18" s="185">
        <v>76</v>
      </c>
      <c r="N18" s="187">
        <v>0</v>
      </c>
      <c r="O18" s="187">
        <f t="shared" si="0"/>
        <v>80</v>
      </c>
      <c r="P18" s="191" t="s">
        <v>337</v>
      </c>
      <c r="Q18" s="185">
        <v>8</v>
      </c>
      <c r="R18" s="191" t="s">
        <v>339</v>
      </c>
      <c r="S18" s="191" t="s">
        <v>340</v>
      </c>
      <c r="T18" s="191" t="s">
        <v>341</v>
      </c>
      <c r="U18" s="157">
        <v>6</v>
      </c>
      <c r="V18" s="157">
        <v>4</v>
      </c>
      <c r="W18" s="157">
        <f t="shared" si="1"/>
        <v>24</v>
      </c>
      <c r="X18" s="157" t="str">
        <f t="shared" si="2"/>
        <v>MA</v>
      </c>
      <c r="Y18" s="143" t="str">
        <f t="shared" si="3"/>
        <v>Situación deficiente con exposición continua, o muy deficiente con exposición frecuente. Normalmente la materialización del riesgo ocurre con frecuencia.</v>
      </c>
      <c r="Z18" s="141">
        <v>10</v>
      </c>
      <c r="AA18" s="141">
        <f t="shared" si="4"/>
        <v>240</v>
      </c>
      <c r="AB18" s="144" t="str">
        <f t="shared" si="5"/>
        <v>II</v>
      </c>
      <c r="AC18" s="143" t="str">
        <f t="shared" si="6"/>
        <v>Corregir y adoptar medidas de control de inmediato. Sin embargo suspenda actividades si el nivel de riesgo está por encima o igual de 360.</v>
      </c>
      <c r="AD18" s="145" t="str">
        <f t="shared" si="7"/>
        <v>No aceptable o aceptable con control específico</v>
      </c>
      <c r="AE18" s="173" t="s">
        <v>570</v>
      </c>
      <c r="AF18" s="148" t="s">
        <v>34</v>
      </c>
      <c r="AG18" s="148" t="s">
        <v>34</v>
      </c>
      <c r="AH18" s="190" t="s">
        <v>345</v>
      </c>
      <c r="AI18" s="190" t="s">
        <v>346</v>
      </c>
      <c r="AJ18" s="157" t="s">
        <v>34</v>
      </c>
      <c r="AK18" s="147" t="s">
        <v>35</v>
      </c>
      <c r="AL18" s="134"/>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2" customFormat="1" ht="112.5" customHeight="1" x14ac:dyDescent="0.35">
      <c r="A19" s="40"/>
      <c r="B19" s="237"/>
      <c r="C19" s="237"/>
      <c r="D19" s="237"/>
      <c r="E19" s="271"/>
      <c r="F19" s="271"/>
      <c r="G19" s="36" t="s">
        <v>44</v>
      </c>
      <c r="H19" s="235"/>
      <c r="I19" s="190" t="s">
        <v>333</v>
      </c>
      <c r="J19" s="190" t="s">
        <v>332</v>
      </c>
      <c r="K19" s="190" t="s">
        <v>335</v>
      </c>
      <c r="L19" s="187">
        <v>4</v>
      </c>
      <c r="M19" s="185">
        <v>76</v>
      </c>
      <c r="N19" s="187">
        <v>0</v>
      </c>
      <c r="O19" s="187">
        <f t="shared" si="0"/>
        <v>80</v>
      </c>
      <c r="P19" s="191" t="s">
        <v>338</v>
      </c>
      <c r="Q19" s="185">
        <v>8</v>
      </c>
      <c r="R19" s="191" t="s">
        <v>342</v>
      </c>
      <c r="S19" s="191" t="s">
        <v>343</v>
      </c>
      <c r="T19" s="191" t="s">
        <v>344</v>
      </c>
      <c r="U19" s="157">
        <v>6</v>
      </c>
      <c r="V19" s="157">
        <v>4</v>
      </c>
      <c r="W19" s="157">
        <f t="shared" si="1"/>
        <v>24</v>
      </c>
      <c r="X19" s="157" t="str">
        <f t="shared" si="2"/>
        <v>MA</v>
      </c>
      <c r="Y19" s="143" t="str">
        <f t="shared" si="3"/>
        <v>Situación deficiente con exposición continua, o muy deficiente con exposición frecuente. Normalmente la materialización del riesgo ocurre con frecuencia.</v>
      </c>
      <c r="Z19" s="141">
        <v>10</v>
      </c>
      <c r="AA19" s="141">
        <f t="shared" si="4"/>
        <v>240</v>
      </c>
      <c r="AB19" s="144" t="str">
        <f t="shared" si="5"/>
        <v>II</v>
      </c>
      <c r="AC19" s="143" t="str">
        <f t="shared" si="6"/>
        <v>Corregir y adoptar medidas de control de inmediato. Sin embargo suspenda actividades si el nivel de riesgo está por encima o igual de 360.</v>
      </c>
      <c r="AD19" s="145" t="str">
        <f t="shared" si="7"/>
        <v>No aceptable o aceptable con control específico</v>
      </c>
      <c r="AE19" s="173" t="s">
        <v>570</v>
      </c>
      <c r="AF19" s="148" t="s">
        <v>34</v>
      </c>
      <c r="AG19" s="148" t="s">
        <v>34</v>
      </c>
      <c r="AH19" s="190" t="s">
        <v>345</v>
      </c>
      <c r="AI19" s="190" t="s">
        <v>346</v>
      </c>
      <c r="AJ19" s="157" t="s">
        <v>34</v>
      </c>
      <c r="AK19" s="147" t="s">
        <v>35</v>
      </c>
      <c r="AL19" s="134"/>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 customFormat="1" ht="112.5" customHeight="1" x14ac:dyDescent="0.35">
      <c r="A20" s="40"/>
      <c r="B20" s="237"/>
      <c r="C20" s="237"/>
      <c r="D20" s="237"/>
      <c r="E20" s="271"/>
      <c r="F20" s="271"/>
      <c r="G20" s="36" t="s">
        <v>33</v>
      </c>
      <c r="H20" s="216" t="s">
        <v>48</v>
      </c>
      <c r="I20" s="190" t="s">
        <v>106</v>
      </c>
      <c r="J20" s="190" t="s">
        <v>444</v>
      </c>
      <c r="K20" s="190" t="s">
        <v>420</v>
      </c>
      <c r="L20" s="140">
        <v>4</v>
      </c>
      <c r="M20" s="158">
        <v>76</v>
      </c>
      <c r="N20" s="140">
        <v>0</v>
      </c>
      <c r="O20" s="140">
        <f t="shared" si="0"/>
        <v>80</v>
      </c>
      <c r="P20" s="190" t="s">
        <v>443</v>
      </c>
      <c r="Q20" s="157">
        <v>4</v>
      </c>
      <c r="R20" s="190" t="s">
        <v>213</v>
      </c>
      <c r="S20" s="179" t="s">
        <v>460</v>
      </c>
      <c r="T20" s="179" t="s">
        <v>469</v>
      </c>
      <c r="U20" s="48">
        <v>6</v>
      </c>
      <c r="V20" s="7">
        <v>2</v>
      </c>
      <c r="W20" s="7">
        <f t="shared" si="1"/>
        <v>12</v>
      </c>
      <c r="X20" s="8" t="str">
        <f t="shared" si="2"/>
        <v>A</v>
      </c>
      <c r="Y20" s="9" t="str">
        <f t="shared" si="3"/>
        <v>Situación deficiente con exposición frecuente u ocasional, o bien situación muy deficiente con exposición ocasional o esporádica. La materialización de Riesgo es posible que suceda varias veces en la vida laboral</v>
      </c>
      <c r="Z20" s="7">
        <v>10</v>
      </c>
      <c r="AA20" s="7">
        <f t="shared" si="4"/>
        <v>120</v>
      </c>
      <c r="AB20" s="10" t="str">
        <f t="shared" si="5"/>
        <v>III</v>
      </c>
      <c r="AC20" s="9" t="str">
        <f t="shared" si="6"/>
        <v>Mejorar si es posible. Sería conveniente justificar la intervención y su rentabilidad.</v>
      </c>
      <c r="AD20" s="11" t="str">
        <f t="shared" si="7"/>
        <v>Aceptable</v>
      </c>
      <c r="AE20" s="143" t="s">
        <v>70</v>
      </c>
      <c r="AF20" s="157" t="s">
        <v>34</v>
      </c>
      <c r="AG20" s="157" t="s">
        <v>34</v>
      </c>
      <c r="AH20" s="190" t="s">
        <v>200</v>
      </c>
      <c r="AI20" s="190" t="s">
        <v>470</v>
      </c>
      <c r="AJ20" s="157" t="s">
        <v>34</v>
      </c>
      <c r="AK20" s="147" t="s">
        <v>35</v>
      </c>
      <c r="AL20" s="134"/>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112.5" customHeight="1" x14ac:dyDescent="0.35">
      <c r="A21" s="40"/>
      <c r="B21" s="237"/>
      <c r="C21" s="237"/>
      <c r="D21" s="237"/>
      <c r="E21" s="271"/>
      <c r="F21" s="271"/>
      <c r="G21" s="36" t="s">
        <v>33</v>
      </c>
      <c r="H21" s="220"/>
      <c r="I21" s="190" t="s">
        <v>68</v>
      </c>
      <c r="J21" s="190" t="s">
        <v>436</v>
      </c>
      <c r="K21" s="190" t="s">
        <v>420</v>
      </c>
      <c r="L21" s="140">
        <v>4</v>
      </c>
      <c r="M21" s="158">
        <v>76</v>
      </c>
      <c r="N21" s="140">
        <v>0</v>
      </c>
      <c r="O21" s="140">
        <f t="shared" si="0"/>
        <v>80</v>
      </c>
      <c r="P21" s="190" t="s">
        <v>437</v>
      </c>
      <c r="Q21" s="157">
        <v>1</v>
      </c>
      <c r="R21" s="190" t="s">
        <v>439</v>
      </c>
      <c r="S21" s="190" t="s">
        <v>467</v>
      </c>
      <c r="T21" s="179" t="s">
        <v>468</v>
      </c>
      <c r="U21" s="7">
        <v>6</v>
      </c>
      <c r="V21" s="7">
        <v>2</v>
      </c>
      <c r="W21" s="7">
        <f t="shared" si="1"/>
        <v>12</v>
      </c>
      <c r="X21" s="8" t="str">
        <f t="shared" si="2"/>
        <v>A</v>
      </c>
      <c r="Y21" s="9" t="str">
        <f t="shared" si="3"/>
        <v>Situación deficiente con exposición frecuente u ocasional, o bien situación muy deficiente con exposición ocasional o esporádica. La materialización de Riesgo es posible que suceda varias veces en la vida laboral</v>
      </c>
      <c r="Z21" s="7">
        <v>10</v>
      </c>
      <c r="AA21" s="7">
        <f t="shared" si="4"/>
        <v>120</v>
      </c>
      <c r="AB21" s="10" t="str">
        <f t="shared" si="5"/>
        <v>III</v>
      </c>
      <c r="AC21" s="9" t="str">
        <f t="shared" si="6"/>
        <v>Mejorar si es posible. Sería conveniente justificar la intervención y su rentabilidad.</v>
      </c>
      <c r="AD21" s="11" t="str">
        <f t="shared" si="7"/>
        <v>Aceptable</v>
      </c>
      <c r="AE21" s="173" t="s">
        <v>135</v>
      </c>
      <c r="AF21" s="173" t="s">
        <v>34</v>
      </c>
      <c r="AG21" s="148" t="s">
        <v>213</v>
      </c>
      <c r="AH21" s="190" t="s">
        <v>440</v>
      </c>
      <c r="AI21" s="190" t="s">
        <v>441</v>
      </c>
      <c r="AJ21" s="157" t="s">
        <v>34</v>
      </c>
      <c r="AK21" s="147" t="s">
        <v>35</v>
      </c>
      <c r="AL21" s="134"/>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112.5" customHeight="1" x14ac:dyDescent="0.35">
      <c r="A22" s="40"/>
      <c r="B22" s="237"/>
      <c r="C22" s="237"/>
      <c r="D22" s="237"/>
      <c r="E22" s="271"/>
      <c r="F22" s="271"/>
      <c r="G22" s="36" t="s">
        <v>33</v>
      </c>
      <c r="H22" s="220"/>
      <c r="I22" s="190" t="s">
        <v>68</v>
      </c>
      <c r="J22" s="190" t="s">
        <v>438</v>
      </c>
      <c r="K22" s="190" t="s">
        <v>69</v>
      </c>
      <c r="L22" s="140">
        <v>4</v>
      </c>
      <c r="M22" s="158">
        <v>76</v>
      </c>
      <c r="N22" s="140">
        <v>0</v>
      </c>
      <c r="O22" s="140">
        <f t="shared" si="0"/>
        <v>80</v>
      </c>
      <c r="P22" s="190" t="s">
        <v>432</v>
      </c>
      <c r="Q22" s="157">
        <v>8</v>
      </c>
      <c r="R22" s="179" t="s">
        <v>213</v>
      </c>
      <c r="S22" s="190" t="s">
        <v>433</v>
      </c>
      <c r="T22" s="179" t="s">
        <v>472</v>
      </c>
      <c r="U22" s="48">
        <v>0</v>
      </c>
      <c r="V22" s="7">
        <v>1</v>
      </c>
      <c r="W22" s="7">
        <f t="shared" si="1"/>
        <v>0</v>
      </c>
      <c r="X22" s="8" t="str">
        <f t="shared" si="2"/>
        <v>B</v>
      </c>
      <c r="Y22" s="9" t="str">
        <f t="shared" si="3"/>
        <v>Situación mejorable con exposición ocasional o esporádica, o situación sin anomalía destacable con cualquier nivel de exposición. No es esperable que se materialice el riesgo, aunque puede ser concebible.</v>
      </c>
      <c r="Z22" s="7">
        <v>10</v>
      </c>
      <c r="AA22" s="7">
        <f t="shared" si="4"/>
        <v>0</v>
      </c>
      <c r="AB22" s="10" t="str">
        <f t="shared" si="5"/>
        <v>IV</v>
      </c>
      <c r="AC22" s="9" t="str">
        <f t="shared" si="6"/>
        <v>Mantener las medidas de control existentes, pero se deberían considerar soluciones o mejoras y se deben hacer comprobaciones periódicas para asegurar que el riesgo aún es tolerable.</v>
      </c>
      <c r="AD22" s="11" t="str">
        <f t="shared" si="7"/>
        <v>Aceptable</v>
      </c>
      <c r="AE22" s="173" t="s">
        <v>70</v>
      </c>
      <c r="AF22" s="157" t="s">
        <v>34</v>
      </c>
      <c r="AG22" s="157" t="s">
        <v>34</v>
      </c>
      <c r="AH22" s="190" t="s">
        <v>434</v>
      </c>
      <c r="AI22" s="190" t="s">
        <v>435</v>
      </c>
      <c r="AJ22" s="157" t="s">
        <v>34</v>
      </c>
      <c r="AK22" s="147" t="s">
        <v>35</v>
      </c>
      <c r="AL22" s="134"/>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112.5" customHeight="1" x14ac:dyDescent="0.35">
      <c r="A23" s="40"/>
      <c r="B23" s="237"/>
      <c r="C23" s="237"/>
      <c r="D23" s="237"/>
      <c r="E23" s="271"/>
      <c r="F23" s="271"/>
      <c r="G23" s="36" t="s">
        <v>108</v>
      </c>
      <c r="H23" s="220"/>
      <c r="I23" s="190" t="s">
        <v>51</v>
      </c>
      <c r="J23" s="190" t="s">
        <v>429</v>
      </c>
      <c r="K23" s="190" t="s">
        <v>420</v>
      </c>
      <c r="L23" s="140">
        <v>4</v>
      </c>
      <c r="M23" s="158">
        <v>76</v>
      </c>
      <c r="N23" s="140">
        <v>0</v>
      </c>
      <c r="O23" s="140">
        <f t="shared" si="0"/>
        <v>80</v>
      </c>
      <c r="P23" s="190" t="s">
        <v>437</v>
      </c>
      <c r="Q23" s="157">
        <v>1</v>
      </c>
      <c r="R23" s="190" t="s">
        <v>213</v>
      </c>
      <c r="S23" s="179" t="s">
        <v>461</v>
      </c>
      <c r="T23" s="190" t="s">
        <v>473</v>
      </c>
      <c r="U23" s="7">
        <v>2</v>
      </c>
      <c r="V23" s="7">
        <v>2</v>
      </c>
      <c r="W23" s="7">
        <f t="shared" si="1"/>
        <v>4</v>
      </c>
      <c r="X23" s="8" t="str">
        <f t="shared" si="2"/>
        <v>B</v>
      </c>
      <c r="Y23" s="9" t="str">
        <f t="shared" si="3"/>
        <v>Situación mejorable con exposición ocasional o esporádica, o situación sin anomalía destacable con cualquier nivel de exposición. No es esperable que se materialice el riesgo, aunque puede ser concebible.</v>
      </c>
      <c r="Z23" s="7">
        <v>10</v>
      </c>
      <c r="AA23" s="7">
        <f t="shared" si="4"/>
        <v>40</v>
      </c>
      <c r="AB23" s="10" t="str">
        <f t="shared" si="5"/>
        <v>III</v>
      </c>
      <c r="AC23" s="9" t="str">
        <f t="shared" si="6"/>
        <v>Mejorar si es posible. Sería conveniente justificar la intervención y su rentabilidad.</v>
      </c>
      <c r="AD23" s="11" t="str">
        <f t="shared" si="7"/>
        <v>Aceptable</v>
      </c>
      <c r="AE23" s="143" t="s">
        <v>527</v>
      </c>
      <c r="AF23" s="148" t="s">
        <v>34</v>
      </c>
      <c r="AG23" s="148" t="s">
        <v>34</v>
      </c>
      <c r="AH23" s="190" t="s">
        <v>72</v>
      </c>
      <c r="AI23" s="190" t="s">
        <v>431</v>
      </c>
      <c r="AJ23" s="148" t="s">
        <v>34</v>
      </c>
      <c r="AK23" s="147" t="s">
        <v>35</v>
      </c>
      <c r="AL23" s="134"/>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112.5" customHeight="1" x14ac:dyDescent="0.35">
      <c r="A24" s="40"/>
      <c r="B24" s="237"/>
      <c r="C24" s="237"/>
      <c r="D24" s="237"/>
      <c r="E24" s="271"/>
      <c r="F24" s="271"/>
      <c r="G24" s="36" t="s">
        <v>33</v>
      </c>
      <c r="H24" s="217"/>
      <c r="I24" s="190" t="s">
        <v>288</v>
      </c>
      <c r="J24" s="190" t="s">
        <v>427</v>
      </c>
      <c r="K24" s="190" t="s">
        <v>425</v>
      </c>
      <c r="L24" s="140">
        <v>4</v>
      </c>
      <c r="M24" s="158">
        <v>76</v>
      </c>
      <c r="N24" s="140">
        <v>0</v>
      </c>
      <c r="O24" s="140">
        <f t="shared" si="0"/>
        <v>80</v>
      </c>
      <c r="P24" s="190" t="s">
        <v>426</v>
      </c>
      <c r="Q24" s="157">
        <v>2</v>
      </c>
      <c r="R24" s="179" t="s">
        <v>213</v>
      </c>
      <c r="S24" s="190" t="s">
        <v>475</v>
      </c>
      <c r="T24" s="179" t="s">
        <v>477</v>
      </c>
      <c r="U24" s="48">
        <v>2</v>
      </c>
      <c r="V24" s="7">
        <v>1</v>
      </c>
      <c r="W24" s="7">
        <f t="shared" si="1"/>
        <v>2</v>
      </c>
      <c r="X24" s="8" t="str">
        <f t="shared" si="2"/>
        <v>B</v>
      </c>
      <c r="Y24" s="9" t="str">
        <f t="shared" si="3"/>
        <v>Situación mejorable con exposición ocasional o esporádica, o situación sin anomalía destacable con cualquier nivel de exposición. No es esperable que se materialice el riesgo, aunque puede ser concebible.</v>
      </c>
      <c r="Z24" s="7">
        <v>60</v>
      </c>
      <c r="AA24" s="7">
        <f t="shared" si="4"/>
        <v>120</v>
      </c>
      <c r="AB24" s="10" t="str">
        <f t="shared" si="5"/>
        <v>III</v>
      </c>
      <c r="AC24" s="9" t="str">
        <f t="shared" si="6"/>
        <v>Mejorar si es posible. Sería conveniente justificar la intervención y su rentabilidad.</v>
      </c>
      <c r="AD24" s="11" t="str">
        <f t="shared" si="7"/>
        <v>Aceptable</v>
      </c>
      <c r="AE24" s="148" t="s">
        <v>34</v>
      </c>
      <c r="AF24" s="148" t="s">
        <v>34</v>
      </c>
      <c r="AG24" s="148" t="s">
        <v>34</v>
      </c>
      <c r="AH24" s="190" t="s">
        <v>428</v>
      </c>
      <c r="AI24" s="146" t="s">
        <v>217</v>
      </c>
      <c r="AJ24" s="148" t="s">
        <v>34</v>
      </c>
      <c r="AK24" s="147" t="s">
        <v>35</v>
      </c>
      <c r="AL24" s="134"/>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12.5" customHeight="1" thickBot="1" x14ac:dyDescent="0.25">
      <c r="A25" s="50"/>
      <c r="B25" s="263"/>
      <c r="C25" s="263"/>
      <c r="D25" s="263"/>
      <c r="E25" s="272"/>
      <c r="F25" s="272"/>
      <c r="G25" s="36" t="s">
        <v>33</v>
      </c>
      <c r="H25" s="190" t="s">
        <v>75</v>
      </c>
      <c r="I25" s="190" t="s">
        <v>418</v>
      </c>
      <c r="J25" s="190" t="s">
        <v>419</v>
      </c>
      <c r="K25" s="190" t="s">
        <v>420</v>
      </c>
      <c r="L25" s="140">
        <v>4</v>
      </c>
      <c r="M25" s="158">
        <v>76</v>
      </c>
      <c r="N25" s="163">
        <v>0</v>
      </c>
      <c r="O25" s="163">
        <f t="shared" si="0"/>
        <v>80</v>
      </c>
      <c r="P25" s="190" t="s">
        <v>421</v>
      </c>
      <c r="Q25" s="157">
        <v>8</v>
      </c>
      <c r="R25" s="190" t="s">
        <v>422</v>
      </c>
      <c r="S25" s="190" t="s">
        <v>423</v>
      </c>
      <c r="T25" s="179" t="s">
        <v>492</v>
      </c>
      <c r="U25" s="48">
        <v>2</v>
      </c>
      <c r="V25" s="7">
        <v>1</v>
      </c>
      <c r="W25" s="7">
        <f t="shared" si="1"/>
        <v>2</v>
      </c>
      <c r="X25" s="8" t="str">
        <f t="shared" si="2"/>
        <v>B</v>
      </c>
      <c r="Y25" s="9" t="str">
        <f t="shared" si="3"/>
        <v>Situación mejorable con exposición ocasional o esporádica, o situación sin anomalía destacable con cualquier nivel de exposición. No es esperable que se materialice el riesgo, aunque puede ser concebible.</v>
      </c>
      <c r="Z25" s="7">
        <v>10</v>
      </c>
      <c r="AA25" s="7">
        <f t="shared" si="4"/>
        <v>20</v>
      </c>
      <c r="AB25" s="10" t="str">
        <f t="shared" si="5"/>
        <v>IV</v>
      </c>
      <c r="AC25" s="9" t="str">
        <f t="shared" si="6"/>
        <v>Mantener las medidas de control existentes, pero se deberían considerar soluciones o mejoras y se deben hacer comprobaciones periódicas para asegurar que el riesgo aún es tolerable.</v>
      </c>
      <c r="AD25" s="11" t="str">
        <f t="shared" si="7"/>
        <v>Aceptable</v>
      </c>
      <c r="AE25" s="190" t="s">
        <v>79</v>
      </c>
      <c r="AF25" s="157" t="s">
        <v>34</v>
      </c>
      <c r="AG25" s="157" t="s">
        <v>34</v>
      </c>
      <c r="AH25" s="190" t="s">
        <v>80</v>
      </c>
      <c r="AI25" s="190" t="s">
        <v>424</v>
      </c>
      <c r="AJ25" s="157" t="s">
        <v>34</v>
      </c>
      <c r="AK25" s="147" t="s">
        <v>35</v>
      </c>
      <c r="AL25" s="155"/>
    </row>
    <row r="26" spans="1:64" ht="112.5" customHeight="1" x14ac:dyDescent="0.2">
      <c r="AI26" s="103"/>
    </row>
  </sheetData>
  <mergeCells count="46">
    <mergeCell ref="H18:H19"/>
    <mergeCell ref="H20:H24"/>
    <mergeCell ref="AG9:AG10"/>
    <mergeCell ref="Z9:Z10"/>
    <mergeCell ref="H9:J9"/>
    <mergeCell ref="K9:K10"/>
    <mergeCell ref="L9:O9"/>
    <mergeCell ref="V9:V10"/>
    <mergeCell ref="W9:W10"/>
    <mergeCell ref="X9:X10"/>
    <mergeCell ref="Y9:Y10"/>
    <mergeCell ref="R9:T9"/>
    <mergeCell ref="G14:G16"/>
    <mergeCell ref="H14:H16"/>
    <mergeCell ref="H11:H13"/>
    <mergeCell ref="AJ9:AJ10"/>
    <mergeCell ref="AK9:AK10"/>
    <mergeCell ref="AA9:AA10"/>
    <mergeCell ref="AB9:AB10"/>
    <mergeCell ref="AC9:AC10"/>
    <mergeCell ref="AH9:AH10"/>
    <mergeCell ref="AI9:AI10"/>
    <mergeCell ref="AD9:AD10"/>
    <mergeCell ref="AE9:AE10"/>
    <mergeCell ref="AF9:AF10"/>
    <mergeCell ref="U9:U10"/>
    <mergeCell ref="P9:P10"/>
    <mergeCell ref="Q9:Q10"/>
    <mergeCell ref="B11:B25"/>
    <mergeCell ref="C11:C25"/>
    <mergeCell ref="D11:D25"/>
    <mergeCell ref="E11:E25"/>
    <mergeCell ref="F11:F25"/>
    <mergeCell ref="G9:G10"/>
    <mergeCell ref="B5:T5"/>
    <mergeCell ref="U5:AK5"/>
    <mergeCell ref="B7:T8"/>
    <mergeCell ref="U7:AC8"/>
    <mergeCell ref="AD7:AD8"/>
    <mergeCell ref="AE7:AK7"/>
    <mergeCell ref="AE8:AK8"/>
    <mergeCell ref="B9:B10"/>
    <mergeCell ref="C9:C10"/>
    <mergeCell ref="D9:D10"/>
    <mergeCell ref="E9:E10"/>
    <mergeCell ref="F9:F10"/>
  </mergeCells>
  <conditionalFormatting sqref="AB683:AF683 AE515:AF515 AE503:AF503 AE235:AF235 AB51:AF51 AB36:AF36 AB30:AF33 AB34:AE35 AB45:AF48 AB37:AE44 AB49:AE50 AB63:AF64 AB52:AE62 AB66:AF66 AB65:AE65 AB76:AF77 AB67:AE75 AB79:AF79 AB78:AE78 AB91:AF92 AB80:AE90 AB94:AF94 AB93:AE93 AB95:AE104 AF90 AF104:AF105 AE107:AF107 AE105:AE106 AE108:AE117 AF117 AE118:AF119 AE121:AF121 AE120 AE122:AE131 AF131 AE132:AF133 AE135:AF135 AE134 AE136:AE145 AF145 AE146:AF147 AE149:AF149 AE148 AE150:AE159 AF159 AB105:AD159 AB160:AF232 AE247:AF248 AE250:AF250 AE249 AE251:AE260 AF260 AB261:AF261 AE262:AF500 AE501:AE502 AE504:AE514 AB262:AD515 AB516:AF601 AB678:AF678 AB613:AF614 AB604:AF604 AB602:AE603 AB605:AE612 AB616:AF675 AB615:AE615 AB676:AE677 AB679:AE682 AB687:AF688 AB684:AE686 AB690:AF750 AB689:AE689 AB233:AE234 AE236:AE246 AB235:AD260 AB14:AD14 AB26:AE29">
    <cfRule type="cellIs" dxfId="2002" priority="175" stopIfTrue="1" operator="equal">
      <formula>"I"</formula>
    </cfRule>
    <cfRule type="cellIs" dxfId="2001" priority="176" stopIfTrue="1" operator="equal">
      <formula>"II"</formula>
    </cfRule>
    <cfRule type="cellIs" dxfId="2000" priority="177" stopIfTrue="1" operator="between">
      <formula>"III"</formula>
      <formula>"IV"</formula>
    </cfRule>
  </conditionalFormatting>
  <conditionalFormatting sqref="AD683:AF683 AE515:AF515 AE503:AF503 AD235:AF235 AD233:AE234 AD236:AE247 AD51:AF51 AD36:AF36 AD30:AF33 AD34:AE35 AD45:AF48 AD37:AE44 AD49:AE50 AD63:AF64 AD52:AE62 AD66:AF66 AD65:AE65 AD76:AF77 AD67:AE75 AD79:AF79 AD78:AE78 AD91:AF92 AD80:AE90 AD94:AF94 AD93:AE93 AD95:AE104 AF90 AF104:AF105 AE107:AF107 AE105:AE106 AE108:AE117 AF117 AE118:AF119 AE121:AF121 AE120 AE122:AE131 AF131 AE132:AF133 AE135:AF135 AE134 AE136:AE145 AF145 AE146:AF147 AE149:AF149 AE148 AE150:AE159 AF159 AD105:AD159 AD160:AF232 AF247:AF248 AE250:AF250 AE248:AE249 AE251:AE260 AF260 AD248:AD260 AD261:AF261 AE262:AF500 AE501:AE502 AE504:AE514 AD262:AD515 AD516:AF601 AD678:AF678 AD613:AF614 AD604:AF604 AD602:AE603 AD605:AE612 AD616:AF675 AD615:AE615 AD676:AE677 AD679:AE682 AD687:AF688 AD684:AE686 AD690:AF750 AD689:AE689 AD14 AD26:AE29">
    <cfRule type="cellIs" dxfId="1999" priority="173" stopIfTrue="1" operator="equal">
      <formula>"Aceptable"</formula>
    </cfRule>
    <cfRule type="cellIs" dxfId="1998" priority="174" stopIfTrue="1" operator="equal">
      <formula>"No aceptable"</formula>
    </cfRule>
  </conditionalFormatting>
  <conditionalFormatting sqref="AD14 AD26:AD750">
    <cfRule type="containsText" dxfId="1997" priority="170" stopIfTrue="1" operator="containsText" text="No aceptable o aceptable con control específico">
      <formula>NOT(ISERROR(SEARCH("No aceptable o aceptable con control específico",AD14)))</formula>
    </cfRule>
    <cfRule type="containsText" dxfId="1996" priority="171" stopIfTrue="1" operator="containsText" text="No aceptable">
      <formula>NOT(ISERROR(SEARCH("No aceptable",AD14)))</formula>
    </cfRule>
    <cfRule type="containsText" dxfId="1995" priority="172" stopIfTrue="1" operator="containsText" text="No Aceptable o aceptable con control específico">
      <formula>NOT(ISERROR(SEARCH("No Aceptable o aceptable con control específico",AD14)))</formula>
    </cfRule>
  </conditionalFormatting>
  <conditionalFormatting sqref="AD11">
    <cfRule type="containsText" dxfId="1994" priority="162" stopIfTrue="1" operator="containsText" text="No aceptable o aceptable con control específico">
      <formula>NOT(ISERROR(SEARCH("No aceptable o aceptable con control específico",AD11)))</formula>
    </cfRule>
    <cfRule type="containsText" dxfId="1993" priority="163" stopIfTrue="1" operator="containsText" text="No aceptable">
      <formula>NOT(ISERROR(SEARCH("No aceptable",AD11)))</formula>
    </cfRule>
    <cfRule type="containsText" dxfId="1992" priority="164" stopIfTrue="1" operator="containsText" text="No Aceptable o aceptable con control específico">
      <formula>NOT(ISERROR(SEARCH("No Aceptable o aceptable con control específico",AD11)))</formula>
    </cfRule>
  </conditionalFormatting>
  <conditionalFormatting sqref="AD11">
    <cfRule type="cellIs" dxfId="1991" priority="165" stopIfTrue="1" operator="equal">
      <formula>"Aceptable"</formula>
    </cfRule>
    <cfRule type="cellIs" dxfId="1990" priority="166" stopIfTrue="1" operator="equal">
      <formula>"No aceptable"</formula>
    </cfRule>
  </conditionalFormatting>
  <conditionalFormatting sqref="AD12">
    <cfRule type="cellIs" dxfId="1989" priority="157" stopIfTrue="1" operator="equal">
      <formula>"Aceptable"</formula>
    </cfRule>
    <cfRule type="cellIs" dxfId="1988" priority="158" stopIfTrue="1" operator="equal">
      <formula>"No aceptable"</formula>
    </cfRule>
  </conditionalFormatting>
  <conditionalFormatting sqref="AD12">
    <cfRule type="containsText" dxfId="1987" priority="154" stopIfTrue="1" operator="containsText" text="No aceptable o aceptable con control específico">
      <formula>NOT(ISERROR(SEARCH("No aceptable o aceptable con control específico",AD12)))</formula>
    </cfRule>
    <cfRule type="containsText" dxfId="1986" priority="155" stopIfTrue="1" operator="containsText" text="No aceptable">
      <formula>NOT(ISERROR(SEARCH("No aceptable",AD12)))</formula>
    </cfRule>
    <cfRule type="containsText" dxfId="1985" priority="156" stopIfTrue="1" operator="containsText" text="No Aceptable o aceptable con control específico">
      <formula>NOT(ISERROR(SEARCH("No Aceptable o aceptable con control específico",AD12)))</formula>
    </cfRule>
  </conditionalFormatting>
  <conditionalFormatting sqref="AD22 AD24:AD25">
    <cfRule type="cellIs" dxfId="1984" priority="141" stopIfTrue="1" operator="equal">
      <formula>"Aceptable"</formula>
    </cfRule>
    <cfRule type="cellIs" dxfId="1983" priority="142" stopIfTrue="1" operator="equal">
      <formula>"No aceptable"</formula>
    </cfRule>
  </conditionalFormatting>
  <conditionalFormatting sqref="AD22 AD24:AD25">
    <cfRule type="containsText" dxfId="1982" priority="138" stopIfTrue="1" operator="containsText" text="No aceptable o aceptable con control específico">
      <formula>NOT(ISERROR(SEARCH("No aceptable o aceptable con control específico",AD22)))</formula>
    </cfRule>
    <cfRule type="containsText" dxfId="1981" priority="139" stopIfTrue="1" operator="containsText" text="No aceptable">
      <formula>NOT(ISERROR(SEARCH("No aceptable",AD22)))</formula>
    </cfRule>
    <cfRule type="containsText" dxfId="1980" priority="140" stopIfTrue="1" operator="containsText" text="No Aceptable o aceptable con control específico">
      <formula>NOT(ISERROR(SEARCH("No Aceptable o aceptable con control específico",AD22)))</formula>
    </cfRule>
  </conditionalFormatting>
  <conditionalFormatting sqref="AD20">
    <cfRule type="cellIs" dxfId="1979" priority="128" stopIfTrue="1" operator="equal">
      <formula>"Aceptable"</formula>
    </cfRule>
    <cfRule type="cellIs" dxfId="1978" priority="129" stopIfTrue="1" operator="equal">
      <formula>"No aceptable"</formula>
    </cfRule>
  </conditionalFormatting>
  <conditionalFormatting sqref="AD20">
    <cfRule type="containsText" dxfId="1977" priority="125" stopIfTrue="1" operator="containsText" text="No aceptable o aceptable con control específico">
      <formula>NOT(ISERROR(SEARCH("No aceptable o aceptable con control específico",AD20)))</formula>
    </cfRule>
    <cfRule type="containsText" dxfId="1976" priority="126" stopIfTrue="1" operator="containsText" text="No aceptable">
      <formula>NOT(ISERROR(SEARCH("No aceptable",AD20)))</formula>
    </cfRule>
    <cfRule type="containsText" dxfId="1975" priority="127" stopIfTrue="1" operator="containsText" text="No Aceptable o aceptable con control específico">
      <formula>NOT(ISERROR(SEARCH("No Aceptable o aceptable con control específico",AD20)))</formula>
    </cfRule>
  </conditionalFormatting>
  <conditionalFormatting sqref="AD21">
    <cfRule type="cellIs" dxfId="1974" priority="120" stopIfTrue="1" operator="equal">
      <formula>"Aceptable"</formula>
    </cfRule>
    <cfRule type="cellIs" dxfId="1973" priority="121" stopIfTrue="1" operator="equal">
      <formula>"No aceptable"</formula>
    </cfRule>
  </conditionalFormatting>
  <conditionalFormatting sqref="AD21">
    <cfRule type="containsText" dxfId="1972" priority="117" stopIfTrue="1" operator="containsText" text="No aceptable o aceptable con control específico">
      <formula>NOT(ISERROR(SEARCH("No aceptable o aceptable con control específico",AD21)))</formula>
    </cfRule>
    <cfRule type="containsText" dxfId="1971" priority="118" stopIfTrue="1" operator="containsText" text="No aceptable">
      <formula>NOT(ISERROR(SEARCH("No aceptable",AD21)))</formula>
    </cfRule>
    <cfRule type="containsText" dxfId="1970" priority="119" stopIfTrue="1" operator="containsText" text="No Aceptable o aceptable con control específico">
      <formula>NOT(ISERROR(SEARCH("No Aceptable o aceptable con control específico",AD21)))</formula>
    </cfRule>
  </conditionalFormatting>
  <conditionalFormatting sqref="AD23">
    <cfRule type="containsText" dxfId="1969" priority="104" stopIfTrue="1" operator="containsText" text="No aceptable o aceptable con control específico">
      <formula>NOT(ISERROR(SEARCH("No aceptable o aceptable con control específico",AD23)))</formula>
    </cfRule>
    <cfRule type="containsText" dxfId="1968" priority="105" stopIfTrue="1" operator="containsText" text="No aceptable">
      <formula>NOT(ISERROR(SEARCH("No aceptable",AD23)))</formula>
    </cfRule>
    <cfRule type="containsText" dxfId="1967" priority="106" stopIfTrue="1" operator="containsText" text="No Aceptable o aceptable con control específico">
      <formula>NOT(ISERROR(SEARCH("No Aceptable o aceptable con control específico",AD23)))</formula>
    </cfRule>
  </conditionalFormatting>
  <conditionalFormatting sqref="AD23">
    <cfRule type="cellIs" dxfId="1966" priority="107" stopIfTrue="1" operator="equal">
      <formula>"Aceptable"</formula>
    </cfRule>
    <cfRule type="cellIs" dxfId="1965" priority="108" stopIfTrue="1" operator="equal">
      <formula>"No aceptable"</formula>
    </cfRule>
  </conditionalFormatting>
  <conditionalFormatting sqref="AD13">
    <cfRule type="cellIs" dxfId="1964" priority="99" stopIfTrue="1" operator="equal">
      <formula>"Aceptable"</formula>
    </cfRule>
    <cfRule type="cellIs" dxfId="1963" priority="100" stopIfTrue="1" operator="equal">
      <formula>"No aceptable"</formula>
    </cfRule>
  </conditionalFormatting>
  <conditionalFormatting sqref="AD13">
    <cfRule type="containsText" dxfId="1962" priority="96" stopIfTrue="1" operator="containsText" text="No aceptable o aceptable con control específico">
      <formula>NOT(ISERROR(SEARCH("No aceptable o aceptable con control específico",AD13)))</formula>
    </cfRule>
    <cfRule type="containsText" dxfId="1961" priority="97" stopIfTrue="1" operator="containsText" text="No aceptable">
      <formula>NOT(ISERROR(SEARCH("No aceptable",AD13)))</formula>
    </cfRule>
    <cfRule type="containsText" dxfId="1960" priority="98" stopIfTrue="1" operator="containsText" text="No Aceptable o aceptable con control específico">
      <formula>NOT(ISERROR(SEARCH("No Aceptable o aceptable con control específico",AD13)))</formula>
    </cfRule>
  </conditionalFormatting>
  <conditionalFormatting sqref="AD16">
    <cfRule type="containsText" dxfId="1959" priority="91" stopIfTrue="1" operator="containsText" text="No aceptable o aceptable con control específico">
      <formula>NOT(ISERROR(SEARCH("No aceptable o aceptable con control específico",AD16)))</formula>
    </cfRule>
    <cfRule type="containsText" dxfId="1958" priority="92" stopIfTrue="1" operator="containsText" text="No aceptable">
      <formula>NOT(ISERROR(SEARCH("No aceptable",AD16)))</formula>
    </cfRule>
    <cfRule type="containsText" dxfId="1957" priority="93" stopIfTrue="1" operator="containsText" text="No Aceptable o aceptable con control específico">
      <formula>NOT(ISERROR(SEARCH("No Aceptable o aceptable con control específico",AD16)))</formula>
    </cfRule>
  </conditionalFormatting>
  <conditionalFormatting sqref="AD16">
    <cfRule type="cellIs" dxfId="1956" priority="94" stopIfTrue="1" operator="equal">
      <formula>"Aceptable"</formula>
    </cfRule>
    <cfRule type="cellIs" dxfId="1955" priority="95" stopIfTrue="1" operator="equal">
      <formula>"No aceptable"</formula>
    </cfRule>
  </conditionalFormatting>
  <conditionalFormatting sqref="AB11:AB13">
    <cfRule type="cellIs" dxfId="1954" priority="83" stopIfTrue="1" operator="equal">
      <formula>"I"</formula>
    </cfRule>
    <cfRule type="cellIs" dxfId="1953" priority="84" stopIfTrue="1" operator="equal">
      <formula>"II"</formula>
    </cfRule>
    <cfRule type="cellIs" dxfId="1952" priority="85" stopIfTrue="1" operator="between">
      <formula>"III"</formula>
      <formula>"IV"</formula>
    </cfRule>
  </conditionalFormatting>
  <conditionalFormatting sqref="AB16">
    <cfRule type="cellIs" dxfId="1951" priority="80" stopIfTrue="1" operator="equal">
      <formula>"I"</formula>
    </cfRule>
    <cfRule type="cellIs" dxfId="1950" priority="81" stopIfTrue="1" operator="equal">
      <formula>"II"</formula>
    </cfRule>
    <cfRule type="cellIs" dxfId="1949" priority="82" stopIfTrue="1" operator="between">
      <formula>"III"</formula>
      <formula>"IV"</formula>
    </cfRule>
  </conditionalFormatting>
  <conditionalFormatting sqref="AB20:AB22">
    <cfRule type="cellIs" dxfId="1948" priority="77" stopIfTrue="1" operator="equal">
      <formula>"I"</formula>
    </cfRule>
    <cfRule type="cellIs" dxfId="1947" priority="78" stopIfTrue="1" operator="equal">
      <formula>"II"</formula>
    </cfRule>
    <cfRule type="cellIs" dxfId="1946" priority="79" stopIfTrue="1" operator="between">
      <formula>"III"</formula>
      <formula>"IV"</formula>
    </cfRule>
  </conditionalFormatting>
  <conditionalFormatting sqref="AB23:AB25">
    <cfRule type="cellIs" dxfId="1945" priority="74" stopIfTrue="1" operator="equal">
      <formula>"I"</formula>
    </cfRule>
    <cfRule type="cellIs" dxfId="1944" priority="75" stopIfTrue="1" operator="equal">
      <formula>"II"</formula>
    </cfRule>
    <cfRule type="cellIs" dxfId="1943" priority="76" stopIfTrue="1" operator="between">
      <formula>"III"</formula>
      <formula>"IV"</formula>
    </cfRule>
  </conditionalFormatting>
  <conditionalFormatting sqref="AE15">
    <cfRule type="cellIs" dxfId="1942" priority="71" stopIfTrue="1" operator="equal">
      <formula>"I"</formula>
    </cfRule>
    <cfRule type="cellIs" dxfId="1941" priority="72" stopIfTrue="1" operator="equal">
      <formula>"II"</formula>
    </cfRule>
    <cfRule type="cellIs" dxfId="1940" priority="73" stopIfTrue="1" operator="between">
      <formula>"III"</formula>
      <formula>"IV"</formula>
    </cfRule>
  </conditionalFormatting>
  <conditionalFormatting sqref="AE15">
    <cfRule type="cellIs" dxfId="1939" priority="69" stopIfTrue="1" operator="equal">
      <formula>"Aceptable"</formula>
    </cfRule>
    <cfRule type="cellIs" dxfId="1938" priority="70" stopIfTrue="1" operator="equal">
      <formula>"No aceptable"</formula>
    </cfRule>
  </conditionalFormatting>
  <conditionalFormatting sqref="AB15:AD15">
    <cfRule type="cellIs" dxfId="1937" priority="66" stopIfTrue="1" operator="equal">
      <formula>"I"</formula>
    </cfRule>
    <cfRule type="cellIs" dxfId="1936" priority="67" stopIfTrue="1" operator="equal">
      <formula>"II"</formula>
    </cfRule>
    <cfRule type="cellIs" dxfId="1935" priority="68" stopIfTrue="1" operator="between">
      <formula>"III"</formula>
      <formula>"IV"</formula>
    </cfRule>
  </conditionalFormatting>
  <conditionalFormatting sqref="AD15">
    <cfRule type="cellIs" dxfId="1934" priority="64" stopIfTrue="1" operator="equal">
      <formula>"Aceptable"</formula>
    </cfRule>
    <cfRule type="cellIs" dxfId="1933" priority="65" stopIfTrue="1" operator="equal">
      <formula>"No aceptable"</formula>
    </cfRule>
  </conditionalFormatting>
  <conditionalFormatting sqref="AD15">
    <cfRule type="containsText" dxfId="1932" priority="61" stopIfTrue="1" operator="containsText" text="No aceptable o aceptable con control específico">
      <formula>NOT(ISERROR(SEARCH("No aceptable o aceptable con control específico",AD15)))</formula>
    </cfRule>
    <cfRule type="containsText" dxfId="1931" priority="62" stopIfTrue="1" operator="containsText" text="No aceptable">
      <formula>NOT(ISERROR(SEARCH("No aceptable",AD15)))</formula>
    </cfRule>
    <cfRule type="containsText" dxfId="1930" priority="63" stopIfTrue="1" operator="containsText" text="No Aceptable o aceptable con control específico">
      <formula>NOT(ISERROR(SEARCH("No Aceptable o aceptable con control específico",AD15)))</formula>
    </cfRule>
  </conditionalFormatting>
  <conditionalFormatting sqref="AE13">
    <cfRule type="cellIs" dxfId="1929" priority="59" stopIfTrue="1" operator="equal">
      <formula>"Aceptable"</formula>
    </cfRule>
    <cfRule type="cellIs" dxfId="1928" priority="60" stopIfTrue="1" operator="equal">
      <formula>"No aceptable"</formula>
    </cfRule>
  </conditionalFormatting>
  <conditionalFormatting sqref="AE11:AE12">
    <cfRule type="cellIs" dxfId="1927" priority="56" stopIfTrue="1" operator="equal">
      <formula>"I"</formula>
    </cfRule>
    <cfRule type="cellIs" dxfId="1926" priority="57" stopIfTrue="1" operator="equal">
      <formula>"II"</formula>
    </cfRule>
    <cfRule type="cellIs" dxfId="1925" priority="58" stopIfTrue="1" operator="between">
      <formula>"III"</formula>
      <formula>"IV"</formula>
    </cfRule>
  </conditionalFormatting>
  <conditionalFormatting sqref="AE11:AE12">
    <cfRule type="cellIs" dxfId="1924" priority="54" stopIfTrue="1" operator="equal">
      <formula>"Aceptable"</formula>
    </cfRule>
    <cfRule type="cellIs" dxfId="1923" priority="55" stopIfTrue="1" operator="equal">
      <formula>"No aceptable"</formula>
    </cfRule>
  </conditionalFormatting>
  <conditionalFormatting sqref="AE22 AE24">
    <cfRule type="cellIs" dxfId="1922" priority="51" stopIfTrue="1" operator="equal">
      <formula>"I"</formula>
    </cfRule>
    <cfRule type="cellIs" dxfId="1921" priority="52" stopIfTrue="1" operator="equal">
      <formula>"II"</formula>
    </cfRule>
    <cfRule type="cellIs" dxfId="1920" priority="53" stopIfTrue="1" operator="between">
      <formula>"III"</formula>
      <formula>"IV"</formula>
    </cfRule>
  </conditionalFormatting>
  <conditionalFormatting sqref="AE22 AE24">
    <cfRule type="cellIs" dxfId="1919" priority="49" stopIfTrue="1" operator="equal">
      <formula>"Aceptable"</formula>
    </cfRule>
    <cfRule type="cellIs" dxfId="1918" priority="50" stopIfTrue="1" operator="equal">
      <formula>"No aceptable"</formula>
    </cfRule>
  </conditionalFormatting>
  <conditionalFormatting sqref="AE21">
    <cfRule type="cellIs" dxfId="1917" priority="47" stopIfTrue="1" operator="equal">
      <formula>"Aceptable"</formula>
    </cfRule>
    <cfRule type="cellIs" dxfId="1916" priority="48" stopIfTrue="1" operator="equal">
      <formula>"No aceptable"</formula>
    </cfRule>
  </conditionalFormatting>
  <conditionalFormatting sqref="AE20">
    <cfRule type="cellIs" dxfId="1915" priority="39" stopIfTrue="1" operator="equal">
      <formula>"I"</formula>
    </cfRule>
    <cfRule type="cellIs" dxfId="1914" priority="40" stopIfTrue="1" operator="equal">
      <formula>"II"</formula>
    </cfRule>
    <cfRule type="cellIs" dxfId="1913" priority="41" stopIfTrue="1" operator="between">
      <formula>"III"</formula>
      <formula>"IV"</formula>
    </cfRule>
  </conditionalFormatting>
  <conditionalFormatting sqref="AE20">
    <cfRule type="cellIs" dxfId="1912" priority="37" stopIfTrue="1" operator="equal">
      <formula>"Aceptable"</formula>
    </cfRule>
    <cfRule type="cellIs" dxfId="1911" priority="38" stopIfTrue="1" operator="equal">
      <formula>"No aceptable"</formula>
    </cfRule>
  </conditionalFormatting>
  <conditionalFormatting sqref="AE23">
    <cfRule type="cellIs" dxfId="1910" priority="34" stopIfTrue="1" operator="equal">
      <formula>"I"</formula>
    </cfRule>
    <cfRule type="cellIs" dxfId="1909" priority="35" stopIfTrue="1" operator="equal">
      <formula>"II"</formula>
    </cfRule>
    <cfRule type="cellIs" dxfId="1908" priority="36" stopIfTrue="1" operator="between">
      <formula>"III"</formula>
      <formula>"IV"</formula>
    </cfRule>
  </conditionalFormatting>
  <conditionalFormatting sqref="AE23">
    <cfRule type="cellIs" dxfId="1907" priority="32" stopIfTrue="1" operator="equal">
      <formula>"Aceptable"</formula>
    </cfRule>
    <cfRule type="cellIs" dxfId="1906" priority="33" stopIfTrue="1" operator="equal">
      <formula>"No aceptable"</formula>
    </cfRule>
  </conditionalFormatting>
  <conditionalFormatting sqref="AE17">
    <cfRule type="cellIs" dxfId="1905" priority="29" stopIfTrue="1" operator="equal">
      <formula>"I"</formula>
    </cfRule>
    <cfRule type="cellIs" dxfId="1904" priority="30" stopIfTrue="1" operator="equal">
      <formula>"II"</formula>
    </cfRule>
    <cfRule type="cellIs" dxfId="1903" priority="31" stopIfTrue="1" operator="between">
      <formula>"III"</formula>
      <formula>"IV"</formula>
    </cfRule>
  </conditionalFormatting>
  <conditionalFormatting sqref="AE17">
    <cfRule type="cellIs" dxfId="1902" priority="27" stopIfTrue="1" operator="equal">
      <formula>"Aceptable"</formula>
    </cfRule>
    <cfRule type="cellIs" dxfId="1901" priority="28" stopIfTrue="1" operator="equal">
      <formula>"No aceptable"</formula>
    </cfRule>
  </conditionalFormatting>
  <conditionalFormatting sqref="AE18">
    <cfRule type="cellIs" dxfId="1900" priority="24" stopIfTrue="1" operator="equal">
      <formula>"I"</formula>
    </cfRule>
    <cfRule type="cellIs" dxfId="1899" priority="25" stopIfTrue="1" operator="equal">
      <formula>"II"</formula>
    </cfRule>
    <cfRule type="cellIs" dxfId="1898" priority="26" stopIfTrue="1" operator="between">
      <formula>"III"</formula>
      <formula>"IV"</formula>
    </cfRule>
  </conditionalFormatting>
  <conditionalFormatting sqref="AE18">
    <cfRule type="cellIs" dxfId="1897" priority="22" stopIfTrue="1" operator="equal">
      <formula>"Aceptable"</formula>
    </cfRule>
    <cfRule type="cellIs" dxfId="1896" priority="23" stopIfTrue="1" operator="equal">
      <formula>"No aceptable"</formula>
    </cfRule>
  </conditionalFormatting>
  <conditionalFormatting sqref="AE19">
    <cfRule type="cellIs" dxfId="1895" priority="19" stopIfTrue="1" operator="equal">
      <formula>"I"</formula>
    </cfRule>
    <cfRule type="cellIs" dxfId="1894" priority="20" stopIfTrue="1" operator="equal">
      <formula>"II"</formula>
    </cfRule>
    <cfRule type="cellIs" dxfId="1893" priority="21" stopIfTrue="1" operator="between">
      <formula>"III"</formula>
      <formula>"IV"</formula>
    </cfRule>
  </conditionalFormatting>
  <conditionalFormatting sqref="AE19">
    <cfRule type="cellIs" dxfId="1892" priority="17" stopIfTrue="1" operator="equal">
      <formula>"Aceptable"</formula>
    </cfRule>
    <cfRule type="cellIs" dxfId="1891" priority="18" stopIfTrue="1" operator="equal">
      <formula>"No aceptable"</formula>
    </cfRule>
  </conditionalFormatting>
  <conditionalFormatting sqref="AB17:AD17">
    <cfRule type="cellIs" dxfId="1890" priority="14" stopIfTrue="1" operator="equal">
      <formula>"I"</formula>
    </cfRule>
    <cfRule type="cellIs" dxfId="1889" priority="15" stopIfTrue="1" operator="equal">
      <formula>"II"</formula>
    </cfRule>
    <cfRule type="cellIs" dxfId="1888" priority="16" stopIfTrue="1" operator="between">
      <formula>"III"</formula>
      <formula>"IV"</formula>
    </cfRule>
  </conditionalFormatting>
  <conditionalFormatting sqref="AD17">
    <cfRule type="cellIs" dxfId="1887" priority="12" stopIfTrue="1" operator="equal">
      <formula>"Aceptable"</formula>
    </cfRule>
    <cfRule type="cellIs" dxfId="1886" priority="13" stopIfTrue="1" operator="equal">
      <formula>"No aceptable"</formula>
    </cfRule>
  </conditionalFormatting>
  <conditionalFormatting sqref="AD17">
    <cfRule type="containsText" dxfId="1885" priority="9" stopIfTrue="1" operator="containsText" text="No aceptable o aceptable con control específico">
      <formula>NOT(ISERROR(SEARCH("No aceptable o aceptable con control específico",AD17)))</formula>
    </cfRule>
    <cfRule type="containsText" dxfId="1884" priority="10" stopIfTrue="1" operator="containsText" text="No aceptable">
      <formula>NOT(ISERROR(SEARCH("No aceptable",AD17)))</formula>
    </cfRule>
    <cfRule type="containsText" dxfId="1883" priority="11" stopIfTrue="1" operator="containsText" text="No Aceptable o aceptable con control específico">
      <formula>NOT(ISERROR(SEARCH("No Aceptable o aceptable con control específico",AD17)))</formula>
    </cfRule>
  </conditionalFormatting>
  <conditionalFormatting sqref="AB18:AD19">
    <cfRule type="cellIs" dxfId="1882" priority="6" stopIfTrue="1" operator="equal">
      <formula>"I"</formula>
    </cfRule>
    <cfRule type="cellIs" dxfId="1881" priority="7" stopIfTrue="1" operator="equal">
      <formula>"II"</formula>
    </cfRule>
    <cfRule type="cellIs" dxfId="1880" priority="8" stopIfTrue="1" operator="between">
      <formula>"III"</formula>
      <formula>"IV"</formula>
    </cfRule>
  </conditionalFormatting>
  <conditionalFormatting sqref="AD18:AD19">
    <cfRule type="cellIs" dxfId="1879" priority="4" stopIfTrue="1" operator="equal">
      <formula>"Aceptable"</formula>
    </cfRule>
    <cfRule type="cellIs" dxfId="1878" priority="5" stopIfTrue="1" operator="equal">
      <formula>"No aceptable"</formula>
    </cfRule>
  </conditionalFormatting>
  <conditionalFormatting sqref="AD18:AD19">
    <cfRule type="containsText" dxfId="1877" priority="1" stopIfTrue="1" operator="containsText" text="No aceptable o aceptable con control específico">
      <formula>NOT(ISERROR(SEARCH("No aceptable o aceptable con control específico",AD18)))</formula>
    </cfRule>
    <cfRule type="containsText" dxfId="1876" priority="2" stopIfTrue="1" operator="containsText" text="No aceptable">
      <formula>NOT(ISERROR(SEARCH("No aceptable",AD18)))</formula>
    </cfRule>
    <cfRule type="containsText" dxfId="1875" priority="3" stopIfTrue="1" operator="containsText" text="No Aceptable o aceptable con control específico">
      <formula>NOT(ISERROR(SEARCH("No Aceptable o aceptable con control específico",AD18)))</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25" xr:uid="{00000000-0002-0000-0F00-000000000000}">
      <formula1>"100,60,25,10"</formula1>
    </dataValidation>
    <dataValidation type="list" allowBlank="1" showInputMessage="1" prompt="4 = Continua_x000a_3 = Frecuente_x000a_2 = Ocasional_x000a_1 = Esporádica" sqref="V11:V25" xr:uid="{00000000-0002-0000-0F00-000001000000}">
      <formula1>"4, 3, 2, 1"</formula1>
    </dataValidation>
    <dataValidation type="list" allowBlank="1" showInputMessage="1" showErrorMessage="1" prompt="10 = Muy Alto_x000a_6 = Alto_x000a_2 = Medio_x000a_0 = Bajo" sqref="U11:U25" xr:uid="{00000000-0002-0000-0F00-000002000000}">
      <formula1>"10, 6, 2, 0, "</formula1>
    </dataValidation>
    <dataValidation allowBlank="1" sqref="AA11:AA25" xr:uid="{00000000-0002-0000-0F00-000003000000}"/>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BL28"/>
  <sheetViews>
    <sheetView topLeftCell="A16" zoomScale="60" zoomScaleNormal="60" workbookViewId="0">
      <selection activeCell="A5" sqref="A5:XFD10"/>
    </sheetView>
  </sheetViews>
  <sheetFormatPr baseColWidth="10" defaultRowHeight="66.75" customHeight="1" x14ac:dyDescent="0.2"/>
  <cols>
    <col min="1" max="1" width="1.85546875" customWidth="1"/>
    <col min="2" max="2" width="5.7109375" customWidth="1"/>
    <col min="3" max="3" width="5.28515625" customWidth="1"/>
    <col min="4" max="4" width="5.7109375" customWidth="1"/>
    <col min="5" max="5" width="7.5703125" customWidth="1"/>
    <col min="6" max="6" width="24.5703125" customWidth="1"/>
    <col min="7" max="7" width="8.28515625" customWidth="1"/>
    <col min="8" max="8" width="11.85546875" customWidth="1"/>
    <col min="9" max="9" width="17.7109375" customWidth="1"/>
    <col min="10" max="10" width="17.85546875" customWidth="1"/>
    <col min="11" max="11" width="18.140625" customWidth="1"/>
    <col min="12" max="15" width="5.140625" customWidth="1"/>
    <col min="16" max="16" width="16.7109375"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6.140625" customWidth="1"/>
    <col min="26" max="26" width="7.7109375" customWidth="1"/>
    <col min="27" max="27" width="8.140625" customWidth="1"/>
    <col min="28" max="28" width="7.28515625" customWidth="1"/>
    <col min="29" max="29" width="14.42578125" customWidth="1"/>
    <col min="30" max="30" width="12.7109375" customWidth="1"/>
    <col min="31" max="31" width="13" customWidth="1"/>
    <col min="32" max="32" width="9.85546875" customWidth="1"/>
    <col min="33" max="33" width="14.5703125" customWidth="1"/>
    <col min="34" max="34" width="18.5703125" customWidth="1"/>
    <col min="35" max="35" width="23.140625" customWidth="1"/>
    <col min="36" max="36" width="7.7109375" customWidth="1"/>
    <col min="37" max="37" width="19.28515625" customWidth="1"/>
  </cols>
  <sheetData>
    <row r="1" spans="1:64" s="3" customFormat="1" ht="35.2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69" t="s">
        <v>89</v>
      </c>
      <c r="AK1" s="59" t="s">
        <v>137</v>
      </c>
    </row>
    <row r="2" spans="1:64" s="3" customFormat="1" ht="35.2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69" t="s">
        <v>90</v>
      </c>
      <c r="AK2" s="59">
        <v>1</v>
      </c>
    </row>
    <row r="3" spans="1:64" s="3" customFormat="1" ht="35.2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81" t="s">
        <v>91</v>
      </c>
      <c r="AK3" s="60">
        <v>42870</v>
      </c>
    </row>
    <row r="4" spans="1:64" s="3" customFormat="1" ht="35.25" customHeight="1" x14ac:dyDescent="0.3">
      <c r="E4" s="4"/>
      <c r="H4" s="5"/>
      <c r="AF4" s="4"/>
      <c r="AG4" s="4"/>
      <c r="AH4" s="4"/>
      <c r="AJ4" s="5"/>
    </row>
    <row r="5" spans="1: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1:64" s="137" customFormat="1" ht="18.75" customHeight="1" x14ac:dyDescent="0.3">
      <c r="E6" s="138"/>
      <c r="H6" s="139"/>
      <c r="AF6" s="138"/>
      <c r="AG6" s="138"/>
      <c r="AH6" s="138"/>
      <c r="AJ6" s="139"/>
    </row>
    <row r="7" spans="1: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1: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1: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1:64" s="135" customFormat="1" ht="62.25" customHeight="1" thickBot="1" x14ac:dyDescent="0.4">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1:64" s="2" customFormat="1" ht="96.75" customHeight="1" x14ac:dyDescent="0.35">
      <c r="A11" s="39"/>
      <c r="B11" s="262" t="s">
        <v>172</v>
      </c>
      <c r="C11" s="262" t="s">
        <v>247</v>
      </c>
      <c r="D11" s="262" t="s">
        <v>256</v>
      </c>
      <c r="E11" s="276" t="s">
        <v>257</v>
      </c>
      <c r="F11" s="276" t="s">
        <v>255</v>
      </c>
      <c r="G11" s="214" t="s">
        <v>44</v>
      </c>
      <c r="H11" s="216" t="s">
        <v>36</v>
      </c>
      <c r="I11" s="148" t="s">
        <v>49</v>
      </c>
      <c r="J11" s="189" t="s">
        <v>374</v>
      </c>
      <c r="K11" s="189" t="s">
        <v>375</v>
      </c>
      <c r="L11" s="140">
        <v>0</v>
      </c>
      <c r="M11" s="158">
        <v>5</v>
      </c>
      <c r="N11" s="140">
        <v>0</v>
      </c>
      <c r="O11" s="140">
        <f>SUM(L11:N11)</f>
        <v>5</v>
      </c>
      <c r="P11" s="189" t="s">
        <v>376</v>
      </c>
      <c r="Q11" s="157">
        <v>8</v>
      </c>
      <c r="R11" s="189" t="s">
        <v>628</v>
      </c>
      <c r="S11" s="189" t="s">
        <v>378</v>
      </c>
      <c r="T11" s="189" t="s">
        <v>377</v>
      </c>
      <c r="U11" s="7">
        <v>2</v>
      </c>
      <c r="V11" s="7">
        <v>4</v>
      </c>
      <c r="W11" s="7">
        <f>V11*U11</f>
        <v>8</v>
      </c>
      <c r="X11" s="8"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0" t="str">
        <f>+IF(AND(U11*V11*Z11&gt;=600,U11*V11*Z11&lt;=4000),"I",IF(AND(U11*V11*Z11&gt;=150,U11*V11*Z11&lt;=500),"II",IF(AND(U11*V11*Z11&gt;=40,U11*V11*Z11&lt;=120),"III",IF(AND(U11*V11*Z11&gt;=0,U11*V11*Z11&lt;=20),"IV",""))))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96.75" customHeight="1" x14ac:dyDescent="0.35">
      <c r="A12" s="40"/>
      <c r="B12" s="237"/>
      <c r="C12" s="237"/>
      <c r="D12" s="237"/>
      <c r="E12" s="276"/>
      <c r="F12" s="276"/>
      <c r="G12" s="215"/>
      <c r="H12" s="220"/>
      <c r="I12" s="148" t="s">
        <v>127</v>
      </c>
      <c r="J12" s="189" t="s">
        <v>380</v>
      </c>
      <c r="K12" s="190" t="s">
        <v>381</v>
      </c>
      <c r="L12" s="140">
        <v>0</v>
      </c>
      <c r="M12" s="158">
        <v>5</v>
      </c>
      <c r="N12" s="140">
        <v>0</v>
      </c>
      <c r="O12" s="140">
        <f t="shared" ref="O12:O27" si="0">SUM(L12:N12)</f>
        <v>5</v>
      </c>
      <c r="P12" s="189" t="s">
        <v>376</v>
      </c>
      <c r="Q12" s="148">
        <v>8</v>
      </c>
      <c r="R12" s="190" t="s">
        <v>629</v>
      </c>
      <c r="S12" s="190" t="s">
        <v>378</v>
      </c>
      <c r="T12" s="190" t="s">
        <v>377</v>
      </c>
      <c r="U12" s="7">
        <v>2</v>
      </c>
      <c r="V12" s="7">
        <v>4</v>
      </c>
      <c r="W12" s="7">
        <f t="shared" ref="W12:W27" si="1">V12*U12</f>
        <v>8</v>
      </c>
      <c r="X12" s="8" t="str">
        <f t="shared" ref="X12:X27" si="2">+IF(AND(U12*V12&gt;=24,U12*V12&lt;=40),"MA",IF(AND(U12*V12&gt;=10,U12*V12&lt;=20),"A",IF(AND(U12*V12&gt;=6,U12*V12&lt;=8),"M",IF(AND(U12*V12&gt;=0,U12*V12&lt;=4),"B",""))))</f>
        <v>M</v>
      </c>
      <c r="Y12" s="9" t="str">
        <f t="shared" ref="Y12:Y27"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10</v>
      </c>
      <c r="AA12" s="7">
        <f t="shared" ref="AA12:AA27" si="4">W12*Z12</f>
        <v>80</v>
      </c>
      <c r="AB12" s="10" t="str">
        <f t="shared" ref="AB12:AB27" si="5">+IF(AND(U12*V12*Z12&gt;=600,U12*V12*Z12&lt;=4000),"I",IF(AND(U12*V12*Z12&gt;=150,U12*V12*Z12&lt;=500),"II",IF(AND(U12*V12*Z12&gt;=40,U12*V12*Z12&lt;=120),"III",IF(AND(U12*V12*Z12&gt;=0,U12*V12*Z12&lt;=20),"IV",""))))</f>
        <v>III</v>
      </c>
      <c r="AC12" s="9" t="str">
        <f t="shared" ref="AC12:AC27"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 t="shared" ref="AD12:AD27" si="7">+IF(AB12="I","No aceptable",IF(AB12="II","No aceptable o aceptable con control específico",IF(AB12="III","Aceptable",IF(AB12="IV","Aceptable",""))))</f>
        <v>Aceptable</v>
      </c>
      <c r="AE12" s="173" t="s">
        <v>128</v>
      </c>
      <c r="AF12" s="157" t="s">
        <v>34</v>
      </c>
      <c r="AG12" s="157" t="s">
        <v>34</v>
      </c>
      <c r="AH12" s="157" t="s">
        <v>384</v>
      </c>
      <c r="AI12" s="146" t="s">
        <v>379</v>
      </c>
      <c r="AJ12" s="157" t="s">
        <v>34</v>
      </c>
      <c r="AK12" s="147"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96.75" customHeight="1" thickBot="1" x14ac:dyDescent="0.4">
      <c r="A13" s="40"/>
      <c r="B13" s="237"/>
      <c r="C13" s="237"/>
      <c r="D13" s="237"/>
      <c r="E13" s="276"/>
      <c r="F13" s="276"/>
      <c r="G13" s="99" t="s">
        <v>33</v>
      </c>
      <c r="H13" s="220"/>
      <c r="I13" s="148" t="s">
        <v>127</v>
      </c>
      <c r="J13" s="173" t="s">
        <v>407</v>
      </c>
      <c r="K13" s="157" t="s">
        <v>387</v>
      </c>
      <c r="L13" s="140">
        <v>0</v>
      </c>
      <c r="M13" s="158">
        <v>5</v>
      </c>
      <c r="N13" s="140">
        <v>0</v>
      </c>
      <c r="O13" s="140">
        <f t="shared" si="0"/>
        <v>5</v>
      </c>
      <c r="P13" s="157" t="s">
        <v>386</v>
      </c>
      <c r="Q13" s="148">
        <v>4</v>
      </c>
      <c r="R13" s="157" t="s">
        <v>33</v>
      </c>
      <c r="S13" s="157" t="s">
        <v>33</v>
      </c>
      <c r="T13" s="157" t="s">
        <v>390</v>
      </c>
      <c r="U13" s="7">
        <v>2</v>
      </c>
      <c r="V13" s="7">
        <v>2</v>
      </c>
      <c r="W13" s="7">
        <f t="shared" si="1"/>
        <v>4</v>
      </c>
      <c r="X13" s="8" t="str">
        <f t="shared" si="2"/>
        <v>B</v>
      </c>
      <c r="Y13" s="9" t="str">
        <f t="shared" si="3"/>
        <v>Situación mejorable con exposición ocasional o esporádica, o situación sin anomalía destacable con cualquier nivel de exposición. No es esperable que se materialice el riesgo, aunque puede ser concebible.</v>
      </c>
      <c r="Z13" s="7">
        <v>25</v>
      </c>
      <c r="AA13" s="7">
        <f t="shared" si="4"/>
        <v>100</v>
      </c>
      <c r="AB13" s="10" t="str">
        <f>+IF(AND(U13*V13*Z13&gt;=600,U13*V13*Z13&lt;=4000),"I",IF(AND(U13*V13*Z13&gt;=150,U13*V13*Z13&lt;=500),"II",IF(AND(U13*V13*Z13&gt;=40,U13*V13*Z13&lt;=120),"III",IF(AND(U13*V13*Z13&gt;=0,U13*V13*Z13&lt;=20),"IV",""))))</f>
        <v>III</v>
      </c>
      <c r="AC13" s="9"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+IF(AB13="I","No aceptable",IF(AB13="II","No aceptable o aceptable con control específico",IF(AB13="III","Aceptable",IF(AB13="IV","Aceptable",""))))</f>
        <v>Aceptable</v>
      </c>
      <c r="AE13" s="173" t="s">
        <v>128</v>
      </c>
      <c r="AF13" s="157" t="s">
        <v>34</v>
      </c>
      <c r="AG13" s="157" t="s">
        <v>34</v>
      </c>
      <c r="AH13" s="157" t="s">
        <v>34</v>
      </c>
      <c r="AI13" s="154" t="s">
        <v>389</v>
      </c>
      <c r="AJ13" s="147" t="s">
        <v>388</v>
      </c>
      <c r="AK13" s="147"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96.75" customHeight="1" thickBot="1" x14ac:dyDescent="0.4">
      <c r="A14" s="40"/>
      <c r="B14" s="237"/>
      <c r="C14" s="237"/>
      <c r="D14" s="237"/>
      <c r="E14" s="276"/>
      <c r="F14" s="276"/>
      <c r="G14" s="255" t="s">
        <v>44</v>
      </c>
      <c r="H14" s="278" t="s">
        <v>47</v>
      </c>
      <c r="I14" s="149" t="s">
        <v>63</v>
      </c>
      <c r="J14" s="148" t="s">
        <v>365</v>
      </c>
      <c r="K14" s="148" t="s">
        <v>347</v>
      </c>
      <c r="L14" s="140">
        <v>0</v>
      </c>
      <c r="M14" s="158">
        <v>5</v>
      </c>
      <c r="N14" s="140">
        <v>0</v>
      </c>
      <c r="O14" s="140">
        <f t="shared" si="0"/>
        <v>5</v>
      </c>
      <c r="P14" s="148" t="s">
        <v>363</v>
      </c>
      <c r="Q14" s="148">
        <v>8</v>
      </c>
      <c r="R14" s="148" t="s">
        <v>351</v>
      </c>
      <c r="S14" s="148" t="s">
        <v>349</v>
      </c>
      <c r="T14" s="148" t="s">
        <v>464</v>
      </c>
      <c r="U14" s="7">
        <v>2</v>
      </c>
      <c r="V14" s="7">
        <v>2</v>
      </c>
      <c r="W14" s="7">
        <f t="shared" si="1"/>
        <v>4</v>
      </c>
      <c r="X14" s="8" t="str">
        <f t="shared" si="2"/>
        <v>B</v>
      </c>
      <c r="Y14" s="9" t="str">
        <f t="shared" si="3"/>
        <v>Situación mejorable con exposición ocasional o esporádica, o situación sin anomalía destacable con cualquier nivel de exposición. No es esperable que se materialice el riesgo, aunque puede ser concebible.</v>
      </c>
      <c r="Z14" s="7">
        <v>25</v>
      </c>
      <c r="AA14" s="7">
        <f t="shared" si="4"/>
        <v>100</v>
      </c>
      <c r="AB14" s="10" t="str">
        <f t="shared" si="5"/>
        <v>III</v>
      </c>
      <c r="AC14" s="9" t="str">
        <f t="shared" si="6"/>
        <v>Mejorar si es posible. Sería conveniente justificar la intervención y su rentabilidad.</v>
      </c>
      <c r="AD14" s="11" t="str">
        <f t="shared" si="7"/>
        <v>Aceptable</v>
      </c>
      <c r="AE14" s="148" t="s">
        <v>371</v>
      </c>
      <c r="AF14" s="148" t="s">
        <v>34</v>
      </c>
      <c r="AG14" s="148" t="s">
        <v>34</v>
      </c>
      <c r="AH14" s="148" t="s">
        <v>34</v>
      </c>
      <c r="AI14" s="151" t="s">
        <v>364</v>
      </c>
      <c r="AJ14" s="148" t="s">
        <v>34</v>
      </c>
      <c r="AK14" s="173" t="s">
        <v>35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96.75" customHeight="1" thickTop="1" x14ac:dyDescent="0.35">
      <c r="A15" s="40"/>
      <c r="B15" s="237"/>
      <c r="C15" s="237"/>
      <c r="D15" s="237"/>
      <c r="E15" s="276"/>
      <c r="F15" s="276"/>
      <c r="G15" s="256"/>
      <c r="H15" s="279"/>
      <c r="I15" s="148" t="s">
        <v>353</v>
      </c>
      <c r="J15" s="148" t="s">
        <v>354</v>
      </c>
      <c r="K15" s="148" t="s">
        <v>355</v>
      </c>
      <c r="L15" s="140">
        <v>0</v>
      </c>
      <c r="M15" s="158">
        <v>5</v>
      </c>
      <c r="N15" s="140">
        <v>0</v>
      </c>
      <c r="O15" s="140">
        <f t="shared" ref="O15" si="8">SUM(L15:N15)</f>
        <v>5</v>
      </c>
      <c r="P15" s="148" t="s">
        <v>356</v>
      </c>
      <c r="Q15" s="157">
        <v>8</v>
      </c>
      <c r="R15" s="148" t="s">
        <v>359</v>
      </c>
      <c r="S15" s="148" t="s">
        <v>465</v>
      </c>
      <c r="T15" s="148" t="s">
        <v>466</v>
      </c>
      <c r="U15" s="7">
        <v>2</v>
      </c>
      <c r="V15" s="7">
        <v>2</v>
      </c>
      <c r="W15" s="7">
        <f t="shared" ref="W15" si="9">V15*U15</f>
        <v>4</v>
      </c>
      <c r="X15" s="8" t="str">
        <f t="shared" ref="X15" si="10">+IF(AND(U15*V15&gt;=24,U15*V15&lt;=40),"MA",IF(AND(U15*V15&gt;=10,U15*V15&lt;=20),"A",IF(AND(U15*V15&gt;=6,U15*V15&lt;=8),"M",IF(AND(U15*V15&gt;=0,U15*V15&lt;=4),"B",""))))</f>
        <v>B</v>
      </c>
      <c r="Y15" s="9" t="str">
        <f t="shared" ref="Y15" si="11">+IF(X15="MA","Situación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5" s="7">
        <v>25</v>
      </c>
      <c r="AA15" s="7">
        <f t="shared" ref="AA15" si="12">W15*Z15</f>
        <v>100</v>
      </c>
      <c r="AB15" s="10" t="str">
        <f t="shared" ref="AB15" si="13">+IF(AND(U15*V15*Z15&gt;=600,U15*V15*Z15&lt;=4000),"I",IF(AND(U15*V15*Z15&gt;=150,U15*V15*Z15&lt;=500),"II",IF(AND(U15*V15*Z15&gt;=40,U15*V15*Z15&lt;=120),"III",IF(AND(U15*V15*Z15&gt;=0,U15*V15*Z15&lt;=20),"IV",""))))</f>
        <v>III</v>
      </c>
      <c r="AC15" s="9" t="str">
        <f t="shared" ref="AC15" si="14">+IF(AB15="I","Situación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5" s="11" t="str">
        <f t="shared" ref="AD15" si="15">+IF(AB15="I","No aceptable",IF(AB15="II","No aceptable o aceptable con control específico",IF(AB15="III","Aceptable",IF(AB15="IV","Aceptable",""))))</f>
        <v>Aceptable</v>
      </c>
      <c r="AE15" s="150" t="s">
        <v>362</v>
      </c>
      <c r="AF15" s="148" t="s">
        <v>34</v>
      </c>
      <c r="AG15" s="148" t="s">
        <v>34</v>
      </c>
      <c r="AH15" s="148" t="s">
        <v>34</v>
      </c>
      <c r="AI15" s="148" t="s">
        <v>361</v>
      </c>
      <c r="AJ15" s="148" t="s">
        <v>34</v>
      </c>
      <c r="AK15" s="147" t="s">
        <v>285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2" customFormat="1" ht="96.75" customHeight="1" x14ac:dyDescent="0.35">
      <c r="A16" s="40"/>
      <c r="B16" s="237"/>
      <c r="C16" s="237"/>
      <c r="D16" s="237"/>
      <c r="E16" s="276"/>
      <c r="F16" s="276"/>
      <c r="G16" s="257"/>
      <c r="H16" s="280"/>
      <c r="I16" s="157" t="s">
        <v>65</v>
      </c>
      <c r="J16" s="148" t="s">
        <v>366</v>
      </c>
      <c r="K16" s="148" t="s">
        <v>347</v>
      </c>
      <c r="L16" s="140">
        <v>0</v>
      </c>
      <c r="M16" s="158">
        <v>5</v>
      </c>
      <c r="N16" s="140">
        <v>0</v>
      </c>
      <c r="O16" s="140">
        <f t="shared" si="0"/>
        <v>5</v>
      </c>
      <c r="P16" s="148" t="s">
        <v>363</v>
      </c>
      <c r="Q16" s="157">
        <v>8</v>
      </c>
      <c r="R16" s="148" t="s">
        <v>351</v>
      </c>
      <c r="S16" s="148" t="s">
        <v>349</v>
      </c>
      <c r="T16" s="148" t="s">
        <v>464</v>
      </c>
      <c r="U16" s="7">
        <v>2</v>
      </c>
      <c r="V16" s="7">
        <v>2</v>
      </c>
      <c r="W16" s="7">
        <f t="shared" si="1"/>
        <v>4</v>
      </c>
      <c r="X16" s="8" t="str">
        <f t="shared" si="2"/>
        <v>B</v>
      </c>
      <c r="Y16" s="9" t="str">
        <f t="shared" si="3"/>
        <v>Situación mejorable con exposición ocasional o esporádica, o situación sin anomalía destacable con cualquier nivel de exposición. No es esperable que se materialice el riesgo, aunque puede ser concebible.</v>
      </c>
      <c r="Z16" s="7">
        <v>25</v>
      </c>
      <c r="AA16" s="7">
        <f t="shared" si="4"/>
        <v>100</v>
      </c>
      <c r="AB16" s="10" t="str">
        <f t="shared" si="5"/>
        <v>III</v>
      </c>
      <c r="AC16" s="9" t="str">
        <f t="shared" si="6"/>
        <v>Mejorar si es posible. Sería conveniente justificar la intervención y su rentabilidad.</v>
      </c>
      <c r="AD16" s="11" t="str">
        <f t="shared" si="7"/>
        <v>Aceptable</v>
      </c>
      <c r="AE16" s="148" t="s">
        <v>371</v>
      </c>
      <c r="AF16" s="148" t="s">
        <v>34</v>
      </c>
      <c r="AG16" s="148" t="s">
        <v>34</v>
      </c>
      <c r="AH16" s="148" t="s">
        <v>213</v>
      </c>
      <c r="AI16" s="148" t="s">
        <v>358</v>
      </c>
      <c r="AJ16" s="148" t="s">
        <v>34</v>
      </c>
      <c r="AK16" s="173" t="s">
        <v>285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2" customFormat="1" ht="96.75" customHeight="1" x14ac:dyDescent="0.35">
      <c r="A17" s="40"/>
      <c r="B17" s="237"/>
      <c r="C17" s="237"/>
      <c r="D17" s="237"/>
      <c r="E17" s="276"/>
      <c r="F17" s="276"/>
      <c r="G17" s="277" t="s">
        <v>44</v>
      </c>
      <c r="H17" s="235" t="s">
        <v>53</v>
      </c>
      <c r="I17" s="190" t="s">
        <v>330</v>
      </c>
      <c r="J17" s="190" t="s">
        <v>331</v>
      </c>
      <c r="K17" s="190" t="s">
        <v>334</v>
      </c>
      <c r="L17" s="140">
        <v>0</v>
      </c>
      <c r="M17" s="158">
        <v>5</v>
      </c>
      <c r="N17" s="140">
        <v>0</v>
      </c>
      <c r="O17" s="140">
        <f t="shared" si="0"/>
        <v>5</v>
      </c>
      <c r="P17" s="191" t="s">
        <v>337</v>
      </c>
      <c r="Q17" s="157">
        <v>8</v>
      </c>
      <c r="R17" s="191" t="s">
        <v>339</v>
      </c>
      <c r="S17" s="191" t="s">
        <v>340</v>
      </c>
      <c r="T17" s="191" t="s">
        <v>341</v>
      </c>
      <c r="U17" s="7">
        <v>2</v>
      </c>
      <c r="V17" s="7">
        <v>4</v>
      </c>
      <c r="W17" s="7">
        <f t="shared" si="1"/>
        <v>8</v>
      </c>
      <c r="X17" s="8" t="str">
        <f t="shared" si="2"/>
        <v>M</v>
      </c>
      <c r="Y17" s="9" t="str">
        <f t="shared" si="3"/>
        <v>Situación deficiente con exposición esporádica, o bien situación mejorable con exposición continuada o frecuente. Es posible que suceda el daño alguna vez.</v>
      </c>
      <c r="Z17" s="7">
        <v>10</v>
      </c>
      <c r="AA17" s="7">
        <f t="shared" si="4"/>
        <v>80</v>
      </c>
      <c r="AB17" s="10" t="str">
        <f t="shared" si="5"/>
        <v>III</v>
      </c>
      <c r="AC17" s="9" t="str">
        <f t="shared" si="6"/>
        <v>Mejorar si es posible. Sería conveniente justificar la intervención y su rentabilidad.</v>
      </c>
      <c r="AD17" s="11" t="str">
        <f t="shared" si="7"/>
        <v>Aceptable</v>
      </c>
      <c r="AE17" s="173" t="s">
        <v>570</v>
      </c>
      <c r="AF17" s="148" t="s">
        <v>34</v>
      </c>
      <c r="AG17" s="148" t="s">
        <v>34</v>
      </c>
      <c r="AH17" s="190" t="s">
        <v>345</v>
      </c>
      <c r="AI17" s="190" t="s">
        <v>346</v>
      </c>
      <c r="AJ17" s="157" t="s">
        <v>34</v>
      </c>
      <c r="AK17" s="147"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135" customFormat="1" ht="96.75" customHeight="1" x14ac:dyDescent="0.35">
      <c r="A18" s="161"/>
      <c r="B18" s="237"/>
      <c r="C18" s="237"/>
      <c r="D18" s="237"/>
      <c r="E18" s="276"/>
      <c r="F18" s="276"/>
      <c r="G18" s="277"/>
      <c r="H18" s="235"/>
      <c r="I18" s="190" t="s">
        <v>556</v>
      </c>
      <c r="J18" s="190" t="s">
        <v>557</v>
      </c>
      <c r="K18" s="190" t="s">
        <v>558</v>
      </c>
      <c r="L18" s="140">
        <v>0</v>
      </c>
      <c r="M18" s="158">
        <v>5</v>
      </c>
      <c r="N18" s="140">
        <v>0</v>
      </c>
      <c r="O18" s="140">
        <f t="shared" ref="O18" si="16">SUM(L18:N18)</f>
        <v>5</v>
      </c>
      <c r="P18" s="191" t="s">
        <v>559</v>
      </c>
      <c r="Q18" s="185">
        <v>8</v>
      </c>
      <c r="R18" s="191" t="s">
        <v>560</v>
      </c>
      <c r="S18" s="191" t="s">
        <v>561</v>
      </c>
      <c r="T18" s="191" t="s">
        <v>562</v>
      </c>
      <c r="U18" s="141">
        <v>2</v>
      </c>
      <c r="V18" s="141">
        <v>4</v>
      </c>
      <c r="W18" s="141">
        <f t="shared" ref="W18" si="17">V18*U18</f>
        <v>8</v>
      </c>
      <c r="X18" s="142" t="str">
        <f t="shared" ref="X18" si="18">+IF(AND(U18*V18&gt;=24,U18*V18&lt;=40),"MA",IF(AND(U18*V18&gt;=10,U18*V18&lt;=20),"A",IF(AND(U18*V18&gt;=6,U18*V18&lt;=8),"M",IF(AND(U18*V18&gt;=0,U18*V18&lt;=4),"B",""))))</f>
        <v>M</v>
      </c>
      <c r="Y18" s="143" t="str">
        <f t="shared" ref="Y18" si="19">+IF(X18="MA","Situación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8" s="141">
        <v>11</v>
      </c>
      <c r="AA18" s="141">
        <f t="shared" ref="AA18" si="20">W18*Z18</f>
        <v>88</v>
      </c>
      <c r="AB18" s="144" t="str">
        <f t="shared" ref="AB18" si="21">+IF(AND(U18*V18*Z18&gt;=600,U18*V18*Z18&lt;=4000),"I",IF(AND(U18*V18*Z18&gt;=150,U18*V18*Z18&lt;=500),"II",IF(AND(U18*V18*Z18&gt;=40,U18*V18*Z18&lt;=120),"III",IF(AND(U18*V18*Z18&gt;=0,U18*V18*Z18&lt;=20),"IV",""))))</f>
        <v>III</v>
      </c>
      <c r="AC18" s="143" t="str">
        <f t="shared" ref="AC18" si="22">+IF(AB18="I","Situación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145" t="str">
        <f t="shared" ref="AD18" si="23">+IF(AB18="I","No aceptable",IF(AB18="II","No aceptable o aceptable con control específico",IF(AB18="III","Aceptable",IF(AB18="IV","Aceptable",""))))</f>
        <v>Aceptable</v>
      </c>
      <c r="AE18" s="173" t="s">
        <v>570</v>
      </c>
      <c r="AF18" s="148" t="s">
        <v>34</v>
      </c>
      <c r="AG18" s="148" t="s">
        <v>34</v>
      </c>
      <c r="AH18" s="148" t="s">
        <v>34</v>
      </c>
      <c r="AI18" s="190" t="s">
        <v>563</v>
      </c>
      <c r="AJ18" s="157" t="s">
        <v>34</v>
      </c>
      <c r="AK18" s="147" t="s">
        <v>35</v>
      </c>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row>
    <row r="19" spans="1:64" s="2" customFormat="1" ht="96.75" customHeight="1" x14ac:dyDescent="0.35">
      <c r="A19" s="40"/>
      <c r="B19" s="237"/>
      <c r="C19" s="237"/>
      <c r="D19" s="237"/>
      <c r="E19" s="276"/>
      <c r="F19" s="276"/>
      <c r="G19" s="277"/>
      <c r="H19" s="235"/>
      <c r="I19" s="190" t="s">
        <v>333</v>
      </c>
      <c r="J19" s="190" t="s">
        <v>332</v>
      </c>
      <c r="K19" s="190" t="s">
        <v>335</v>
      </c>
      <c r="L19" s="140">
        <v>0</v>
      </c>
      <c r="M19" s="158">
        <v>5</v>
      </c>
      <c r="N19" s="140">
        <v>0</v>
      </c>
      <c r="O19" s="140">
        <f t="shared" si="0"/>
        <v>5</v>
      </c>
      <c r="P19" s="191" t="s">
        <v>338</v>
      </c>
      <c r="Q19" s="157">
        <v>8</v>
      </c>
      <c r="R19" s="191" t="s">
        <v>342</v>
      </c>
      <c r="S19" s="191" t="s">
        <v>343</v>
      </c>
      <c r="T19" s="191" t="s">
        <v>344</v>
      </c>
      <c r="U19" s="7">
        <v>2</v>
      </c>
      <c r="V19" s="7">
        <v>4</v>
      </c>
      <c r="W19" s="7">
        <f t="shared" si="1"/>
        <v>8</v>
      </c>
      <c r="X19" s="8" t="str">
        <f t="shared" si="2"/>
        <v>M</v>
      </c>
      <c r="Y19" s="9" t="str">
        <f t="shared" si="3"/>
        <v>Situación deficiente con exposición esporádica, o bien situación mejorable con exposición continuada o frecuente. Es posible que suceda el daño alguna vez.</v>
      </c>
      <c r="Z19" s="7">
        <v>10</v>
      </c>
      <c r="AA19" s="7">
        <f t="shared" si="4"/>
        <v>80</v>
      </c>
      <c r="AB19" s="10" t="str">
        <f t="shared" si="5"/>
        <v>III</v>
      </c>
      <c r="AC19" s="9" t="str">
        <f t="shared" si="6"/>
        <v>Mejorar si es posible. Sería conveniente justificar la intervención y su rentabilidad.</v>
      </c>
      <c r="AD19" s="11" t="str">
        <f t="shared" si="7"/>
        <v>Aceptable</v>
      </c>
      <c r="AE19" s="173" t="s">
        <v>570</v>
      </c>
      <c r="AF19" s="148" t="s">
        <v>34</v>
      </c>
      <c r="AG19" s="148" t="s">
        <v>34</v>
      </c>
      <c r="AH19" s="190" t="s">
        <v>345</v>
      </c>
      <c r="AI19" s="190" t="s">
        <v>346</v>
      </c>
      <c r="AJ19" s="157" t="s">
        <v>34</v>
      </c>
      <c r="AK19" s="147"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 customFormat="1" ht="96.75" customHeight="1" x14ac:dyDescent="0.35">
      <c r="A20" s="40"/>
      <c r="B20" s="237"/>
      <c r="C20" s="237"/>
      <c r="D20" s="237"/>
      <c r="E20" s="276"/>
      <c r="F20" s="276"/>
      <c r="G20" s="98" t="s">
        <v>44</v>
      </c>
      <c r="H20" s="223" t="s">
        <v>326</v>
      </c>
      <c r="I20" s="223" t="s">
        <v>546</v>
      </c>
      <c r="J20" s="190" t="s">
        <v>533</v>
      </c>
      <c r="K20" s="190" t="s">
        <v>534</v>
      </c>
      <c r="L20" s="140">
        <v>0</v>
      </c>
      <c r="M20" s="158">
        <v>5</v>
      </c>
      <c r="N20" s="140">
        <v>0</v>
      </c>
      <c r="O20" s="140">
        <f t="shared" si="0"/>
        <v>5</v>
      </c>
      <c r="P20" s="190" t="s">
        <v>535</v>
      </c>
      <c r="Q20" s="148">
        <v>8</v>
      </c>
      <c r="R20" s="190" t="s">
        <v>536</v>
      </c>
      <c r="S20" s="190" t="s">
        <v>537</v>
      </c>
      <c r="T20" s="190" t="s">
        <v>539</v>
      </c>
      <c r="U20" s="141">
        <v>2</v>
      </c>
      <c r="V20" s="141">
        <v>3</v>
      </c>
      <c r="W20" s="141">
        <f t="shared" si="1"/>
        <v>6</v>
      </c>
      <c r="X20" s="142" t="str">
        <f t="shared" si="2"/>
        <v>M</v>
      </c>
      <c r="Y20" s="143" t="str">
        <f t="shared" si="3"/>
        <v>Situación deficiente con exposición esporádica, o bien situación mejorable con exposición continuada o frecuente. Es posible que suceda el daño alguna vez.</v>
      </c>
      <c r="Z20" s="141">
        <v>25</v>
      </c>
      <c r="AA20" s="141">
        <f t="shared" si="4"/>
        <v>150</v>
      </c>
      <c r="AB20" s="144" t="str">
        <f t="shared" si="5"/>
        <v>II</v>
      </c>
      <c r="AC20" s="143" t="str">
        <f t="shared" si="6"/>
        <v>Corregir y adoptar medidas de control de inmediato. Sin embargo suspenda actividades si el nivel de riesgo está por encima o igual de 360.</v>
      </c>
      <c r="AD20" s="145" t="str">
        <f t="shared" si="7"/>
        <v>No aceptable o aceptable con control específico</v>
      </c>
      <c r="AE20" s="143" t="s">
        <v>538</v>
      </c>
      <c r="AF20" s="148" t="s">
        <v>34</v>
      </c>
      <c r="AG20" s="148" t="s">
        <v>34</v>
      </c>
      <c r="AH20" s="141" t="s">
        <v>531</v>
      </c>
      <c r="AI20" s="152" t="s">
        <v>532</v>
      </c>
      <c r="AJ20" s="148" t="s">
        <v>530</v>
      </c>
      <c r="AK20" s="173" t="s">
        <v>285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135" customFormat="1" ht="96.75" customHeight="1" x14ac:dyDescent="0.35">
      <c r="A21" s="161"/>
      <c r="B21" s="237"/>
      <c r="C21" s="237"/>
      <c r="D21" s="237"/>
      <c r="E21" s="276"/>
      <c r="F21" s="276"/>
      <c r="G21" s="158"/>
      <c r="H21" s="224"/>
      <c r="I21" s="224"/>
      <c r="J21" s="190" t="s">
        <v>541</v>
      </c>
      <c r="K21" s="190" t="s">
        <v>542</v>
      </c>
      <c r="L21" s="140">
        <v>0</v>
      </c>
      <c r="M21" s="158">
        <v>5</v>
      </c>
      <c r="N21" s="140">
        <v>0</v>
      </c>
      <c r="O21" s="140">
        <f t="shared" ref="O21" si="24">SUM(L21:N21)</f>
        <v>5</v>
      </c>
      <c r="P21" s="190" t="s">
        <v>540</v>
      </c>
      <c r="Q21" s="157">
        <v>2</v>
      </c>
      <c r="R21" s="190" t="s">
        <v>33</v>
      </c>
      <c r="S21" s="190" t="s">
        <v>33</v>
      </c>
      <c r="T21" s="190" t="s">
        <v>543</v>
      </c>
      <c r="U21" s="141">
        <v>2</v>
      </c>
      <c r="V21" s="141">
        <v>2</v>
      </c>
      <c r="W21" s="141">
        <f t="shared" ref="W21" si="25">V21*U21</f>
        <v>4</v>
      </c>
      <c r="X21" s="142" t="str">
        <f t="shared" ref="X21" si="26">+IF(AND(U21*V21&gt;=24,U21*V21&lt;=40),"MA",IF(AND(U21*V21&gt;=10,U21*V21&lt;=20),"A",IF(AND(U21*V21&gt;=6,U21*V21&lt;=8),"M",IF(AND(U21*V21&gt;=0,U21*V21&lt;=4),"B",""))))</f>
        <v>B</v>
      </c>
      <c r="Y21" s="143" t="str">
        <f t="shared" ref="Y21" si="27">+IF(X21="MA","Situación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1" s="141">
        <v>26</v>
      </c>
      <c r="AA21" s="141">
        <f t="shared" ref="AA21" si="28">W21*Z21</f>
        <v>104</v>
      </c>
      <c r="AB21" s="144" t="str">
        <f t="shared" ref="AB21" si="29">+IF(AND(U21*V21*Z21&gt;=600,U21*V21*Z21&lt;=4000),"I",IF(AND(U21*V21*Z21&gt;=150,U21*V21*Z21&lt;=500),"II",IF(AND(U21*V21*Z21&gt;=40,U21*V21*Z21&lt;=120),"III",IF(AND(U21*V21*Z21&gt;=0,U21*V21*Z21&lt;=20),"IV",""))))</f>
        <v>III</v>
      </c>
      <c r="AC21" s="143" t="str">
        <f t="shared" ref="AC21" si="30">+IF(AB21="I","Situación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45" t="str">
        <f t="shared" ref="AD21" si="31">+IF(AB21="I","No aceptable",IF(AB21="II","No aceptable o aceptable con control específico",IF(AB21="III","Aceptable",IF(AB21="IV","Aceptable",""))))</f>
        <v>Aceptable</v>
      </c>
      <c r="AE21" s="143" t="s">
        <v>126</v>
      </c>
      <c r="AF21" s="173" t="s">
        <v>544</v>
      </c>
      <c r="AG21" s="148" t="s">
        <v>34</v>
      </c>
      <c r="AH21" s="148" t="s">
        <v>34</v>
      </c>
      <c r="AI21" s="152" t="s">
        <v>545</v>
      </c>
      <c r="AJ21" s="147" t="s">
        <v>223</v>
      </c>
      <c r="AK21" s="147" t="s">
        <v>35</v>
      </c>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row>
    <row r="22" spans="1:64" s="2" customFormat="1" ht="96.75" customHeight="1" x14ac:dyDescent="0.35">
      <c r="A22" s="40"/>
      <c r="B22" s="237"/>
      <c r="C22" s="237"/>
      <c r="D22" s="237"/>
      <c r="E22" s="276"/>
      <c r="F22" s="276"/>
      <c r="G22" s="98" t="s">
        <v>33</v>
      </c>
      <c r="H22" s="216" t="s">
        <v>48</v>
      </c>
      <c r="I22" s="190" t="s">
        <v>106</v>
      </c>
      <c r="J22" s="190" t="s">
        <v>446</v>
      </c>
      <c r="K22" s="190" t="s">
        <v>420</v>
      </c>
      <c r="L22" s="140">
        <v>0</v>
      </c>
      <c r="M22" s="158">
        <v>5</v>
      </c>
      <c r="N22" s="140">
        <v>0</v>
      </c>
      <c r="O22" s="140">
        <f t="shared" si="0"/>
        <v>5</v>
      </c>
      <c r="P22" s="190" t="s">
        <v>443</v>
      </c>
      <c r="Q22" s="157">
        <v>4</v>
      </c>
      <c r="R22" s="190" t="s">
        <v>213</v>
      </c>
      <c r="S22" s="179" t="s">
        <v>460</v>
      </c>
      <c r="T22" s="179" t="s">
        <v>469</v>
      </c>
      <c r="U22" s="7">
        <v>6</v>
      </c>
      <c r="V22" s="7">
        <v>2</v>
      </c>
      <c r="W22" s="7">
        <f t="shared" si="1"/>
        <v>12</v>
      </c>
      <c r="X22" s="8" t="str">
        <f t="shared" si="2"/>
        <v>A</v>
      </c>
      <c r="Y22" s="9" t="str">
        <f t="shared" si="3"/>
        <v>Situación deficiente con exposición frecuente u ocasional, o bien situación muy deficiente con exposición ocasional o esporádica. La materialización de Riesgo es posible que suceda varias veces en la vida laboral</v>
      </c>
      <c r="Z22" s="7">
        <v>10</v>
      </c>
      <c r="AA22" s="7">
        <f t="shared" si="4"/>
        <v>120</v>
      </c>
      <c r="AB22" s="10" t="str">
        <f t="shared" si="5"/>
        <v>III</v>
      </c>
      <c r="AC22" s="9" t="str">
        <f t="shared" si="6"/>
        <v>Mejorar si es posible. Sería conveniente justificar la intervención y su rentabilidad.</v>
      </c>
      <c r="AD22" s="11" t="str">
        <f t="shared" si="7"/>
        <v>Aceptable</v>
      </c>
      <c r="AE22" s="143" t="s">
        <v>70</v>
      </c>
      <c r="AF22" s="157" t="s">
        <v>34</v>
      </c>
      <c r="AG22" s="157" t="s">
        <v>34</v>
      </c>
      <c r="AH22" s="190" t="s">
        <v>200</v>
      </c>
      <c r="AI22" s="190" t="s">
        <v>470</v>
      </c>
      <c r="AJ22" s="157" t="s">
        <v>34</v>
      </c>
      <c r="AK22" s="147"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96.75" customHeight="1" x14ac:dyDescent="0.35">
      <c r="A23" s="40"/>
      <c r="B23" s="237"/>
      <c r="C23" s="237"/>
      <c r="D23" s="237"/>
      <c r="E23" s="276"/>
      <c r="F23" s="276"/>
      <c r="G23" s="98" t="s">
        <v>33</v>
      </c>
      <c r="H23" s="220"/>
      <c r="I23" s="190" t="s">
        <v>68</v>
      </c>
      <c r="J23" s="190" t="s">
        <v>436</v>
      </c>
      <c r="K23" s="190" t="s">
        <v>420</v>
      </c>
      <c r="L23" s="140">
        <v>0</v>
      </c>
      <c r="M23" s="158">
        <v>5</v>
      </c>
      <c r="N23" s="140">
        <v>0</v>
      </c>
      <c r="O23" s="140">
        <f t="shared" si="0"/>
        <v>5</v>
      </c>
      <c r="P23" s="190" t="s">
        <v>437</v>
      </c>
      <c r="Q23" s="157">
        <v>1</v>
      </c>
      <c r="R23" s="190" t="s">
        <v>439</v>
      </c>
      <c r="S23" s="190" t="s">
        <v>467</v>
      </c>
      <c r="T23" s="179" t="s">
        <v>468</v>
      </c>
      <c r="U23" s="7">
        <v>6</v>
      </c>
      <c r="V23" s="7">
        <v>2</v>
      </c>
      <c r="W23" s="7">
        <f t="shared" si="1"/>
        <v>12</v>
      </c>
      <c r="X23" s="8" t="str">
        <f t="shared" si="2"/>
        <v>A</v>
      </c>
      <c r="Y23" s="9" t="str">
        <f t="shared" si="3"/>
        <v>Situación deficiente con exposición frecuente u ocasional, o bien situación muy deficiente con exposición ocasional o esporádica. La materialización de Riesgo es posible que suceda varias veces en la vida laboral</v>
      </c>
      <c r="Z23" s="7">
        <v>10</v>
      </c>
      <c r="AA23" s="7">
        <f t="shared" si="4"/>
        <v>120</v>
      </c>
      <c r="AB23" s="10" t="str">
        <f t="shared" si="5"/>
        <v>III</v>
      </c>
      <c r="AC23" s="9" t="str">
        <f t="shared" si="6"/>
        <v>Mejorar si es posible. Sería conveniente justificar la intervención y su rentabilidad.</v>
      </c>
      <c r="AD23" s="11" t="str">
        <f t="shared" si="7"/>
        <v>Aceptable</v>
      </c>
      <c r="AE23" s="173" t="s">
        <v>135</v>
      </c>
      <c r="AF23" s="173" t="s">
        <v>34</v>
      </c>
      <c r="AG23" s="148" t="s">
        <v>213</v>
      </c>
      <c r="AH23" s="190" t="s">
        <v>440</v>
      </c>
      <c r="AI23" s="190" t="s">
        <v>441</v>
      </c>
      <c r="AJ23" s="157" t="s">
        <v>34</v>
      </c>
      <c r="AK23" s="147"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96.75" customHeight="1" x14ac:dyDescent="0.35">
      <c r="A24" s="40"/>
      <c r="B24" s="237"/>
      <c r="C24" s="237"/>
      <c r="D24" s="237"/>
      <c r="E24" s="276"/>
      <c r="F24" s="276"/>
      <c r="G24" s="98" t="s">
        <v>33</v>
      </c>
      <c r="H24" s="220"/>
      <c r="I24" s="190" t="s">
        <v>68</v>
      </c>
      <c r="J24" s="190" t="s">
        <v>438</v>
      </c>
      <c r="K24" s="190" t="s">
        <v>69</v>
      </c>
      <c r="L24" s="140">
        <v>0</v>
      </c>
      <c r="M24" s="158">
        <v>5</v>
      </c>
      <c r="N24" s="140">
        <v>0</v>
      </c>
      <c r="O24" s="140">
        <f t="shared" si="0"/>
        <v>5</v>
      </c>
      <c r="P24" s="190" t="s">
        <v>432</v>
      </c>
      <c r="Q24" s="157">
        <v>8</v>
      </c>
      <c r="R24" s="179" t="s">
        <v>213</v>
      </c>
      <c r="S24" s="190" t="s">
        <v>433</v>
      </c>
      <c r="T24" s="179" t="s">
        <v>472</v>
      </c>
      <c r="U24" s="7">
        <v>0</v>
      </c>
      <c r="V24" s="7">
        <v>1</v>
      </c>
      <c r="W24" s="7">
        <f t="shared" si="1"/>
        <v>0</v>
      </c>
      <c r="X24" s="8" t="str">
        <f t="shared" si="2"/>
        <v>B</v>
      </c>
      <c r="Y24" s="9" t="str">
        <f t="shared" si="3"/>
        <v>Situación mejorable con exposición ocasional o esporádica, o situación sin anomalía destacable con cualquier nivel de exposición. No es esperable que se materialice el riesgo, aunque puede ser concebible.</v>
      </c>
      <c r="Z24" s="7">
        <v>10</v>
      </c>
      <c r="AA24" s="7">
        <f t="shared" si="4"/>
        <v>0</v>
      </c>
      <c r="AB24" s="10" t="str">
        <f t="shared" si="5"/>
        <v>IV</v>
      </c>
      <c r="AC24" s="9" t="str">
        <f t="shared" si="6"/>
        <v>Mantener las medidas de control existentes, pero se deberían considerar soluciones o mejoras y se deben hacer comprobaciones periódicas para asegurar que el riesgo aún es tolerable.</v>
      </c>
      <c r="AD24" s="11" t="str">
        <f t="shared" si="7"/>
        <v>Aceptable</v>
      </c>
      <c r="AE24" s="173" t="s">
        <v>70</v>
      </c>
      <c r="AF24" s="157" t="s">
        <v>34</v>
      </c>
      <c r="AG24" s="157" t="s">
        <v>34</v>
      </c>
      <c r="AH24" s="190" t="s">
        <v>434</v>
      </c>
      <c r="AI24" s="190" t="s">
        <v>435</v>
      </c>
      <c r="AJ24" s="157" t="s">
        <v>34</v>
      </c>
      <c r="AK24" s="147"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s="2" customFormat="1" ht="96.75" customHeight="1" x14ac:dyDescent="0.35">
      <c r="A25" s="40"/>
      <c r="B25" s="237"/>
      <c r="C25" s="237"/>
      <c r="D25" s="237"/>
      <c r="E25" s="276"/>
      <c r="F25" s="276"/>
      <c r="G25" s="108" t="s">
        <v>108</v>
      </c>
      <c r="H25" s="220"/>
      <c r="I25" s="190" t="s">
        <v>51</v>
      </c>
      <c r="J25" s="190" t="s">
        <v>429</v>
      </c>
      <c r="K25" s="190" t="s">
        <v>420</v>
      </c>
      <c r="L25" s="140">
        <v>0</v>
      </c>
      <c r="M25" s="158">
        <v>5</v>
      </c>
      <c r="N25" s="140">
        <v>0</v>
      </c>
      <c r="O25" s="140">
        <f t="shared" si="0"/>
        <v>5</v>
      </c>
      <c r="P25" s="190" t="s">
        <v>437</v>
      </c>
      <c r="Q25" s="157">
        <v>1</v>
      </c>
      <c r="R25" s="190" t="s">
        <v>213</v>
      </c>
      <c r="S25" s="179" t="s">
        <v>461</v>
      </c>
      <c r="T25" s="190" t="s">
        <v>473</v>
      </c>
      <c r="U25" s="7">
        <v>2</v>
      </c>
      <c r="V25" s="7">
        <v>2</v>
      </c>
      <c r="W25" s="7">
        <f t="shared" si="1"/>
        <v>4</v>
      </c>
      <c r="X25" s="8" t="str">
        <f t="shared" si="2"/>
        <v>B</v>
      </c>
      <c r="Y25" s="9" t="str">
        <f t="shared" si="3"/>
        <v>Situación mejorable con exposición ocasional o esporádica, o situación sin anomalía destacable con cualquier nivel de exposición. No es esperable que se materialice el riesgo, aunque puede ser concebible.</v>
      </c>
      <c r="Z25" s="7">
        <v>10</v>
      </c>
      <c r="AA25" s="7">
        <f t="shared" si="4"/>
        <v>40</v>
      </c>
      <c r="AB25" s="10" t="str">
        <f t="shared" si="5"/>
        <v>III</v>
      </c>
      <c r="AC25" s="9" t="str">
        <f t="shared" si="6"/>
        <v>Mejorar si es posible. Sería conveniente justificar la intervención y su rentabilidad.</v>
      </c>
      <c r="AD25" s="11" t="str">
        <f t="shared" si="7"/>
        <v>Aceptable</v>
      </c>
      <c r="AE25" s="143" t="s">
        <v>527</v>
      </c>
      <c r="AF25" s="148" t="s">
        <v>34</v>
      </c>
      <c r="AG25" s="148" t="s">
        <v>34</v>
      </c>
      <c r="AH25" s="190" t="s">
        <v>72</v>
      </c>
      <c r="AI25" s="190" t="s">
        <v>431</v>
      </c>
      <c r="AJ25" s="148" t="s">
        <v>34</v>
      </c>
      <c r="AK25" s="147" t="s">
        <v>35</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s="2" customFormat="1" ht="96.75" customHeight="1" x14ac:dyDescent="0.35">
      <c r="A26" s="40"/>
      <c r="B26" s="237"/>
      <c r="C26" s="237"/>
      <c r="D26" s="237"/>
      <c r="E26" s="276"/>
      <c r="F26" s="276"/>
      <c r="G26" s="98" t="s">
        <v>33</v>
      </c>
      <c r="H26" s="217"/>
      <c r="I26" s="190" t="s">
        <v>288</v>
      </c>
      <c r="J26" s="190" t="s">
        <v>427</v>
      </c>
      <c r="K26" s="190" t="s">
        <v>425</v>
      </c>
      <c r="L26" s="140">
        <v>0</v>
      </c>
      <c r="M26" s="158">
        <v>5</v>
      </c>
      <c r="N26" s="140">
        <v>0</v>
      </c>
      <c r="O26" s="140">
        <f t="shared" si="0"/>
        <v>5</v>
      </c>
      <c r="P26" s="190" t="s">
        <v>426</v>
      </c>
      <c r="Q26" s="157">
        <v>3</v>
      </c>
      <c r="R26" s="179" t="s">
        <v>213</v>
      </c>
      <c r="S26" s="190" t="s">
        <v>475</v>
      </c>
      <c r="T26" s="179" t="s">
        <v>477</v>
      </c>
      <c r="U26" s="7">
        <v>2</v>
      </c>
      <c r="V26" s="7">
        <v>3</v>
      </c>
      <c r="W26" s="7">
        <f t="shared" si="1"/>
        <v>6</v>
      </c>
      <c r="X26" s="8" t="str">
        <f t="shared" si="2"/>
        <v>M</v>
      </c>
      <c r="Y26" s="9" t="str">
        <f t="shared" si="3"/>
        <v>Situación deficiente con exposición esporádica, o bien situación mejorable con exposición continuada o frecuente. Es posible que suceda el daño alguna vez.</v>
      </c>
      <c r="Z26" s="7">
        <v>60</v>
      </c>
      <c r="AA26" s="7">
        <f t="shared" si="4"/>
        <v>360</v>
      </c>
      <c r="AB26" s="10" t="str">
        <f t="shared" si="5"/>
        <v>II</v>
      </c>
      <c r="AC26" s="9" t="str">
        <f t="shared" si="6"/>
        <v>Corregir y adoptar medidas de control de inmediato. Sin embargo suspenda actividades si el nivel de riesgo está por encima o igual de 360.</v>
      </c>
      <c r="AD26" s="11" t="str">
        <f t="shared" si="7"/>
        <v>No aceptable o aceptable con control específico</v>
      </c>
      <c r="AE26" s="148" t="s">
        <v>34</v>
      </c>
      <c r="AF26" s="148" t="s">
        <v>34</v>
      </c>
      <c r="AG26" s="148" t="s">
        <v>34</v>
      </c>
      <c r="AH26" s="190" t="s">
        <v>428</v>
      </c>
      <c r="AI26" s="146" t="s">
        <v>217</v>
      </c>
      <c r="AJ26" s="148" t="s">
        <v>34</v>
      </c>
      <c r="AK26" s="147" t="s">
        <v>35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96.75" customHeight="1" thickBot="1" x14ac:dyDescent="0.25">
      <c r="A27" s="50"/>
      <c r="B27" s="263"/>
      <c r="C27" s="263"/>
      <c r="D27" s="263"/>
      <c r="E27" s="276"/>
      <c r="F27" s="276"/>
      <c r="G27" s="98" t="s">
        <v>33</v>
      </c>
      <c r="H27" s="190" t="s">
        <v>75</v>
      </c>
      <c r="I27" s="190" t="s">
        <v>418</v>
      </c>
      <c r="J27" s="190" t="s">
        <v>419</v>
      </c>
      <c r="K27" s="190" t="s">
        <v>420</v>
      </c>
      <c r="L27" s="140">
        <v>0</v>
      </c>
      <c r="M27" s="158">
        <v>5</v>
      </c>
      <c r="N27" s="140">
        <v>0</v>
      </c>
      <c r="O27" s="140">
        <f t="shared" si="0"/>
        <v>5</v>
      </c>
      <c r="P27" s="190" t="s">
        <v>421</v>
      </c>
      <c r="Q27" s="157">
        <v>8</v>
      </c>
      <c r="R27" s="190" t="s">
        <v>422</v>
      </c>
      <c r="S27" s="190" t="s">
        <v>423</v>
      </c>
      <c r="T27" s="179" t="s">
        <v>492</v>
      </c>
      <c r="U27" s="7">
        <v>2</v>
      </c>
      <c r="V27" s="7">
        <v>1</v>
      </c>
      <c r="W27" s="7">
        <f t="shared" si="1"/>
        <v>2</v>
      </c>
      <c r="X27" s="8" t="str">
        <f t="shared" si="2"/>
        <v>B</v>
      </c>
      <c r="Y27" s="9" t="str">
        <f t="shared" si="3"/>
        <v>Situación mejorable con exposición ocasional o esporádica, o situación sin anomalía destacable con cualquier nivel de exposición. No es esperable que se materialice el riesgo, aunque puede ser concebible.</v>
      </c>
      <c r="Z27" s="7">
        <v>10</v>
      </c>
      <c r="AA27" s="7">
        <f t="shared" si="4"/>
        <v>20</v>
      </c>
      <c r="AB27" s="10" t="str">
        <f t="shared" si="5"/>
        <v>IV</v>
      </c>
      <c r="AC27" s="9" t="str">
        <f t="shared" si="6"/>
        <v>Mantener las medidas de control existentes, pero se deberían considerar soluciones o mejoras y se deben hacer comprobaciones periódicas para asegurar que el riesgo aún es tolerable.</v>
      </c>
      <c r="AD27" s="11" t="str">
        <f t="shared" si="7"/>
        <v>Aceptable</v>
      </c>
      <c r="AE27" s="190" t="s">
        <v>79</v>
      </c>
      <c r="AF27" s="157" t="s">
        <v>34</v>
      </c>
      <c r="AG27" s="157" t="s">
        <v>34</v>
      </c>
      <c r="AH27" s="190" t="s">
        <v>80</v>
      </c>
      <c r="AI27" s="190" t="s">
        <v>424</v>
      </c>
      <c r="AJ27" s="157" t="s">
        <v>34</v>
      </c>
      <c r="AK27" s="147" t="s">
        <v>35</v>
      </c>
    </row>
    <row r="28" spans="1:64" ht="66.75" customHeight="1" x14ac:dyDescent="0.2">
      <c r="AE28" s="155"/>
      <c r="AF28" s="155"/>
      <c r="AG28" s="155"/>
      <c r="AH28" s="155"/>
      <c r="AI28" s="155"/>
      <c r="AJ28" s="155"/>
      <c r="AK28" s="155"/>
    </row>
  </sheetData>
  <mergeCells count="50">
    <mergeCell ref="H20:H21"/>
    <mergeCell ref="I20:I21"/>
    <mergeCell ref="G17:G19"/>
    <mergeCell ref="H17:H19"/>
    <mergeCell ref="AF9:AF10"/>
    <mergeCell ref="U9:U10"/>
    <mergeCell ref="V9:V10"/>
    <mergeCell ref="W9:W10"/>
    <mergeCell ref="G14:G16"/>
    <mergeCell ref="H14:H16"/>
    <mergeCell ref="G11:G12"/>
    <mergeCell ref="H11:H13"/>
    <mergeCell ref="G9:G10"/>
    <mergeCell ref="X9:X10"/>
    <mergeCell ref="Y9:Y10"/>
    <mergeCell ref="Z9:Z10"/>
    <mergeCell ref="H9:J9"/>
    <mergeCell ref="K9:K10"/>
    <mergeCell ref="AH9:AH10"/>
    <mergeCell ref="AI9:AI10"/>
    <mergeCell ref="AJ9:AJ10"/>
    <mergeCell ref="R9:T9"/>
    <mergeCell ref="AK9:AK10"/>
    <mergeCell ref="B11:B27"/>
    <mergeCell ref="C11:C27"/>
    <mergeCell ref="D11:D27"/>
    <mergeCell ref="E11:E27"/>
    <mergeCell ref="F11:F27"/>
    <mergeCell ref="AA9:AA10"/>
    <mergeCell ref="H22:H26"/>
    <mergeCell ref="AG9:AG10"/>
    <mergeCell ref="AB9:AB10"/>
    <mergeCell ref="AC9:AC10"/>
    <mergeCell ref="AD9:AD10"/>
    <mergeCell ref="AE9:AE10"/>
    <mergeCell ref="L9:O9"/>
    <mergeCell ref="P9:P10"/>
    <mergeCell ref="Q9:Q10"/>
    <mergeCell ref="B9:B10"/>
    <mergeCell ref="C9:C10"/>
    <mergeCell ref="D9:D10"/>
    <mergeCell ref="E9:E10"/>
    <mergeCell ref="F9:F10"/>
    <mergeCell ref="B5:T5"/>
    <mergeCell ref="U5:AK5"/>
    <mergeCell ref="B7:T8"/>
    <mergeCell ref="U7:AC8"/>
    <mergeCell ref="AD7:AD8"/>
    <mergeCell ref="AE7:AK7"/>
    <mergeCell ref="AE8:AK8"/>
  </mergeCells>
  <conditionalFormatting sqref="AB686:AF686 AE518:AF518 AE506:AF506 AE238:AF238 AB54:AF54 AB39:AF39 AB33:AF36 AB37:AE38 AB48:AF51 AB40:AE47 AB52:AE53 AB66:AF67 AB55:AE65 AB69:AF69 AB68:AE68 AB79:AF80 AB70:AE78 AB82:AF82 AB81:AE81 AB94:AF95 AB83:AE93 AB97:AF97 AB96:AE96 AB98:AE107 AF93 AF107:AF108 AE110:AF110 AE108:AE109 AE111:AE120 AF120 AE121:AF122 AE124:AF124 AE123 AE125:AE134 AF134 AE135:AF136 AE138:AF138 AE137 AE139:AE148 AF148 AE149:AF150 AE152:AF152 AE151 AE153:AE162 AF162 AB108:AD162 AB163:AF235 AE250:AF251 AE253:AF253 AE252 AE254:AE263 AF263 AB264:AF264 AE265:AF503 AE504:AE505 AE507:AE517 AB265:AD518 AB519:AF604 AB681:AF681 AB616:AF617 AB607:AF607 AB605:AE606 AB608:AE615 AB619:AF678 AB618:AE618 AB679:AE680 AB682:AE685 AB690:AF691 AB687:AE689 AB693:AF753 AB692:AE692 AB236:AE237 AE239:AE249 AB238:AD263 AB28:AE32 AC24:AD24 AB14:AD14 AC26:AD27 AB11:AB14 AB16:AB17 AC17:AD17 AB18:AD19 AB21">
    <cfRule type="cellIs" dxfId="1874" priority="151" stopIfTrue="1" operator="equal">
      <formula>"I"</formula>
    </cfRule>
    <cfRule type="cellIs" dxfId="1873" priority="152" stopIfTrue="1" operator="equal">
      <formula>"II"</formula>
    </cfRule>
    <cfRule type="cellIs" dxfId="1872" priority="153" stopIfTrue="1" operator="between">
      <formula>"III"</formula>
      <formula>"IV"</formula>
    </cfRule>
  </conditionalFormatting>
  <conditionalFormatting sqref="AD686:AF686 AE518:AF518 AE506:AF506 AD238:AF238 AD236:AE237 AD239:AE250 AD54:AF54 AD39:AF39 AD33:AF36 AD37:AE38 AD48:AF51 AD40:AE47 AD52:AE53 AD66:AF67 AD55:AE65 AD69:AF69 AD68:AE68 AD79:AF80 AD70:AE78 AD82:AF82 AD81:AE81 AD94:AF95 AD83:AE93 AD97:AF97 AD96:AE96 AD98:AE107 AF93 AF107:AF108 AE110:AF110 AE108:AE109 AE111:AE120 AF120 AE121:AF122 AE124:AF124 AE123 AE125:AE134 AF134 AE135:AF136 AE138:AF138 AE137 AE139:AE148 AF148 AE149:AF150 AE152:AF152 AE151 AE153:AE162 AF162 AD108:AD162 AD163:AF235 AF250:AF251 AE253:AF253 AE251:AE252 AE254:AE263 AF263 AD251:AD263 AD264:AF264 AE265:AF503 AE504:AE505 AE507:AE517 AD265:AD518 AD519:AF604 AD681:AF681 AD616:AF617 AD607:AF607 AD605:AE606 AD608:AE615 AD619:AF678 AD618:AE618 AD679:AE680 AD682:AE685 AD690:AF691 AD687:AE689 AD693:AF753 AD692:AE692 AD28:AE32 AD24 AD14 AD26:AD27 AD17:AD19">
    <cfRule type="cellIs" dxfId="1871" priority="149" stopIfTrue="1" operator="equal">
      <formula>"Aceptable"</formula>
    </cfRule>
    <cfRule type="cellIs" dxfId="1870" priority="150" stopIfTrue="1" operator="equal">
      <formula>"No aceptable"</formula>
    </cfRule>
  </conditionalFormatting>
  <conditionalFormatting sqref="AD24 AD14 AD26:AD753 AD17:AD19">
    <cfRule type="containsText" dxfId="1869" priority="146" stopIfTrue="1" operator="containsText" text="No aceptable o aceptable con control específico">
      <formula>NOT(ISERROR(SEARCH("No aceptable o aceptable con control específico",AD14)))</formula>
    </cfRule>
    <cfRule type="containsText" dxfId="1868" priority="147" stopIfTrue="1" operator="containsText" text="No aceptable">
      <formula>NOT(ISERROR(SEARCH("No aceptable",AD14)))</formula>
    </cfRule>
    <cfRule type="containsText" dxfId="1867" priority="148" stopIfTrue="1" operator="containsText" text="No Aceptable o aceptable con control específico">
      <formula>NOT(ISERROR(SEARCH("No Aceptable o aceptable con control específico",AD14)))</formula>
    </cfRule>
  </conditionalFormatting>
  <conditionalFormatting sqref="AD11">
    <cfRule type="containsText" dxfId="1866" priority="138" stopIfTrue="1" operator="containsText" text="No aceptable o aceptable con control específico">
      <formula>NOT(ISERROR(SEARCH("No aceptable o aceptable con control específico",AD11)))</formula>
    </cfRule>
    <cfRule type="containsText" dxfId="1865" priority="139" stopIfTrue="1" operator="containsText" text="No aceptable">
      <formula>NOT(ISERROR(SEARCH("No aceptable",AD11)))</formula>
    </cfRule>
    <cfRule type="containsText" dxfId="1864" priority="140" stopIfTrue="1" operator="containsText" text="No Aceptable o aceptable con control específico">
      <formula>NOT(ISERROR(SEARCH("No Aceptable o aceptable con control específico",AD11)))</formula>
    </cfRule>
  </conditionalFormatting>
  <conditionalFormatting sqref="AD11">
    <cfRule type="cellIs" dxfId="1863" priority="141" stopIfTrue="1" operator="equal">
      <formula>"Aceptable"</formula>
    </cfRule>
    <cfRule type="cellIs" dxfId="1862" priority="142" stopIfTrue="1" operator="equal">
      <formula>"No aceptable"</formula>
    </cfRule>
  </conditionalFormatting>
  <conditionalFormatting sqref="AD12">
    <cfRule type="cellIs" dxfId="1861" priority="133" stopIfTrue="1" operator="equal">
      <formula>"Aceptable"</formula>
    </cfRule>
    <cfRule type="cellIs" dxfId="1860" priority="134" stopIfTrue="1" operator="equal">
      <formula>"No aceptable"</formula>
    </cfRule>
  </conditionalFormatting>
  <conditionalFormatting sqref="AD12">
    <cfRule type="containsText" dxfId="1859" priority="130" stopIfTrue="1" operator="containsText" text="No aceptable o aceptable con control específico">
      <formula>NOT(ISERROR(SEARCH("No aceptable o aceptable con control específico",AD12)))</formula>
    </cfRule>
    <cfRule type="containsText" dxfId="1858" priority="131" stopIfTrue="1" operator="containsText" text="No aceptable">
      <formula>NOT(ISERROR(SEARCH("No aceptable",AD12)))</formula>
    </cfRule>
    <cfRule type="containsText" dxfId="1857" priority="132" stopIfTrue="1" operator="containsText" text="No Aceptable o aceptable con control específico">
      <formula>NOT(ISERROR(SEARCH("No Aceptable o aceptable con control específico",AD12)))</formula>
    </cfRule>
  </conditionalFormatting>
  <conditionalFormatting sqref="AD21">
    <cfRule type="cellIs" dxfId="1856" priority="125" stopIfTrue="1" operator="equal">
      <formula>"Aceptable"</formula>
    </cfRule>
    <cfRule type="cellIs" dxfId="1855" priority="126" stopIfTrue="1" operator="equal">
      <formula>"No aceptable"</formula>
    </cfRule>
  </conditionalFormatting>
  <conditionalFormatting sqref="AD21">
    <cfRule type="containsText" dxfId="1854" priority="122" stopIfTrue="1" operator="containsText" text="No aceptable o aceptable con control específico">
      <formula>NOT(ISERROR(SEARCH("No aceptable o aceptable con control específico",AD21)))</formula>
    </cfRule>
    <cfRule type="containsText" dxfId="1853" priority="123" stopIfTrue="1" operator="containsText" text="No aceptable">
      <formula>NOT(ISERROR(SEARCH("No aceptable",AD21)))</formula>
    </cfRule>
    <cfRule type="containsText" dxfId="1852" priority="124" stopIfTrue="1" operator="containsText" text="No Aceptable o aceptable con control específico">
      <formula>NOT(ISERROR(SEARCH("No Aceptable o aceptable con control específico",AD21)))</formula>
    </cfRule>
  </conditionalFormatting>
  <conditionalFormatting sqref="AD22">
    <cfRule type="cellIs" dxfId="1851" priority="117" stopIfTrue="1" operator="equal">
      <formula>"Aceptable"</formula>
    </cfRule>
    <cfRule type="cellIs" dxfId="1850" priority="118" stopIfTrue="1" operator="equal">
      <formula>"No aceptable"</formula>
    </cfRule>
  </conditionalFormatting>
  <conditionalFormatting sqref="AD22">
    <cfRule type="containsText" dxfId="1849" priority="114" stopIfTrue="1" operator="containsText" text="No aceptable o aceptable con control específico">
      <formula>NOT(ISERROR(SEARCH("No aceptable o aceptable con control específico",AD22)))</formula>
    </cfRule>
    <cfRule type="containsText" dxfId="1848" priority="115" stopIfTrue="1" operator="containsText" text="No aceptable">
      <formula>NOT(ISERROR(SEARCH("No aceptable",AD22)))</formula>
    </cfRule>
    <cfRule type="containsText" dxfId="1847" priority="116" stopIfTrue="1" operator="containsText" text="No Aceptable o aceptable con control específico">
      <formula>NOT(ISERROR(SEARCH("No Aceptable o aceptable con control específico",AD22)))</formula>
    </cfRule>
  </conditionalFormatting>
  <conditionalFormatting sqref="AD13">
    <cfRule type="cellIs" dxfId="1846" priority="109" stopIfTrue="1" operator="equal">
      <formula>"Aceptable"</formula>
    </cfRule>
    <cfRule type="cellIs" dxfId="1845" priority="110" stopIfTrue="1" operator="equal">
      <formula>"No aceptable"</formula>
    </cfRule>
  </conditionalFormatting>
  <conditionalFormatting sqref="AD13">
    <cfRule type="containsText" dxfId="1844" priority="106" stopIfTrue="1" operator="containsText" text="No aceptable o aceptable con control específico">
      <formula>NOT(ISERROR(SEARCH("No aceptable o aceptable con control específico",AD13)))</formula>
    </cfRule>
    <cfRule type="containsText" dxfId="1843" priority="107" stopIfTrue="1" operator="containsText" text="No aceptable">
      <formula>NOT(ISERROR(SEARCH("No aceptable",AD13)))</formula>
    </cfRule>
    <cfRule type="containsText" dxfId="1842" priority="108" stopIfTrue="1" operator="containsText" text="No Aceptable o aceptable con control específico">
      <formula>NOT(ISERROR(SEARCH("No Aceptable o aceptable con control específico",AD13)))</formula>
    </cfRule>
  </conditionalFormatting>
  <conditionalFormatting sqref="AD23">
    <cfRule type="cellIs" dxfId="1841" priority="101" stopIfTrue="1" operator="equal">
      <formula>"Aceptable"</formula>
    </cfRule>
    <cfRule type="cellIs" dxfId="1840" priority="102" stopIfTrue="1" operator="equal">
      <formula>"No aceptable"</formula>
    </cfRule>
  </conditionalFormatting>
  <conditionalFormatting sqref="AD23">
    <cfRule type="containsText" dxfId="1839" priority="98" stopIfTrue="1" operator="containsText" text="No aceptable o aceptable con control específico">
      <formula>NOT(ISERROR(SEARCH("No aceptable o aceptable con control específico",AD23)))</formula>
    </cfRule>
    <cfRule type="containsText" dxfId="1838" priority="99" stopIfTrue="1" operator="containsText" text="No aceptable">
      <formula>NOT(ISERROR(SEARCH("No aceptable",AD23)))</formula>
    </cfRule>
    <cfRule type="containsText" dxfId="1837" priority="100" stopIfTrue="1" operator="containsText" text="No Aceptable o aceptable con control específico">
      <formula>NOT(ISERROR(SEARCH("No Aceptable o aceptable con control específico",AD23)))</formula>
    </cfRule>
  </conditionalFormatting>
  <conditionalFormatting sqref="AD25">
    <cfRule type="containsText" dxfId="1836" priority="85" stopIfTrue="1" operator="containsText" text="No aceptable o aceptable con control específico">
      <formula>NOT(ISERROR(SEARCH("No aceptable o aceptable con control específico",AD25)))</formula>
    </cfRule>
    <cfRule type="containsText" dxfId="1835" priority="86" stopIfTrue="1" operator="containsText" text="No aceptable">
      <formula>NOT(ISERROR(SEARCH("No aceptable",AD25)))</formula>
    </cfRule>
    <cfRule type="containsText" dxfId="1834" priority="87" stopIfTrue="1" operator="containsText" text="No Aceptable o aceptable con control específico">
      <formula>NOT(ISERROR(SEARCH("No Aceptable o aceptable con control específico",AD25)))</formula>
    </cfRule>
  </conditionalFormatting>
  <conditionalFormatting sqref="AD25">
    <cfRule type="cellIs" dxfId="1833" priority="88" stopIfTrue="1" operator="equal">
      <formula>"Aceptable"</formula>
    </cfRule>
    <cfRule type="cellIs" dxfId="1832" priority="89" stopIfTrue="1" operator="equal">
      <formula>"No aceptable"</formula>
    </cfRule>
  </conditionalFormatting>
  <conditionalFormatting sqref="AD16">
    <cfRule type="containsText" dxfId="1831" priority="80" stopIfTrue="1" operator="containsText" text="No aceptable o aceptable con control específico">
      <formula>NOT(ISERROR(SEARCH("No aceptable o aceptable con control específico",AD16)))</formula>
    </cfRule>
    <cfRule type="containsText" dxfId="1830" priority="81" stopIfTrue="1" operator="containsText" text="No aceptable">
      <formula>NOT(ISERROR(SEARCH("No aceptable",AD16)))</formula>
    </cfRule>
    <cfRule type="containsText" dxfId="1829" priority="82" stopIfTrue="1" operator="containsText" text="No Aceptable o aceptable con control específico">
      <formula>NOT(ISERROR(SEARCH("No Aceptable o aceptable con control específico",AD16)))</formula>
    </cfRule>
  </conditionalFormatting>
  <conditionalFormatting sqref="AD16">
    <cfRule type="cellIs" dxfId="1828" priority="83" stopIfTrue="1" operator="equal">
      <formula>"Aceptable"</formula>
    </cfRule>
    <cfRule type="cellIs" dxfId="1827" priority="84" stopIfTrue="1" operator="equal">
      <formula>"No aceptable"</formula>
    </cfRule>
  </conditionalFormatting>
  <conditionalFormatting sqref="AB22:AB27">
    <cfRule type="cellIs" dxfId="1826" priority="69" stopIfTrue="1" operator="equal">
      <formula>"I"</formula>
    </cfRule>
    <cfRule type="cellIs" dxfId="1825" priority="70" stopIfTrue="1" operator="equal">
      <formula>"II"</formula>
    </cfRule>
    <cfRule type="cellIs" dxfId="1824" priority="71" stopIfTrue="1" operator="between">
      <formula>"III"</formula>
      <formula>"IV"</formula>
    </cfRule>
  </conditionalFormatting>
  <conditionalFormatting sqref="AE15">
    <cfRule type="cellIs" dxfId="1823" priority="66" stopIfTrue="1" operator="equal">
      <formula>"I"</formula>
    </cfRule>
    <cfRule type="cellIs" dxfId="1822" priority="67" stopIfTrue="1" operator="equal">
      <formula>"II"</formula>
    </cfRule>
    <cfRule type="cellIs" dxfId="1821" priority="68" stopIfTrue="1" operator="between">
      <formula>"III"</formula>
      <formula>"IV"</formula>
    </cfRule>
  </conditionalFormatting>
  <conditionalFormatting sqref="AE15">
    <cfRule type="cellIs" dxfId="1820" priority="64" stopIfTrue="1" operator="equal">
      <formula>"Aceptable"</formula>
    </cfRule>
    <cfRule type="cellIs" dxfId="1819" priority="65" stopIfTrue="1" operator="equal">
      <formula>"No aceptable"</formula>
    </cfRule>
  </conditionalFormatting>
  <conditionalFormatting sqref="AB15:AD15">
    <cfRule type="cellIs" dxfId="1818" priority="61" stopIfTrue="1" operator="equal">
      <formula>"I"</formula>
    </cfRule>
    <cfRule type="cellIs" dxfId="1817" priority="62" stopIfTrue="1" operator="equal">
      <formula>"II"</formula>
    </cfRule>
    <cfRule type="cellIs" dxfId="1816" priority="63" stopIfTrue="1" operator="between">
      <formula>"III"</formula>
      <formula>"IV"</formula>
    </cfRule>
  </conditionalFormatting>
  <conditionalFormatting sqref="AD15">
    <cfRule type="cellIs" dxfId="1815" priority="59" stopIfTrue="1" operator="equal">
      <formula>"Aceptable"</formula>
    </cfRule>
    <cfRule type="cellIs" dxfId="1814" priority="60" stopIfTrue="1" operator="equal">
      <formula>"No aceptable"</formula>
    </cfRule>
  </conditionalFormatting>
  <conditionalFormatting sqref="AD15">
    <cfRule type="containsText" dxfId="1813" priority="56" stopIfTrue="1" operator="containsText" text="No aceptable o aceptable con control específico">
      <formula>NOT(ISERROR(SEARCH("No aceptable o aceptable con control específico",AD15)))</formula>
    </cfRule>
    <cfRule type="containsText" dxfId="1812" priority="57" stopIfTrue="1" operator="containsText" text="No aceptable">
      <formula>NOT(ISERROR(SEARCH("No aceptable",AD15)))</formula>
    </cfRule>
    <cfRule type="containsText" dxfId="1811" priority="58" stopIfTrue="1" operator="containsText" text="No Aceptable o aceptable con control específico">
      <formula>NOT(ISERROR(SEARCH("No Aceptable o aceptable con control específico",AD15)))</formula>
    </cfRule>
  </conditionalFormatting>
  <conditionalFormatting sqref="AE11:AE13">
    <cfRule type="cellIs" dxfId="1810" priority="53" stopIfTrue="1" operator="equal">
      <formula>"I"</formula>
    </cfRule>
    <cfRule type="cellIs" dxfId="1809" priority="54" stopIfTrue="1" operator="equal">
      <formula>"II"</formula>
    </cfRule>
    <cfRule type="cellIs" dxfId="1808" priority="55" stopIfTrue="1" operator="between">
      <formula>"III"</formula>
      <formula>"IV"</formula>
    </cfRule>
  </conditionalFormatting>
  <conditionalFormatting sqref="AE11:AE13">
    <cfRule type="cellIs" dxfId="1807" priority="51" stopIfTrue="1" operator="equal">
      <formula>"Aceptable"</formula>
    </cfRule>
    <cfRule type="cellIs" dxfId="1806" priority="52" stopIfTrue="1" operator="equal">
      <formula>"No aceptable"</formula>
    </cfRule>
  </conditionalFormatting>
  <conditionalFormatting sqref="AE24 AE26">
    <cfRule type="cellIs" dxfId="1805" priority="48" stopIfTrue="1" operator="equal">
      <formula>"I"</formula>
    </cfRule>
    <cfRule type="cellIs" dxfId="1804" priority="49" stopIfTrue="1" operator="equal">
      <formula>"II"</formula>
    </cfRule>
    <cfRule type="cellIs" dxfId="1803" priority="50" stopIfTrue="1" operator="between">
      <formula>"III"</formula>
      <formula>"IV"</formula>
    </cfRule>
  </conditionalFormatting>
  <conditionalFormatting sqref="AE24 AE26">
    <cfRule type="cellIs" dxfId="1802" priority="46" stopIfTrue="1" operator="equal">
      <formula>"Aceptable"</formula>
    </cfRule>
    <cfRule type="cellIs" dxfId="1801" priority="47" stopIfTrue="1" operator="equal">
      <formula>"No aceptable"</formula>
    </cfRule>
  </conditionalFormatting>
  <conditionalFormatting sqref="AE23">
    <cfRule type="cellIs" dxfId="1800" priority="44" stopIfTrue="1" operator="equal">
      <formula>"Aceptable"</formula>
    </cfRule>
    <cfRule type="cellIs" dxfId="1799" priority="45" stopIfTrue="1" operator="equal">
      <formula>"No aceptable"</formula>
    </cfRule>
  </conditionalFormatting>
  <conditionalFormatting sqref="AE22">
    <cfRule type="cellIs" dxfId="1798" priority="41" stopIfTrue="1" operator="equal">
      <formula>"I"</formula>
    </cfRule>
    <cfRule type="cellIs" dxfId="1797" priority="42" stopIfTrue="1" operator="equal">
      <formula>"II"</formula>
    </cfRule>
    <cfRule type="cellIs" dxfId="1796" priority="43" stopIfTrue="1" operator="between">
      <formula>"III"</formula>
      <formula>"IV"</formula>
    </cfRule>
  </conditionalFormatting>
  <conditionalFormatting sqref="AE22">
    <cfRule type="cellIs" dxfId="1795" priority="39" stopIfTrue="1" operator="equal">
      <formula>"Aceptable"</formula>
    </cfRule>
    <cfRule type="cellIs" dxfId="1794" priority="40" stopIfTrue="1" operator="equal">
      <formula>"No aceptable"</formula>
    </cfRule>
  </conditionalFormatting>
  <conditionalFormatting sqref="AE25">
    <cfRule type="cellIs" dxfId="1793" priority="36" stopIfTrue="1" operator="equal">
      <formula>"I"</formula>
    </cfRule>
    <cfRule type="cellIs" dxfId="1792" priority="37" stopIfTrue="1" operator="equal">
      <formula>"II"</formula>
    </cfRule>
    <cfRule type="cellIs" dxfId="1791" priority="38" stopIfTrue="1" operator="between">
      <formula>"III"</formula>
      <formula>"IV"</formula>
    </cfRule>
  </conditionalFormatting>
  <conditionalFormatting sqref="AE25">
    <cfRule type="cellIs" dxfId="1790" priority="34" stopIfTrue="1" operator="equal">
      <formula>"Aceptable"</formula>
    </cfRule>
    <cfRule type="cellIs" dxfId="1789" priority="35" stopIfTrue="1" operator="equal">
      <formula>"No aceptable"</formula>
    </cfRule>
  </conditionalFormatting>
  <conditionalFormatting sqref="AE20">
    <cfRule type="cellIs" dxfId="1788" priority="31" stopIfTrue="1" operator="equal">
      <formula>"I"</formula>
    </cfRule>
    <cfRule type="cellIs" dxfId="1787" priority="32" stopIfTrue="1" operator="equal">
      <formula>"II"</formula>
    </cfRule>
    <cfRule type="cellIs" dxfId="1786" priority="33" stopIfTrue="1" operator="between">
      <formula>"III"</formula>
      <formula>"IV"</formula>
    </cfRule>
  </conditionalFormatting>
  <conditionalFormatting sqref="AE20">
    <cfRule type="cellIs" dxfId="1785" priority="29" stopIfTrue="1" operator="equal">
      <formula>"Aceptable"</formula>
    </cfRule>
    <cfRule type="cellIs" dxfId="1784" priority="30" stopIfTrue="1" operator="equal">
      <formula>"No aceptable"</formula>
    </cfRule>
  </conditionalFormatting>
  <conditionalFormatting sqref="AE21">
    <cfRule type="cellIs" dxfId="1783" priority="26" stopIfTrue="1" operator="equal">
      <formula>"I"</formula>
    </cfRule>
    <cfRule type="cellIs" dxfId="1782" priority="27" stopIfTrue="1" operator="equal">
      <formula>"II"</formula>
    </cfRule>
    <cfRule type="cellIs" dxfId="1781" priority="28" stopIfTrue="1" operator="between">
      <formula>"III"</formula>
      <formula>"IV"</formula>
    </cfRule>
  </conditionalFormatting>
  <conditionalFormatting sqref="AE21">
    <cfRule type="cellIs" dxfId="1780" priority="24" stopIfTrue="1" operator="equal">
      <formula>"Aceptable"</formula>
    </cfRule>
    <cfRule type="cellIs" dxfId="1779" priority="25" stopIfTrue="1" operator="equal">
      <formula>"No aceptable"</formula>
    </cfRule>
  </conditionalFormatting>
  <conditionalFormatting sqref="AE19">
    <cfRule type="cellIs" dxfId="1778" priority="21" stopIfTrue="1" operator="equal">
      <formula>"I"</formula>
    </cfRule>
    <cfRule type="cellIs" dxfId="1777" priority="22" stopIfTrue="1" operator="equal">
      <formula>"II"</formula>
    </cfRule>
    <cfRule type="cellIs" dxfId="1776" priority="23" stopIfTrue="1" operator="between">
      <formula>"III"</formula>
      <formula>"IV"</formula>
    </cfRule>
  </conditionalFormatting>
  <conditionalFormatting sqref="AE19">
    <cfRule type="cellIs" dxfId="1775" priority="19" stopIfTrue="1" operator="equal">
      <formula>"Aceptable"</formula>
    </cfRule>
    <cfRule type="cellIs" dxfId="1774" priority="20" stopIfTrue="1" operator="equal">
      <formula>"No aceptable"</formula>
    </cfRule>
  </conditionalFormatting>
  <conditionalFormatting sqref="AE17">
    <cfRule type="cellIs" dxfId="1773" priority="16" stopIfTrue="1" operator="equal">
      <formula>"I"</formula>
    </cfRule>
    <cfRule type="cellIs" dxfId="1772" priority="17" stopIfTrue="1" operator="equal">
      <formula>"II"</formula>
    </cfRule>
    <cfRule type="cellIs" dxfId="1771" priority="18" stopIfTrue="1" operator="between">
      <formula>"III"</formula>
      <formula>"IV"</formula>
    </cfRule>
  </conditionalFormatting>
  <conditionalFormatting sqref="AE17">
    <cfRule type="cellIs" dxfId="1770" priority="14" stopIfTrue="1" operator="equal">
      <formula>"Aceptable"</formula>
    </cfRule>
    <cfRule type="cellIs" dxfId="1769" priority="15" stopIfTrue="1" operator="equal">
      <formula>"No aceptable"</formula>
    </cfRule>
  </conditionalFormatting>
  <conditionalFormatting sqref="AE18">
    <cfRule type="cellIs" dxfId="1768" priority="11" stopIfTrue="1" operator="equal">
      <formula>"I"</formula>
    </cfRule>
    <cfRule type="cellIs" dxfId="1767" priority="12" stopIfTrue="1" operator="equal">
      <formula>"II"</formula>
    </cfRule>
    <cfRule type="cellIs" dxfId="1766" priority="13" stopIfTrue="1" operator="between">
      <formula>"III"</formula>
      <formula>"IV"</formula>
    </cfRule>
  </conditionalFormatting>
  <conditionalFormatting sqref="AE18">
    <cfRule type="cellIs" dxfId="1765" priority="9" stopIfTrue="1" operator="equal">
      <formula>"Aceptable"</formula>
    </cfRule>
    <cfRule type="cellIs" dxfId="1764" priority="10" stopIfTrue="1" operator="equal">
      <formula>"No aceptable"</formula>
    </cfRule>
  </conditionalFormatting>
  <conditionalFormatting sqref="AB20:AD20">
    <cfRule type="cellIs" dxfId="1763" priority="6" stopIfTrue="1" operator="equal">
      <formula>"I"</formula>
    </cfRule>
    <cfRule type="cellIs" dxfId="1762" priority="7" stopIfTrue="1" operator="equal">
      <formula>"II"</formula>
    </cfRule>
    <cfRule type="cellIs" dxfId="1761" priority="8" stopIfTrue="1" operator="between">
      <formula>"III"</formula>
      <formula>"IV"</formula>
    </cfRule>
  </conditionalFormatting>
  <conditionalFormatting sqref="AD20">
    <cfRule type="cellIs" dxfId="1760" priority="4" stopIfTrue="1" operator="equal">
      <formula>"Aceptable"</formula>
    </cfRule>
    <cfRule type="cellIs" dxfId="1759" priority="5" stopIfTrue="1" operator="equal">
      <formula>"No aceptable"</formula>
    </cfRule>
  </conditionalFormatting>
  <conditionalFormatting sqref="AD20">
    <cfRule type="containsText" dxfId="1758" priority="1" stopIfTrue="1" operator="containsText" text="No aceptable o aceptable con control específico">
      <formula>NOT(ISERROR(SEARCH("No aceptable o aceptable con control específico",AD20)))</formula>
    </cfRule>
    <cfRule type="containsText" dxfId="1757" priority="2" stopIfTrue="1" operator="containsText" text="No aceptable">
      <formula>NOT(ISERROR(SEARCH("No aceptable",AD20)))</formula>
    </cfRule>
    <cfRule type="containsText" dxfId="1756" priority="3" stopIfTrue="1" operator="containsText" text="No Aceptable o aceptable con control específico">
      <formula>NOT(ISERROR(SEARCH("No Aceptable o aceptable con control específico",AD20)))</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27" xr:uid="{00000000-0002-0000-1000-000000000000}">
      <formula1>"100,60,25,10"</formula1>
    </dataValidation>
    <dataValidation type="list" allowBlank="1" showInputMessage="1" prompt="4 = Continua_x000a_3 = Frecuente_x000a_2 = Ocasional_x000a_1 = Esporádica" sqref="V11:V27" xr:uid="{00000000-0002-0000-1000-000001000000}">
      <formula1>"4, 3, 2, 1"</formula1>
    </dataValidation>
    <dataValidation type="list" allowBlank="1" showInputMessage="1" showErrorMessage="1" prompt="10 = Muy Alto_x000a_6 = Alto_x000a_2 = Medio_x000a_0 = Bajo" sqref="U11:U27" xr:uid="{00000000-0002-0000-1000-000002000000}">
      <formula1>"10, 6, 2, 0, "</formula1>
    </dataValidation>
    <dataValidation allowBlank="1" sqref="AA11:AA27" xr:uid="{00000000-0002-0000-1000-000003000000}"/>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BL25"/>
  <sheetViews>
    <sheetView topLeftCell="A18" zoomScale="60" zoomScaleNormal="60" workbookViewId="0">
      <selection activeCell="K25" sqref="K25"/>
    </sheetView>
  </sheetViews>
  <sheetFormatPr baseColWidth="10" defaultRowHeight="49.5" customHeight="1" x14ac:dyDescent="0.2"/>
  <cols>
    <col min="1" max="1" width="1.85546875" customWidth="1"/>
    <col min="2" max="2" width="5.7109375" customWidth="1"/>
    <col min="3" max="3" width="7.5703125" customWidth="1"/>
    <col min="4" max="4" width="6.42578125" customWidth="1"/>
    <col min="5" max="5" width="6.140625" customWidth="1"/>
    <col min="6" max="6" width="5.28515625" customWidth="1"/>
    <col min="7" max="7" width="8.28515625" customWidth="1"/>
    <col min="8" max="8" width="13.7109375" customWidth="1"/>
    <col min="9" max="11" width="19.28515625" customWidth="1"/>
    <col min="12" max="15" width="5.140625" customWidth="1"/>
    <col min="16" max="16" width="16.7109375" customWidth="1"/>
    <col min="17" max="17" width="5.7109375" customWidth="1"/>
    <col min="18" max="20" width="23.28515625" customWidth="1"/>
    <col min="21" max="21" width="5" customWidth="1"/>
    <col min="22" max="22" width="5.42578125" customWidth="1"/>
    <col min="23" max="23" width="8.140625" customWidth="1"/>
    <col min="24" max="24" width="6.7109375" customWidth="1"/>
    <col min="25" max="25" width="12.28515625" customWidth="1"/>
    <col min="26" max="26" width="7.7109375" customWidth="1"/>
    <col min="27" max="27" width="8.140625" customWidth="1"/>
    <col min="28" max="28" width="7.28515625" customWidth="1"/>
    <col min="29" max="29" width="15.7109375" customWidth="1"/>
    <col min="30" max="30" width="12.7109375" customWidth="1"/>
    <col min="31" max="31" width="16" customWidth="1"/>
    <col min="32" max="32" width="10.42578125" customWidth="1"/>
    <col min="33" max="33" width="12.42578125" customWidth="1"/>
    <col min="34" max="34" width="11" customWidth="1"/>
    <col min="35" max="35" width="18.140625" customWidth="1"/>
    <col min="36" max="36" width="9.42578125" customWidth="1"/>
    <col min="37" max="37" width="12.28515625" customWidth="1"/>
  </cols>
  <sheetData>
    <row r="1" spans="1:64" s="3" customFormat="1" ht="27"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32" t="s">
        <v>89</v>
      </c>
      <c r="AK1" s="59" t="s">
        <v>137</v>
      </c>
    </row>
    <row r="2" spans="1:64" s="3" customFormat="1" ht="27"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32" t="s">
        <v>90</v>
      </c>
      <c r="AK2" s="59">
        <v>1</v>
      </c>
    </row>
    <row r="3" spans="1:64" s="3" customFormat="1" ht="27"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33" t="s">
        <v>91</v>
      </c>
      <c r="AK3" s="60">
        <v>42870</v>
      </c>
    </row>
    <row r="4" spans="1:64" s="3" customFormat="1" ht="27" customHeight="1" x14ac:dyDescent="0.3">
      <c r="E4" s="4"/>
      <c r="H4" s="5"/>
      <c r="AF4" s="4"/>
      <c r="AG4" s="4"/>
      <c r="AH4" s="4"/>
      <c r="AJ4" s="5"/>
    </row>
    <row r="5" spans="1: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1:64" s="137" customFormat="1" ht="18.75" customHeight="1" x14ac:dyDescent="0.3">
      <c r="E6" s="138"/>
      <c r="H6" s="139"/>
      <c r="AF6" s="138"/>
      <c r="AG6" s="138"/>
      <c r="AH6" s="138"/>
      <c r="AJ6" s="139"/>
    </row>
    <row r="7" spans="1: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1: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1: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1:64" s="135" customFormat="1" ht="62.25" customHeight="1" thickBot="1" x14ac:dyDescent="0.4">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1:64" s="2" customFormat="1" ht="84.75" customHeight="1" x14ac:dyDescent="0.35">
      <c r="A11" s="39"/>
      <c r="B11" s="262" t="s">
        <v>221</v>
      </c>
      <c r="C11" s="262" t="s">
        <v>245</v>
      </c>
      <c r="D11" s="262" t="s">
        <v>289</v>
      </c>
      <c r="E11" s="270" t="s">
        <v>260</v>
      </c>
      <c r="F11" s="270" t="s">
        <v>176</v>
      </c>
      <c r="G11" s="36" t="s">
        <v>44</v>
      </c>
      <c r="H11" s="216" t="s">
        <v>36</v>
      </c>
      <c r="I11" s="148" t="s">
        <v>49</v>
      </c>
      <c r="J11" s="189" t="s">
        <v>374</v>
      </c>
      <c r="K11" s="189" t="s">
        <v>375</v>
      </c>
      <c r="L11" s="140">
        <v>26</v>
      </c>
      <c r="M11" s="158">
        <v>100</v>
      </c>
      <c r="N11" s="140">
        <v>0</v>
      </c>
      <c r="O11" s="140">
        <f>SUM(L11:N11)</f>
        <v>126</v>
      </c>
      <c r="P11" s="189" t="s">
        <v>376</v>
      </c>
      <c r="Q11" s="157">
        <v>8</v>
      </c>
      <c r="R11" s="189" t="s">
        <v>628</v>
      </c>
      <c r="S11" s="189" t="s">
        <v>378</v>
      </c>
      <c r="T11" s="189" t="s">
        <v>377</v>
      </c>
      <c r="U11" s="7">
        <v>2</v>
      </c>
      <c r="V11" s="7">
        <v>4</v>
      </c>
      <c r="W11" s="7">
        <f>V11*U11</f>
        <v>8</v>
      </c>
      <c r="X11" s="8"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0" t="str">
        <f>+IF(AND(U11*V11*Z11&gt;=600,U11*V11*Z11&lt;=4000),"I",IF(AND(U11*V11*Z11&gt;=150,U11*V11*Z11&lt;=500),"II",IF(AND(U11*V11*Z11&gt;=40,U11*V11*Z11&lt;=120),"III",IF(AND(U11*V11*Z11&gt;=0,U11*V11*Z11&lt;=20),"IV",""))))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84.75" customHeight="1" x14ac:dyDescent="0.35">
      <c r="A12" s="40"/>
      <c r="B12" s="237"/>
      <c r="C12" s="237"/>
      <c r="D12" s="237"/>
      <c r="E12" s="271"/>
      <c r="F12" s="271"/>
      <c r="G12" s="36" t="s">
        <v>44</v>
      </c>
      <c r="H12" s="220"/>
      <c r="I12" s="157" t="s">
        <v>391</v>
      </c>
      <c r="J12" s="157" t="s">
        <v>392</v>
      </c>
      <c r="K12" s="190" t="s">
        <v>393</v>
      </c>
      <c r="L12" s="140">
        <v>26</v>
      </c>
      <c r="M12" s="87">
        <v>83</v>
      </c>
      <c r="N12" s="87">
        <v>0</v>
      </c>
      <c r="O12" s="87">
        <f>SUM(L12:N12)</f>
        <v>109</v>
      </c>
      <c r="P12" s="190" t="s">
        <v>394</v>
      </c>
      <c r="Q12" s="86">
        <v>8</v>
      </c>
      <c r="R12" s="190" t="s">
        <v>629</v>
      </c>
      <c r="S12" s="190" t="s">
        <v>395</v>
      </c>
      <c r="T12" s="190" t="s">
        <v>396</v>
      </c>
      <c r="U12" s="88">
        <v>2</v>
      </c>
      <c r="V12" s="88">
        <v>4</v>
      </c>
      <c r="W12" s="88">
        <f>V12*U12</f>
        <v>8</v>
      </c>
      <c r="X12" s="89" t="str">
        <f>+IF(AND(U12*V12&gt;=24,U12*V12&lt;=40),"MA",IF(AND(U12*V12&gt;=10,U12*V12&lt;=20),"A",IF(AND(U12*V12&gt;=6,U12*V12&lt;=8),"M",IF(AND(U12*V12&gt;=0,U12*V12&lt;=4),"B",""))))</f>
        <v>M</v>
      </c>
      <c r="Y12" s="90"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88">
        <v>10</v>
      </c>
      <c r="AA12" s="88">
        <f>W12*Z12</f>
        <v>80</v>
      </c>
      <c r="AB12" s="10" t="str">
        <f t="shared" ref="AB12:AB24" si="0">+IF(AND(U12*V12*Z12&gt;=600,U12*V12*Z12&lt;=4000),"I",IF(AND(U12*V12*Z12&gt;=150,U12*V12*Z12&lt;=500),"II",IF(AND(U12*V12*Z12&gt;=40,U12*V12*Z12&lt;=120),"III",IF(AND(U12*V12*Z12&gt;=0,U12*V12*Z12&lt;=20),"IV",""))))</f>
        <v>III</v>
      </c>
      <c r="AC12" s="90"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92" t="str">
        <f>+IF(AB12="I","No aceptable",IF(AB12="II","No aceptable o aceptable con control específico",IF(AB12="III","Aceptable",IF(AB12="IV","Aceptable",""))))</f>
        <v>Aceptable</v>
      </c>
      <c r="AE12" s="173" t="s">
        <v>397</v>
      </c>
      <c r="AF12" s="157" t="s">
        <v>34</v>
      </c>
      <c r="AG12" s="157" t="s">
        <v>37</v>
      </c>
      <c r="AH12" s="157" t="s">
        <v>34</v>
      </c>
      <c r="AI12" s="146" t="s">
        <v>398</v>
      </c>
      <c r="AJ12" s="157" t="s">
        <v>34</v>
      </c>
      <c r="AK12" s="147"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84.75" customHeight="1" thickBot="1" x14ac:dyDescent="0.4">
      <c r="A13" s="40"/>
      <c r="B13" s="237"/>
      <c r="C13" s="237"/>
      <c r="D13" s="237"/>
      <c r="E13" s="271"/>
      <c r="F13" s="271"/>
      <c r="G13" s="36" t="s">
        <v>44</v>
      </c>
      <c r="H13" s="217"/>
      <c r="I13" s="148" t="s">
        <v>127</v>
      </c>
      <c r="J13" s="189" t="s">
        <v>380</v>
      </c>
      <c r="K13" s="190" t="s">
        <v>381</v>
      </c>
      <c r="L13" s="140">
        <v>26</v>
      </c>
      <c r="M13" s="158">
        <v>83</v>
      </c>
      <c r="N13" s="140">
        <v>0</v>
      </c>
      <c r="O13" s="140">
        <f t="shared" ref="O13:O24" si="1">SUM(L13:N13)</f>
        <v>109</v>
      </c>
      <c r="P13" s="189" t="s">
        <v>376</v>
      </c>
      <c r="Q13" s="157">
        <v>8</v>
      </c>
      <c r="R13" s="190" t="s">
        <v>382</v>
      </c>
      <c r="S13" s="190" t="s">
        <v>378</v>
      </c>
      <c r="T13" s="190" t="s">
        <v>377</v>
      </c>
      <c r="U13" s="7">
        <v>2</v>
      </c>
      <c r="V13" s="7">
        <v>4</v>
      </c>
      <c r="W13" s="7">
        <f t="shared" ref="W13:W24" si="2">V13*U13</f>
        <v>8</v>
      </c>
      <c r="X13" s="8" t="str">
        <f t="shared" ref="X13:X24" si="3">+IF(AND(U13*V13&gt;=24,U13*V13&lt;=40),"MA",IF(AND(U13*V13&gt;=10,U13*V13&lt;=20),"A",IF(AND(U13*V13&gt;=6,U13*V13&lt;=8),"M",IF(AND(U13*V13&gt;=0,U13*V13&lt;=4),"B",""))))</f>
        <v>M</v>
      </c>
      <c r="Y13" s="9" t="str">
        <f t="shared" ref="Y13:Y24" si="4">+IF(X13="MA","Situación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7">
        <v>10</v>
      </c>
      <c r="AA13" s="7">
        <f t="shared" ref="AA13:AA24" si="5">W13*Z13</f>
        <v>80</v>
      </c>
      <c r="AB13" s="10" t="str">
        <f t="shared" si="0"/>
        <v>III</v>
      </c>
      <c r="AC13" s="9" t="str">
        <f t="shared" ref="AC13:AC24" si="6">+IF(AB13="I","Situación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 t="shared" ref="AD13:AD24" si="7">+IF(AB13="I","No aceptable",IF(AB13="II","No aceptable o aceptable con control específico",IF(AB13="III","Aceptable",IF(AB13="IV","Aceptable",""))))</f>
        <v>Aceptable</v>
      </c>
      <c r="AE13" s="173" t="s">
        <v>128</v>
      </c>
      <c r="AF13" s="157" t="s">
        <v>34</v>
      </c>
      <c r="AG13" s="157" t="s">
        <v>34</v>
      </c>
      <c r="AH13" s="157" t="s">
        <v>384</v>
      </c>
      <c r="AI13" s="146" t="s">
        <v>379</v>
      </c>
      <c r="AJ13" s="157" t="s">
        <v>34</v>
      </c>
      <c r="AK13" s="147"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84.75" customHeight="1" thickBot="1" x14ac:dyDescent="0.4">
      <c r="A14" s="40"/>
      <c r="B14" s="237"/>
      <c r="C14" s="237"/>
      <c r="D14" s="237"/>
      <c r="E14" s="271"/>
      <c r="F14" s="271"/>
      <c r="G14" s="36" t="s">
        <v>44</v>
      </c>
      <c r="H14" s="278" t="s">
        <v>47</v>
      </c>
      <c r="I14" s="148" t="s">
        <v>353</v>
      </c>
      <c r="J14" s="148" t="s">
        <v>354</v>
      </c>
      <c r="K14" s="148" t="s">
        <v>355</v>
      </c>
      <c r="L14" s="140">
        <v>26</v>
      </c>
      <c r="M14" s="158">
        <v>83</v>
      </c>
      <c r="N14" s="140">
        <v>0</v>
      </c>
      <c r="O14" s="140">
        <f t="shared" ref="O14" si="8">SUM(L14:N14)</f>
        <v>109</v>
      </c>
      <c r="P14" s="148" t="s">
        <v>356</v>
      </c>
      <c r="Q14" s="157">
        <v>8</v>
      </c>
      <c r="R14" s="148" t="s">
        <v>359</v>
      </c>
      <c r="S14" s="148" t="s">
        <v>465</v>
      </c>
      <c r="T14" s="148" t="s">
        <v>466</v>
      </c>
      <c r="U14" s="7">
        <v>2</v>
      </c>
      <c r="V14" s="7">
        <v>2</v>
      </c>
      <c r="W14" s="7">
        <f t="shared" ref="W14" si="9">V14*U14</f>
        <v>4</v>
      </c>
      <c r="X14" s="8" t="str">
        <f t="shared" ref="X14" si="10">+IF(AND(U14*V14&gt;=24,U14*V14&lt;=40),"MA",IF(AND(U14*V14&gt;=10,U14*V14&lt;=20),"A",IF(AND(U14*V14&gt;=6,U14*V14&lt;=8),"M",IF(AND(U14*V14&gt;=0,U14*V14&lt;=4),"B",""))))</f>
        <v>B</v>
      </c>
      <c r="Y14" s="9" t="str">
        <f t="shared" ref="Y14" si="11">+IF(X14="MA","Situación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4" s="7">
        <v>25</v>
      </c>
      <c r="AA14" s="7">
        <f t="shared" ref="AA14" si="12">W14*Z14</f>
        <v>100</v>
      </c>
      <c r="AB14" s="10" t="str">
        <f t="shared" ref="AB14" si="13">+IF(AND(U14*V14*Z14&gt;=600,U14*V14*Z14&lt;=4000),"I",IF(AND(U14*V14*Z14&gt;=150,U14*V14*Z14&lt;=500),"II",IF(AND(U14*V14*Z14&gt;=40,U14*V14*Z14&lt;=120),"III",IF(AND(U14*V14*Z14&gt;=0,U14*V14*Z14&lt;=20),"IV",""))))</f>
        <v>III</v>
      </c>
      <c r="AC14" s="9" t="str">
        <f t="shared" ref="AC14" si="14">+IF(AB14="I","Situación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1" t="str">
        <f t="shared" ref="AD14" si="15">+IF(AB14="I","No aceptable",IF(AB14="II","No aceptable o aceptable con control específico",IF(AB14="III","Aceptable",IF(AB14="IV","Aceptable",""))))</f>
        <v>Aceptable</v>
      </c>
      <c r="AE14" s="150" t="s">
        <v>362</v>
      </c>
      <c r="AF14" s="148" t="s">
        <v>34</v>
      </c>
      <c r="AG14" s="148" t="s">
        <v>34</v>
      </c>
      <c r="AH14" s="148" t="s">
        <v>34</v>
      </c>
      <c r="AI14" s="148" t="s">
        <v>361</v>
      </c>
      <c r="AJ14" s="148" t="s">
        <v>34</v>
      </c>
      <c r="AK14" s="147" t="s">
        <v>285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84.75" customHeight="1" thickBot="1" x14ac:dyDescent="0.4">
      <c r="A15" s="40"/>
      <c r="B15" s="237"/>
      <c r="C15" s="237"/>
      <c r="D15" s="237"/>
      <c r="E15" s="271"/>
      <c r="F15" s="271"/>
      <c r="G15" s="159" t="s">
        <v>44</v>
      </c>
      <c r="H15" s="280"/>
      <c r="I15" s="149" t="s">
        <v>63</v>
      </c>
      <c r="J15" s="148" t="s">
        <v>365</v>
      </c>
      <c r="K15" s="148" t="s">
        <v>347</v>
      </c>
      <c r="L15" s="140">
        <v>26</v>
      </c>
      <c r="M15" s="158">
        <v>83</v>
      </c>
      <c r="N15" s="140">
        <v>0</v>
      </c>
      <c r="O15" s="140">
        <f t="shared" si="1"/>
        <v>109</v>
      </c>
      <c r="P15" s="148" t="s">
        <v>363</v>
      </c>
      <c r="Q15" s="148">
        <v>8</v>
      </c>
      <c r="R15" s="148" t="s">
        <v>351</v>
      </c>
      <c r="S15" s="148" t="s">
        <v>349</v>
      </c>
      <c r="T15" s="148" t="s">
        <v>464</v>
      </c>
      <c r="U15" s="7">
        <v>2</v>
      </c>
      <c r="V15" s="7">
        <v>2</v>
      </c>
      <c r="W15" s="7">
        <f t="shared" si="2"/>
        <v>4</v>
      </c>
      <c r="X15" s="8" t="str">
        <f t="shared" si="3"/>
        <v>B</v>
      </c>
      <c r="Y15" s="9" t="str">
        <f t="shared" si="4"/>
        <v>Situación mejorable con exposición ocasional o esporádica, o situación sin anomalía destacable con cualquier nivel de exposición. No es esperable que se materialice el riesgo, aunque puede ser concebible.</v>
      </c>
      <c r="Z15" s="7">
        <v>25</v>
      </c>
      <c r="AA15" s="7">
        <f t="shared" si="5"/>
        <v>100</v>
      </c>
      <c r="AB15" s="10" t="str">
        <f t="shared" si="0"/>
        <v>III</v>
      </c>
      <c r="AC15" s="9" t="str">
        <f t="shared" si="6"/>
        <v>Mejorar si es posible. Sería conveniente justificar la intervención y su rentabilidad.</v>
      </c>
      <c r="AD15" s="11" t="str">
        <f t="shared" si="7"/>
        <v>Aceptable</v>
      </c>
      <c r="AE15" s="148" t="s">
        <v>371</v>
      </c>
      <c r="AF15" s="148" t="s">
        <v>34</v>
      </c>
      <c r="AG15" s="148" t="s">
        <v>34</v>
      </c>
      <c r="AH15" s="148" t="s">
        <v>34</v>
      </c>
      <c r="AI15" s="151" t="s">
        <v>364</v>
      </c>
      <c r="AJ15" s="148" t="s">
        <v>34</v>
      </c>
      <c r="AK15" s="147" t="s">
        <v>35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2" customFormat="1" ht="84.75" customHeight="1" thickTop="1" x14ac:dyDescent="0.35">
      <c r="A16" s="40"/>
      <c r="B16" s="237"/>
      <c r="C16" s="237"/>
      <c r="D16" s="237"/>
      <c r="E16" s="271"/>
      <c r="F16" s="271"/>
      <c r="G16" s="122" t="s">
        <v>44</v>
      </c>
      <c r="H16" s="190" t="s">
        <v>326</v>
      </c>
      <c r="I16" s="190" t="s">
        <v>547</v>
      </c>
      <c r="J16" s="190" t="s">
        <v>533</v>
      </c>
      <c r="K16" s="190" t="s">
        <v>534</v>
      </c>
      <c r="L16" s="140">
        <v>26</v>
      </c>
      <c r="M16" s="181">
        <v>0</v>
      </c>
      <c r="N16" s="182">
        <v>0</v>
      </c>
      <c r="O16" s="182">
        <v>1</v>
      </c>
      <c r="P16" s="190" t="s">
        <v>535</v>
      </c>
      <c r="Q16" s="148">
        <v>8</v>
      </c>
      <c r="R16" s="190" t="s">
        <v>536</v>
      </c>
      <c r="S16" s="190" t="s">
        <v>537</v>
      </c>
      <c r="T16" s="190" t="s">
        <v>539</v>
      </c>
      <c r="U16" s="141">
        <v>2</v>
      </c>
      <c r="V16" s="141">
        <v>3</v>
      </c>
      <c r="W16" s="141">
        <f t="shared" si="2"/>
        <v>6</v>
      </c>
      <c r="X16" s="142" t="str">
        <f t="shared" si="3"/>
        <v>M</v>
      </c>
      <c r="Y16" s="143" t="str">
        <f t="shared" si="4"/>
        <v>Situación deficiente con exposición esporádica, o bien situación mejorable con exposición continuada o frecuente. Es posible que suceda el daño alguna vez.</v>
      </c>
      <c r="Z16" s="141">
        <v>25</v>
      </c>
      <c r="AA16" s="141">
        <f t="shared" si="5"/>
        <v>150</v>
      </c>
      <c r="AB16" s="144" t="str">
        <f t="shared" si="0"/>
        <v>II</v>
      </c>
      <c r="AC16" s="143" t="str">
        <f t="shared" si="6"/>
        <v>Corregir y adoptar medidas de control de inmediato. Sin embargo suspenda actividades si el nivel de riesgo está por encima o igual de 360.</v>
      </c>
      <c r="AD16" s="145" t="str">
        <f t="shared" si="7"/>
        <v>No aceptable o aceptable con control específico</v>
      </c>
      <c r="AE16" s="143" t="s">
        <v>538</v>
      </c>
      <c r="AF16" s="148" t="s">
        <v>34</v>
      </c>
      <c r="AG16" s="148" t="s">
        <v>34</v>
      </c>
      <c r="AH16" s="141" t="s">
        <v>531</v>
      </c>
      <c r="AI16" s="152" t="s">
        <v>532</v>
      </c>
      <c r="AJ16" s="148" t="s">
        <v>530</v>
      </c>
      <c r="AK16" s="173" t="s">
        <v>285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2" customFormat="1" ht="84.75" customHeight="1" x14ac:dyDescent="0.35">
      <c r="A17" s="40"/>
      <c r="B17" s="237"/>
      <c r="C17" s="237"/>
      <c r="D17" s="237"/>
      <c r="E17" s="271"/>
      <c r="F17" s="271"/>
      <c r="G17" s="36" t="s">
        <v>44</v>
      </c>
      <c r="H17" s="235" t="s">
        <v>53</v>
      </c>
      <c r="I17" s="190" t="s">
        <v>330</v>
      </c>
      <c r="J17" s="190" t="s">
        <v>331</v>
      </c>
      <c r="K17" s="190" t="s">
        <v>334</v>
      </c>
      <c r="L17" s="140">
        <v>26</v>
      </c>
      <c r="M17" s="181">
        <v>83</v>
      </c>
      <c r="N17" s="182">
        <v>0</v>
      </c>
      <c r="O17" s="182">
        <f t="shared" si="1"/>
        <v>109</v>
      </c>
      <c r="P17" s="191" t="s">
        <v>337</v>
      </c>
      <c r="Q17" s="185">
        <v>8</v>
      </c>
      <c r="R17" s="191" t="s">
        <v>339</v>
      </c>
      <c r="S17" s="191" t="s">
        <v>340</v>
      </c>
      <c r="T17" s="191" t="s">
        <v>341</v>
      </c>
      <c r="U17" s="157">
        <v>6</v>
      </c>
      <c r="V17" s="157">
        <v>4</v>
      </c>
      <c r="W17" s="157">
        <f t="shared" si="2"/>
        <v>24</v>
      </c>
      <c r="X17" s="157" t="str">
        <f t="shared" si="3"/>
        <v>MA</v>
      </c>
      <c r="Y17" s="143" t="str">
        <f t="shared" si="4"/>
        <v>Situación deficiente con exposición continua, o muy deficiente con exposición frecuente. Normalmente la materialización del riesgo ocurre con frecuencia.</v>
      </c>
      <c r="Z17" s="141">
        <v>10</v>
      </c>
      <c r="AA17" s="141">
        <f t="shared" si="5"/>
        <v>240</v>
      </c>
      <c r="AB17" s="144" t="str">
        <f t="shared" si="0"/>
        <v>II</v>
      </c>
      <c r="AC17" s="143" t="str">
        <f t="shared" si="6"/>
        <v>Corregir y adoptar medidas de control de inmediato. Sin embargo suspenda actividades si el nivel de riesgo está por encima o igual de 360.</v>
      </c>
      <c r="AD17" s="145" t="str">
        <f t="shared" si="7"/>
        <v>No aceptable o aceptable con control específico</v>
      </c>
      <c r="AE17" s="173" t="s">
        <v>570</v>
      </c>
      <c r="AF17" s="148" t="s">
        <v>34</v>
      </c>
      <c r="AG17" s="148" t="s">
        <v>34</v>
      </c>
      <c r="AH17" s="190" t="s">
        <v>345</v>
      </c>
      <c r="AI17" s="190" t="s">
        <v>346</v>
      </c>
      <c r="AJ17" s="157" t="s">
        <v>34</v>
      </c>
      <c r="AK17" s="147"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2" customFormat="1" ht="84.75" customHeight="1" x14ac:dyDescent="0.35">
      <c r="A18" s="40"/>
      <c r="B18" s="237"/>
      <c r="C18" s="237"/>
      <c r="D18" s="237"/>
      <c r="E18" s="271"/>
      <c r="F18" s="271"/>
      <c r="G18" s="36" t="s">
        <v>44</v>
      </c>
      <c r="H18" s="235"/>
      <c r="I18" s="190" t="s">
        <v>333</v>
      </c>
      <c r="J18" s="190" t="s">
        <v>332</v>
      </c>
      <c r="K18" s="190" t="s">
        <v>335</v>
      </c>
      <c r="L18" s="140">
        <v>26</v>
      </c>
      <c r="M18" s="181">
        <v>83</v>
      </c>
      <c r="N18" s="182">
        <v>0</v>
      </c>
      <c r="O18" s="182">
        <f t="shared" si="1"/>
        <v>109</v>
      </c>
      <c r="P18" s="191" t="s">
        <v>338</v>
      </c>
      <c r="Q18" s="185">
        <v>8</v>
      </c>
      <c r="R18" s="191" t="s">
        <v>342</v>
      </c>
      <c r="S18" s="191" t="s">
        <v>343</v>
      </c>
      <c r="T18" s="191" t="s">
        <v>344</v>
      </c>
      <c r="U18" s="157">
        <v>6</v>
      </c>
      <c r="V18" s="157">
        <v>4</v>
      </c>
      <c r="W18" s="157">
        <f t="shared" si="2"/>
        <v>24</v>
      </c>
      <c r="X18" s="157" t="str">
        <f t="shared" si="3"/>
        <v>MA</v>
      </c>
      <c r="Y18" s="143" t="str">
        <f t="shared" si="4"/>
        <v>Situación deficiente con exposición continua, o muy deficiente con exposición frecuente. Normalmente la materialización del riesgo ocurre con frecuencia.</v>
      </c>
      <c r="Z18" s="141">
        <v>10</v>
      </c>
      <c r="AA18" s="141">
        <f t="shared" si="5"/>
        <v>240</v>
      </c>
      <c r="AB18" s="144" t="str">
        <f t="shared" si="0"/>
        <v>II</v>
      </c>
      <c r="AC18" s="143" t="str">
        <f t="shared" si="6"/>
        <v>Corregir y adoptar medidas de control de inmediato. Sin embargo suspenda actividades si el nivel de riesgo está por encima o igual de 360.</v>
      </c>
      <c r="AD18" s="145" t="str">
        <f t="shared" si="7"/>
        <v>No aceptable o aceptable con control específico</v>
      </c>
      <c r="AE18" s="173" t="s">
        <v>570</v>
      </c>
      <c r="AF18" s="148" t="s">
        <v>34</v>
      </c>
      <c r="AG18" s="148" t="s">
        <v>34</v>
      </c>
      <c r="AH18" s="190" t="s">
        <v>345</v>
      </c>
      <c r="AI18" s="190" t="s">
        <v>346</v>
      </c>
      <c r="AJ18" s="157" t="s">
        <v>34</v>
      </c>
      <c r="AK18" s="147"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2" customFormat="1" ht="84.75" customHeight="1" x14ac:dyDescent="0.35">
      <c r="A19" s="40"/>
      <c r="B19" s="237"/>
      <c r="C19" s="237"/>
      <c r="D19" s="237"/>
      <c r="E19" s="271"/>
      <c r="F19" s="271"/>
      <c r="G19" s="36" t="s">
        <v>33</v>
      </c>
      <c r="H19" s="281" t="s">
        <v>48</v>
      </c>
      <c r="I19" s="190" t="s">
        <v>106</v>
      </c>
      <c r="J19" s="190" t="s">
        <v>444</v>
      </c>
      <c r="K19" s="190" t="s">
        <v>420</v>
      </c>
      <c r="L19" s="140">
        <v>26</v>
      </c>
      <c r="M19" s="158">
        <v>83</v>
      </c>
      <c r="N19" s="140">
        <v>0</v>
      </c>
      <c r="O19" s="140">
        <f t="shared" si="1"/>
        <v>109</v>
      </c>
      <c r="P19" s="190" t="s">
        <v>443</v>
      </c>
      <c r="Q19" s="157">
        <v>8</v>
      </c>
      <c r="R19" s="190" t="s">
        <v>213</v>
      </c>
      <c r="S19" s="179" t="s">
        <v>460</v>
      </c>
      <c r="T19" s="179" t="s">
        <v>469</v>
      </c>
      <c r="U19" s="7">
        <v>2</v>
      </c>
      <c r="V19" s="7">
        <v>2</v>
      </c>
      <c r="W19" s="7">
        <f t="shared" si="2"/>
        <v>4</v>
      </c>
      <c r="X19" s="8" t="str">
        <f t="shared" si="3"/>
        <v>B</v>
      </c>
      <c r="Y19" s="9" t="str">
        <f t="shared" si="4"/>
        <v>Situación mejorable con exposición ocasional o esporádica, o situación sin anomalía destacable con cualquier nivel de exposición. No es esperable que se materialice el riesgo, aunque puede ser concebible.</v>
      </c>
      <c r="Z19" s="7">
        <v>10</v>
      </c>
      <c r="AA19" s="7">
        <f t="shared" si="5"/>
        <v>40</v>
      </c>
      <c r="AB19" s="10" t="str">
        <f t="shared" si="0"/>
        <v>III</v>
      </c>
      <c r="AC19" s="9" t="str">
        <f t="shared" si="6"/>
        <v>Mejorar si es posible. Sería conveniente justificar la intervención y su rentabilidad.</v>
      </c>
      <c r="AD19" s="11" t="str">
        <f t="shared" si="7"/>
        <v>Aceptable</v>
      </c>
      <c r="AE19" s="143" t="s">
        <v>70</v>
      </c>
      <c r="AF19" s="157" t="s">
        <v>34</v>
      </c>
      <c r="AG19" s="157" t="s">
        <v>34</v>
      </c>
      <c r="AH19" s="190" t="s">
        <v>200</v>
      </c>
      <c r="AI19" s="190" t="s">
        <v>470</v>
      </c>
      <c r="AJ19" s="157" t="s">
        <v>34</v>
      </c>
      <c r="AK19" s="147"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 customFormat="1" ht="84.75" customHeight="1" x14ac:dyDescent="0.35">
      <c r="A20" s="40"/>
      <c r="B20" s="237"/>
      <c r="C20" s="237"/>
      <c r="D20" s="237"/>
      <c r="E20" s="271"/>
      <c r="F20" s="271"/>
      <c r="G20" s="159" t="s">
        <v>44</v>
      </c>
      <c r="H20" s="282"/>
      <c r="I20" s="190" t="s">
        <v>68</v>
      </c>
      <c r="J20" s="190" t="s">
        <v>436</v>
      </c>
      <c r="K20" s="190" t="s">
        <v>420</v>
      </c>
      <c r="L20" s="140">
        <v>26</v>
      </c>
      <c r="M20" s="158">
        <v>83</v>
      </c>
      <c r="N20" s="140">
        <v>0</v>
      </c>
      <c r="O20" s="140">
        <f t="shared" si="1"/>
        <v>109</v>
      </c>
      <c r="P20" s="190" t="s">
        <v>437</v>
      </c>
      <c r="Q20" s="157">
        <v>1</v>
      </c>
      <c r="R20" s="190" t="s">
        <v>439</v>
      </c>
      <c r="S20" s="190" t="s">
        <v>467</v>
      </c>
      <c r="T20" s="179" t="s">
        <v>468</v>
      </c>
      <c r="U20" s="7">
        <v>6</v>
      </c>
      <c r="V20" s="7">
        <v>2</v>
      </c>
      <c r="W20" s="7">
        <f t="shared" si="2"/>
        <v>12</v>
      </c>
      <c r="X20" s="8" t="str">
        <f t="shared" si="3"/>
        <v>A</v>
      </c>
      <c r="Y20" s="9" t="str">
        <f t="shared" si="4"/>
        <v>Situación deficiente con exposición frecuente u ocasional, o bien situación muy deficiente con exposición ocasional o esporádica. La materialización de Riesgo es posible que suceda varias veces en la vida laboral</v>
      </c>
      <c r="Z20" s="7">
        <v>10</v>
      </c>
      <c r="AA20" s="7">
        <f t="shared" si="5"/>
        <v>120</v>
      </c>
      <c r="AB20" s="10" t="str">
        <f t="shared" si="0"/>
        <v>III</v>
      </c>
      <c r="AC20" s="9" t="str">
        <f t="shared" si="6"/>
        <v>Mejorar si es posible. Sería conveniente justificar la intervención y su rentabilidad.</v>
      </c>
      <c r="AD20" s="11" t="str">
        <f t="shared" si="7"/>
        <v>Aceptable</v>
      </c>
      <c r="AE20" s="173" t="s">
        <v>135</v>
      </c>
      <c r="AF20" s="173" t="s">
        <v>34</v>
      </c>
      <c r="AG20" s="148" t="s">
        <v>213</v>
      </c>
      <c r="AH20" s="190" t="s">
        <v>440</v>
      </c>
      <c r="AI20" s="190" t="s">
        <v>441</v>
      </c>
      <c r="AJ20" s="157" t="s">
        <v>34</v>
      </c>
      <c r="AK20" s="147"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84.75" customHeight="1" x14ac:dyDescent="0.35">
      <c r="A21" s="40"/>
      <c r="B21" s="237"/>
      <c r="C21" s="237"/>
      <c r="D21" s="237"/>
      <c r="E21" s="271"/>
      <c r="F21" s="271"/>
      <c r="G21" s="159" t="s">
        <v>44</v>
      </c>
      <c r="H21" s="282"/>
      <c r="I21" s="190" t="s">
        <v>68</v>
      </c>
      <c r="J21" s="190" t="s">
        <v>438</v>
      </c>
      <c r="K21" s="190" t="s">
        <v>69</v>
      </c>
      <c r="L21" s="140">
        <v>26</v>
      </c>
      <c r="M21" s="158">
        <v>83</v>
      </c>
      <c r="N21" s="140">
        <v>0</v>
      </c>
      <c r="O21" s="140">
        <f t="shared" si="1"/>
        <v>109</v>
      </c>
      <c r="P21" s="190" t="s">
        <v>432</v>
      </c>
      <c r="Q21" s="157">
        <v>8</v>
      </c>
      <c r="R21" s="179" t="s">
        <v>213</v>
      </c>
      <c r="S21" s="190" t="s">
        <v>433</v>
      </c>
      <c r="T21" s="179" t="s">
        <v>472</v>
      </c>
      <c r="U21" s="7">
        <v>0</v>
      </c>
      <c r="V21" s="7">
        <v>1</v>
      </c>
      <c r="W21" s="7">
        <f t="shared" si="2"/>
        <v>0</v>
      </c>
      <c r="X21" s="8" t="str">
        <f t="shared" si="3"/>
        <v>B</v>
      </c>
      <c r="Y21" s="9" t="str">
        <f t="shared" si="4"/>
        <v>Situación mejorable con exposición ocasional o esporádica, o situación sin anomalía destacable con cualquier nivel de exposición. No es esperable que se materialice el riesgo, aunque puede ser concebible.</v>
      </c>
      <c r="Z21" s="7">
        <v>10</v>
      </c>
      <c r="AA21" s="7">
        <f t="shared" si="5"/>
        <v>0</v>
      </c>
      <c r="AB21" s="10" t="str">
        <f t="shared" si="0"/>
        <v>IV</v>
      </c>
      <c r="AC21" s="9" t="str">
        <f t="shared" si="6"/>
        <v>Mantener las medidas de control existentes, pero se deberían considerar soluciones o mejoras y se deben hacer comprobaciones periódicas para asegurar que el riesgo aún es tolerable.</v>
      </c>
      <c r="AD21" s="11" t="str">
        <f t="shared" si="7"/>
        <v>Aceptable</v>
      </c>
      <c r="AE21" s="173" t="s">
        <v>70</v>
      </c>
      <c r="AF21" s="157" t="s">
        <v>34</v>
      </c>
      <c r="AG21" s="157" t="s">
        <v>34</v>
      </c>
      <c r="AH21" s="190" t="s">
        <v>434</v>
      </c>
      <c r="AI21" s="190" t="s">
        <v>435</v>
      </c>
      <c r="AJ21" s="157" t="s">
        <v>34</v>
      </c>
      <c r="AK21" s="147"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84.75" customHeight="1" x14ac:dyDescent="0.35">
      <c r="A22" s="40"/>
      <c r="B22" s="237"/>
      <c r="C22" s="237"/>
      <c r="D22" s="237"/>
      <c r="E22" s="271"/>
      <c r="F22" s="271"/>
      <c r="G22" s="159" t="s">
        <v>33</v>
      </c>
      <c r="H22" s="282"/>
      <c r="I22" s="190" t="s">
        <v>51</v>
      </c>
      <c r="J22" s="190" t="s">
        <v>429</v>
      </c>
      <c r="K22" s="190" t="s">
        <v>420</v>
      </c>
      <c r="L22" s="140">
        <v>26</v>
      </c>
      <c r="M22" s="158">
        <v>83</v>
      </c>
      <c r="N22" s="140">
        <v>0</v>
      </c>
      <c r="O22" s="140">
        <f t="shared" si="1"/>
        <v>109</v>
      </c>
      <c r="P22" s="190" t="s">
        <v>437</v>
      </c>
      <c r="Q22" s="157">
        <v>1</v>
      </c>
      <c r="R22" s="190" t="s">
        <v>213</v>
      </c>
      <c r="S22" s="179" t="s">
        <v>461</v>
      </c>
      <c r="T22" s="190" t="s">
        <v>473</v>
      </c>
      <c r="U22" s="7">
        <v>2</v>
      </c>
      <c r="V22" s="7">
        <v>2</v>
      </c>
      <c r="W22" s="7">
        <f t="shared" si="2"/>
        <v>4</v>
      </c>
      <c r="X22" s="8" t="str">
        <f t="shared" si="3"/>
        <v>B</v>
      </c>
      <c r="Y22" s="9" t="str">
        <f t="shared" si="4"/>
        <v>Situación mejorable con exposición ocasional o esporádica, o situación sin anomalía destacable con cualquier nivel de exposición. No es esperable que se materialice el riesgo, aunque puede ser concebible.</v>
      </c>
      <c r="Z22" s="7">
        <v>10</v>
      </c>
      <c r="AA22" s="7">
        <f t="shared" si="5"/>
        <v>40</v>
      </c>
      <c r="AB22" s="10" t="str">
        <f t="shared" si="0"/>
        <v>III</v>
      </c>
      <c r="AC22" s="9" t="str">
        <f t="shared" si="6"/>
        <v>Mejorar si es posible. Sería conveniente justificar la intervención y su rentabilidad.</v>
      </c>
      <c r="AD22" s="11" t="str">
        <f t="shared" si="7"/>
        <v>Aceptable</v>
      </c>
      <c r="AE22" s="143" t="s">
        <v>527</v>
      </c>
      <c r="AF22" s="148" t="s">
        <v>34</v>
      </c>
      <c r="AG22" s="148" t="s">
        <v>34</v>
      </c>
      <c r="AH22" s="190" t="s">
        <v>72</v>
      </c>
      <c r="AI22" s="190" t="s">
        <v>431</v>
      </c>
      <c r="AJ22" s="148" t="s">
        <v>34</v>
      </c>
      <c r="AK22" s="147"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84.75" customHeight="1" x14ac:dyDescent="0.35">
      <c r="A23" s="40"/>
      <c r="B23" s="237"/>
      <c r="C23" s="237"/>
      <c r="D23" s="237"/>
      <c r="E23" s="271"/>
      <c r="F23" s="271"/>
      <c r="G23" s="36" t="s">
        <v>33</v>
      </c>
      <c r="H23" s="283"/>
      <c r="I23" s="190" t="s">
        <v>288</v>
      </c>
      <c r="J23" s="190" t="s">
        <v>427</v>
      </c>
      <c r="K23" s="190" t="s">
        <v>425</v>
      </c>
      <c r="L23" s="140">
        <v>26</v>
      </c>
      <c r="M23" s="158">
        <v>83</v>
      </c>
      <c r="N23" s="140">
        <v>0</v>
      </c>
      <c r="O23" s="140">
        <f t="shared" si="1"/>
        <v>109</v>
      </c>
      <c r="P23" s="190" t="s">
        <v>426</v>
      </c>
      <c r="Q23" s="157">
        <v>2</v>
      </c>
      <c r="R23" s="179" t="s">
        <v>213</v>
      </c>
      <c r="S23" s="190" t="s">
        <v>475</v>
      </c>
      <c r="T23" s="179" t="s">
        <v>477</v>
      </c>
      <c r="U23" s="7">
        <v>2</v>
      </c>
      <c r="V23" s="7">
        <v>1</v>
      </c>
      <c r="W23" s="7">
        <f t="shared" si="2"/>
        <v>2</v>
      </c>
      <c r="X23" s="8" t="str">
        <f t="shared" si="3"/>
        <v>B</v>
      </c>
      <c r="Y23" s="9" t="str">
        <f t="shared" si="4"/>
        <v>Situación mejorable con exposición ocasional o esporádica, o situación sin anomalía destacable con cualquier nivel de exposición. No es esperable que se materialice el riesgo, aunque puede ser concebible.</v>
      </c>
      <c r="Z23" s="7">
        <v>60</v>
      </c>
      <c r="AA23" s="7">
        <f t="shared" si="5"/>
        <v>120</v>
      </c>
      <c r="AB23" s="10" t="str">
        <f t="shared" si="0"/>
        <v>III</v>
      </c>
      <c r="AC23" s="9" t="str">
        <f t="shared" si="6"/>
        <v>Mejorar si es posible. Sería conveniente justificar la intervención y su rentabilidad.</v>
      </c>
      <c r="AD23" s="11" t="str">
        <f t="shared" si="7"/>
        <v>Aceptable</v>
      </c>
      <c r="AE23" s="148" t="s">
        <v>34</v>
      </c>
      <c r="AF23" s="148" t="s">
        <v>34</v>
      </c>
      <c r="AG23" s="148" t="s">
        <v>34</v>
      </c>
      <c r="AH23" s="190" t="s">
        <v>428</v>
      </c>
      <c r="AI23" s="146" t="s">
        <v>217</v>
      </c>
      <c r="AJ23" s="148" t="s">
        <v>34</v>
      </c>
      <c r="AK23" s="147"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84.75" customHeight="1" thickBot="1" x14ac:dyDescent="0.25">
      <c r="A24" s="50"/>
      <c r="B24" s="263"/>
      <c r="C24" s="263"/>
      <c r="D24" s="263"/>
      <c r="E24" s="272"/>
      <c r="F24" s="272"/>
      <c r="G24" s="36" t="s">
        <v>33</v>
      </c>
      <c r="H24" s="190" t="s">
        <v>75</v>
      </c>
      <c r="I24" s="190" t="s">
        <v>418</v>
      </c>
      <c r="J24" s="190" t="s">
        <v>419</v>
      </c>
      <c r="K24" s="190" t="s">
        <v>420</v>
      </c>
      <c r="L24" s="140">
        <v>26</v>
      </c>
      <c r="M24" s="158">
        <v>83</v>
      </c>
      <c r="N24" s="140">
        <v>0</v>
      </c>
      <c r="O24" s="140">
        <f t="shared" si="1"/>
        <v>109</v>
      </c>
      <c r="P24" s="190" t="s">
        <v>421</v>
      </c>
      <c r="Q24" s="157">
        <v>8</v>
      </c>
      <c r="R24" s="190" t="s">
        <v>422</v>
      </c>
      <c r="S24" s="190" t="s">
        <v>423</v>
      </c>
      <c r="T24" s="179" t="s">
        <v>492</v>
      </c>
      <c r="U24" s="7">
        <v>2</v>
      </c>
      <c r="V24" s="7">
        <v>1</v>
      </c>
      <c r="W24" s="7">
        <f t="shared" si="2"/>
        <v>2</v>
      </c>
      <c r="X24" s="8" t="str">
        <f t="shared" si="3"/>
        <v>B</v>
      </c>
      <c r="Y24" s="9" t="str">
        <f t="shared" si="4"/>
        <v>Situación mejorable con exposición ocasional o esporádica, o situación sin anomalía destacable con cualquier nivel de exposición. No es esperable que se materialice el riesgo, aunque puede ser concebible.</v>
      </c>
      <c r="Z24" s="7">
        <v>10</v>
      </c>
      <c r="AA24" s="7">
        <f t="shared" si="5"/>
        <v>20</v>
      </c>
      <c r="AB24" s="10" t="str">
        <f t="shared" si="0"/>
        <v>IV</v>
      </c>
      <c r="AC24" s="9" t="str">
        <f t="shared" si="6"/>
        <v>Mantener las medidas de control existentes, pero se deberían considerar soluciones o mejoras y se deben hacer comprobaciones periódicas para asegurar que el riesgo aún es tolerable.</v>
      </c>
      <c r="AD24" s="11" t="str">
        <f t="shared" si="7"/>
        <v>Aceptable</v>
      </c>
      <c r="AE24" s="190" t="s">
        <v>79</v>
      </c>
      <c r="AF24" s="157" t="s">
        <v>34</v>
      </c>
      <c r="AG24" s="157" t="s">
        <v>34</v>
      </c>
      <c r="AH24" s="190" t="s">
        <v>80</v>
      </c>
      <c r="AI24" s="190" t="s">
        <v>424</v>
      </c>
      <c r="AJ24" s="157" t="s">
        <v>34</v>
      </c>
      <c r="AK24" s="147" t="s">
        <v>35</v>
      </c>
    </row>
    <row r="25" spans="1:64" ht="84.75" customHeight="1" x14ac:dyDescent="0.2">
      <c r="H25" s="155"/>
      <c r="I25" s="155"/>
      <c r="J25" s="155"/>
      <c r="K25" s="155"/>
      <c r="L25" s="155"/>
      <c r="M25" s="155"/>
      <c r="N25" s="155"/>
      <c r="O25" s="155"/>
      <c r="P25" s="155"/>
      <c r="Q25" s="155"/>
      <c r="R25" s="155"/>
      <c r="S25" s="155"/>
      <c r="T25" s="155"/>
      <c r="AI25" s="103"/>
    </row>
  </sheetData>
  <mergeCells count="45">
    <mergeCell ref="H14:H15"/>
    <mergeCell ref="AD9:AD10"/>
    <mergeCell ref="AE9:AE10"/>
    <mergeCell ref="AF9:AF10"/>
    <mergeCell ref="U9:U10"/>
    <mergeCell ref="R9:T9"/>
    <mergeCell ref="Q9:Q10"/>
    <mergeCell ref="AJ9:AJ10"/>
    <mergeCell ref="W9:W10"/>
    <mergeCell ref="X9:X10"/>
    <mergeCell ref="Y9:Y10"/>
    <mergeCell ref="Z9:Z10"/>
    <mergeCell ref="AK9:AK10"/>
    <mergeCell ref="B11:B24"/>
    <mergeCell ref="C11:C24"/>
    <mergeCell ref="D11:D24"/>
    <mergeCell ref="E11:E24"/>
    <mergeCell ref="F11:F24"/>
    <mergeCell ref="AA9:AA10"/>
    <mergeCell ref="AB9:AB10"/>
    <mergeCell ref="AC9:AC10"/>
    <mergeCell ref="H11:H13"/>
    <mergeCell ref="H17:H18"/>
    <mergeCell ref="H19:H23"/>
    <mergeCell ref="AG9:AG10"/>
    <mergeCell ref="AH9:AH10"/>
    <mergeCell ref="AI9:AI10"/>
    <mergeCell ref="V9:V10"/>
    <mergeCell ref="B9:B10"/>
    <mergeCell ref="C9:C10"/>
    <mergeCell ref="D9:D10"/>
    <mergeCell ref="E9:E10"/>
    <mergeCell ref="F9:F10"/>
    <mergeCell ref="G9:G10"/>
    <mergeCell ref="H9:J9"/>
    <mergeCell ref="K9:K10"/>
    <mergeCell ref="L9:O9"/>
    <mergeCell ref="P9:P10"/>
    <mergeCell ref="B5:T5"/>
    <mergeCell ref="U5:AK5"/>
    <mergeCell ref="B7:T8"/>
    <mergeCell ref="U7:AC8"/>
    <mergeCell ref="AD7:AD8"/>
    <mergeCell ref="AE7:AK7"/>
    <mergeCell ref="AE8:AK8"/>
  </mergeCells>
  <conditionalFormatting sqref="AB682:AF682 AE514:AF514 AE502:AF502 AE234:AF234 AB50:AF50 AB35:AF35 AB29:AF32 AB33:AE34 AB44:AF47 AB36:AE43 AB48:AE49 AB62:AF63 AB51:AE61 AB65:AF65 AB64:AE64 AB75:AF76 AB66:AE74 AB78:AF78 AB77:AE77 AB90:AF91 AB79:AE89 AB93:AF93 AB92:AE92 AB94:AE103 AF89 AF103:AF104 AE106:AF106 AE104:AE105 AE107:AE116 AF116 AE117:AF118 AE120:AF120 AE119 AE121:AE130 AF130 AE131:AF132 AE134:AF134 AE133 AE135:AE144 AF144 AE145:AF146 AE148:AF148 AE147 AE149:AE158 AF158 AB104:AD158 AB159:AF231 AE246:AF247 AE249:AF249 AE248 AE250:AE259 AF259 AB260:AF260 AE261:AF499 AE500:AE501 AE503:AE513 AB261:AD514 AB515:AF600 AB677:AF677 AB612:AF613 AB603:AF603 AB601:AE602 AB604:AE611 AB615:AF674 AB614:AE614 AB675:AE676 AB678:AE681 AB686:AF687 AB683:AE685 AB689:AF749 AB688:AE688 AB232:AE233 AE235:AE245 AB234:AD259 AB25:AE28 AB15:AD15 AB19:AB24">
    <cfRule type="cellIs" dxfId="1755" priority="154" stopIfTrue="1" operator="equal">
      <formula>"I"</formula>
    </cfRule>
    <cfRule type="cellIs" dxfId="1754" priority="155" stopIfTrue="1" operator="equal">
      <formula>"II"</formula>
    </cfRule>
    <cfRule type="cellIs" dxfId="1753" priority="156" stopIfTrue="1" operator="between">
      <formula>"III"</formula>
      <formula>"IV"</formula>
    </cfRule>
  </conditionalFormatting>
  <conditionalFormatting sqref="AD682:AF682 AE514:AF514 AE502:AF502 AD234:AF234 AD232:AE233 AD235:AE246 AD50:AF50 AD35:AF35 AD29:AF32 AD33:AE34 AD44:AF47 AD36:AE43 AD48:AE49 AD62:AF63 AD51:AE61 AD65:AF65 AD64:AE64 AD75:AF76 AD66:AE74 AD78:AF78 AD77:AE77 AD90:AF91 AD79:AE89 AD93:AF93 AD92:AE92 AD94:AE103 AF89 AF103:AF104 AE106:AF106 AE104:AE105 AE107:AE116 AF116 AE117:AF118 AE120:AF120 AE119 AE121:AE130 AF130 AE131:AF132 AE134:AF134 AE133 AE135:AE144 AF144 AE145:AF146 AE148:AF148 AE147 AE149:AE158 AF158 AD104:AD158 AD159:AF231 AF246:AF247 AE249:AF249 AE247:AE248 AE250:AE259 AF259 AD247:AD259 AD260:AF260 AE261:AF499 AE500:AE501 AE503:AE513 AD261:AD514 AD515:AF600 AD677:AF677 AD612:AF613 AD603:AF603 AD601:AE602 AD604:AE611 AD615:AF674 AD614:AE614 AD675:AE676 AD678:AE681 AD686:AF687 AD683:AE685 AD689:AF749 AD688:AE688 AD15 AD25:AE28">
    <cfRule type="cellIs" dxfId="1752" priority="152" stopIfTrue="1" operator="equal">
      <formula>"Aceptable"</formula>
    </cfRule>
    <cfRule type="cellIs" dxfId="1751" priority="153" stopIfTrue="1" operator="equal">
      <formula>"No aceptable"</formula>
    </cfRule>
  </conditionalFormatting>
  <conditionalFormatting sqref="AD15 AD25:AD749">
    <cfRule type="containsText" dxfId="1750" priority="149" stopIfTrue="1" operator="containsText" text="No aceptable o aceptable con control específico">
      <formula>NOT(ISERROR(SEARCH("No aceptable o aceptable con control específico",AD15)))</formula>
    </cfRule>
    <cfRule type="containsText" dxfId="1749" priority="150" stopIfTrue="1" operator="containsText" text="No aceptable">
      <formula>NOT(ISERROR(SEARCH("No aceptable",AD15)))</formula>
    </cfRule>
    <cfRule type="containsText" dxfId="1748" priority="151" stopIfTrue="1" operator="containsText" text="No Aceptable o aceptable con control específico">
      <formula>NOT(ISERROR(SEARCH("No Aceptable o aceptable con control específico",AD15)))</formula>
    </cfRule>
  </conditionalFormatting>
  <conditionalFormatting sqref="AD11">
    <cfRule type="containsText" dxfId="1747" priority="141" stopIfTrue="1" operator="containsText" text="No aceptable o aceptable con control específico">
      <formula>NOT(ISERROR(SEARCH("No aceptable o aceptable con control específico",AD11)))</formula>
    </cfRule>
    <cfRule type="containsText" dxfId="1746" priority="142" stopIfTrue="1" operator="containsText" text="No aceptable">
      <formula>NOT(ISERROR(SEARCH("No aceptable",AD11)))</formula>
    </cfRule>
    <cfRule type="containsText" dxfId="1745" priority="143" stopIfTrue="1" operator="containsText" text="No Aceptable o aceptable con control específico">
      <formula>NOT(ISERROR(SEARCH("No Aceptable o aceptable con control específico",AD11)))</formula>
    </cfRule>
  </conditionalFormatting>
  <conditionalFormatting sqref="AD11">
    <cfRule type="cellIs" dxfId="1744" priority="144" stopIfTrue="1" operator="equal">
      <formula>"Aceptable"</formula>
    </cfRule>
    <cfRule type="cellIs" dxfId="1743" priority="145" stopIfTrue="1" operator="equal">
      <formula>"No aceptable"</formula>
    </cfRule>
  </conditionalFormatting>
  <conditionalFormatting sqref="AD13">
    <cfRule type="cellIs" dxfId="1742" priority="136" stopIfTrue="1" operator="equal">
      <formula>"Aceptable"</formula>
    </cfRule>
    <cfRule type="cellIs" dxfId="1741" priority="137" stopIfTrue="1" operator="equal">
      <formula>"No aceptable"</formula>
    </cfRule>
  </conditionalFormatting>
  <conditionalFormatting sqref="AD13">
    <cfRule type="containsText" dxfId="1740" priority="133" stopIfTrue="1" operator="containsText" text="No aceptable o aceptable con control específico">
      <formula>NOT(ISERROR(SEARCH("No aceptable o aceptable con control específico",AD13)))</formula>
    </cfRule>
    <cfRule type="containsText" dxfId="1739" priority="134" stopIfTrue="1" operator="containsText" text="No aceptable">
      <formula>NOT(ISERROR(SEARCH("No aceptable",AD13)))</formula>
    </cfRule>
    <cfRule type="containsText" dxfId="1738" priority="135" stopIfTrue="1" operator="containsText" text="No Aceptable o aceptable con control específico">
      <formula>NOT(ISERROR(SEARCH("No Aceptable o aceptable con control específico",AD13)))</formula>
    </cfRule>
  </conditionalFormatting>
  <conditionalFormatting sqref="AD20">
    <cfRule type="cellIs" dxfId="1737" priority="112" stopIfTrue="1" operator="equal">
      <formula>"Aceptable"</formula>
    </cfRule>
    <cfRule type="cellIs" dxfId="1736" priority="113" stopIfTrue="1" operator="equal">
      <formula>"No aceptable"</formula>
    </cfRule>
  </conditionalFormatting>
  <conditionalFormatting sqref="AD20">
    <cfRule type="containsText" dxfId="1735" priority="109" stopIfTrue="1" operator="containsText" text="No aceptable o aceptable con control específico">
      <formula>NOT(ISERROR(SEARCH("No aceptable o aceptable con control específico",AD20)))</formula>
    </cfRule>
    <cfRule type="containsText" dxfId="1734" priority="110" stopIfTrue="1" operator="containsText" text="No aceptable">
      <formula>NOT(ISERROR(SEARCH("No aceptable",AD20)))</formula>
    </cfRule>
    <cfRule type="containsText" dxfId="1733" priority="111" stopIfTrue="1" operator="containsText" text="No Aceptable o aceptable con control específico">
      <formula>NOT(ISERROR(SEARCH("No Aceptable o aceptable con control específico",AD20)))</formula>
    </cfRule>
  </conditionalFormatting>
  <conditionalFormatting sqref="AD19 AD21 AD23:AD24">
    <cfRule type="containsText" dxfId="1732" priority="117" stopIfTrue="1" operator="containsText" text="No aceptable o aceptable con control específico">
      <formula>NOT(ISERROR(SEARCH("No aceptable o aceptable con control específico",AD19)))</formula>
    </cfRule>
    <cfRule type="containsText" dxfId="1731" priority="118" stopIfTrue="1" operator="containsText" text="No aceptable">
      <formula>NOT(ISERROR(SEARCH("No aceptable",AD19)))</formula>
    </cfRule>
    <cfRule type="containsText" dxfId="1730" priority="119" stopIfTrue="1" operator="containsText" text="No Aceptable o aceptable con control específico">
      <formula>NOT(ISERROR(SEARCH("No Aceptable o aceptable con control específico",AD19)))</formula>
    </cfRule>
  </conditionalFormatting>
  <conditionalFormatting sqref="AD19 AD21 AD23:AD24">
    <cfRule type="cellIs" dxfId="1729" priority="120" stopIfTrue="1" operator="equal">
      <formula>"Aceptable"</formula>
    </cfRule>
    <cfRule type="cellIs" dxfId="1728" priority="121" stopIfTrue="1" operator="equal">
      <formula>"No aceptable"</formula>
    </cfRule>
  </conditionalFormatting>
  <conditionalFormatting sqref="AD22">
    <cfRule type="containsText" dxfId="1727" priority="101" stopIfTrue="1" operator="containsText" text="No aceptable o aceptable con control específico">
      <formula>NOT(ISERROR(SEARCH("No aceptable o aceptable con control específico",AD22)))</formula>
    </cfRule>
    <cfRule type="containsText" dxfId="1726" priority="102" stopIfTrue="1" operator="containsText" text="No aceptable">
      <formula>NOT(ISERROR(SEARCH("No aceptable",AD22)))</formula>
    </cfRule>
    <cfRule type="containsText" dxfId="1725" priority="103" stopIfTrue="1" operator="containsText" text="No Aceptable o aceptable con control específico">
      <formula>NOT(ISERROR(SEARCH("No Aceptable o aceptable con control específico",AD22)))</formula>
    </cfRule>
  </conditionalFormatting>
  <conditionalFormatting sqref="AD22">
    <cfRule type="cellIs" dxfId="1724" priority="104" stopIfTrue="1" operator="equal">
      <formula>"Aceptable"</formula>
    </cfRule>
    <cfRule type="cellIs" dxfId="1723" priority="105" stopIfTrue="1" operator="equal">
      <formula>"No aceptable"</formula>
    </cfRule>
  </conditionalFormatting>
  <conditionalFormatting sqref="AD12">
    <cfRule type="cellIs" dxfId="1722" priority="88" stopIfTrue="1" operator="equal">
      <formula>"Aceptable"</formula>
    </cfRule>
    <cfRule type="cellIs" dxfId="1721" priority="89" stopIfTrue="1" operator="equal">
      <formula>"No aceptable"</formula>
    </cfRule>
  </conditionalFormatting>
  <conditionalFormatting sqref="AD12">
    <cfRule type="containsText" dxfId="1720" priority="85" stopIfTrue="1" operator="containsText" text="No aceptable o aceptable con control específico">
      <formula>NOT(ISERROR(SEARCH("No aceptable o aceptable con control específico",AD12)))</formula>
    </cfRule>
    <cfRule type="containsText" dxfId="1719" priority="86" stopIfTrue="1" operator="containsText" text="No aceptable">
      <formula>NOT(ISERROR(SEARCH("No aceptable",AD12)))</formula>
    </cfRule>
    <cfRule type="containsText" dxfId="1718" priority="87" stopIfTrue="1" operator="containsText" text="No Aceptable o aceptable con control específico">
      <formula>NOT(ISERROR(SEARCH("No Aceptable o aceptable con control específico",AD12)))</formula>
    </cfRule>
  </conditionalFormatting>
  <conditionalFormatting sqref="AD14">
    <cfRule type="containsText" dxfId="1717" priority="64" stopIfTrue="1" operator="containsText" text="No aceptable o aceptable con control específico">
      <formula>NOT(ISERROR(SEARCH("No aceptable o aceptable con control específico",AD14)))</formula>
    </cfRule>
    <cfRule type="containsText" dxfId="1716" priority="65" stopIfTrue="1" operator="containsText" text="No aceptable">
      <formula>NOT(ISERROR(SEARCH("No aceptable",AD14)))</formula>
    </cfRule>
    <cfRule type="containsText" dxfId="1715" priority="66" stopIfTrue="1" operator="containsText" text="No Aceptable o aceptable con control específico">
      <formula>NOT(ISERROR(SEARCH("No Aceptable o aceptable con control específico",AD14)))</formula>
    </cfRule>
  </conditionalFormatting>
  <conditionalFormatting sqref="AD14">
    <cfRule type="cellIs" dxfId="1714" priority="67" stopIfTrue="1" operator="equal">
      <formula>"Aceptable"</formula>
    </cfRule>
    <cfRule type="cellIs" dxfId="1713" priority="68" stopIfTrue="1" operator="equal">
      <formula>"No aceptable"</formula>
    </cfRule>
  </conditionalFormatting>
  <conditionalFormatting sqref="AB11:AB13">
    <cfRule type="cellIs" dxfId="1712" priority="77" stopIfTrue="1" operator="equal">
      <formula>"I"</formula>
    </cfRule>
    <cfRule type="cellIs" dxfId="1711" priority="78" stopIfTrue="1" operator="equal">
      <formula>"II"</formula>
    </cfRule>
    <cfRule type="cellIs" dxfId="1710" priority="79" stopIfTrue="1" operator="between">
      <formula>"III"</formula>
      <formula>"IV"</formula>
    </cfRule>
  </conditionalFormatting>
  <conditionalFormatting sqref="AE14">
    <cfRule type="cellIs" dxfId="1709" priority="74" stopIfTrue="1" operator="equal">
      <formula>"I"</formula>
    </cfRule>
    <cfRule type="cellIs" dxfId="1708" priority="75" stopIfTrue="1" operator="equal">
      <formula>"II"</formula>
    </cfRule>
    <cfRule type="cellIs" dxfId="1707" priority="76" stopIfTrue="1" operator="between">
      <formula>"III"</formula>
      <formula>"IV"</formula>
    </cfRule>
  </conditionalFormatting>
  <conditionalFormatting sqref="AE14">
    <cfRule type="cellIs" dxfId="1706" priority="72" stopIfTrue="1" operator="equal">
      <formula>"Aceptable"</formula>
    </cfRule>
    <cfRule type="cellIs" dxfId="1705" priority="73" stopIfTrue="1" operator="equal">
      <formula>"No aceptable"</formula>
    </cfRule>
  </conditionalFormatting>
  <conditionalFormatting sqref="AC14:AD14">
    <cfRule type="cellIs" dxfId="1704" priority="69" stopIfTrue="1" operator="equal">
      <formula>"I"</formula>
    </cfRule>
    <cfRule type="cellIs" dxfId="1703" priority="70" stopIfTrue="1" operator="equal">
      <formula>"II"</formula>
    </cfRule>
    <cfRule type="cellIs" dxfId="1702" priority="71" stopIfTrue="1" operator="between">
      <formula>"III"</formula>
      <formula>"IV"</formula>
    </cfRule>
  </conditionalFormatting>
  <conditionalFormatting sqref="AB14">
    <cfRule type="cellIs" dxfId="1701" priority="61" stopIfTrue="1" operator="equal">
      <formula>"I"</formula>
    </cfRule>
    <cfRule type="cellIs" dxfId="1700" priority="62" stopIfTrue="1" operator="equal">
      <formula>"II"</formula>
    </cfRule>
    <cfRule type="cellIs" dxfId="1699" priority="63" stopIfTrue="1" operator="between">
      <formula>"III"</formula>
      <formula>"IV"</formula>
    </cfRule>
  </conditionalFormatting>
  <conditionalFormatting sqref="AE11">
    <cfRule type="cellIs" dxfId="1698" priority="58" stopIfTrue="1" operator="equal">
      <formula>"I"</formula>
    </cfRule>
    <cfRule type="cellIs" dxfId="1697" priority="59" stopIfTrue="1" operator="equal">
      <formula>"II"</formula>
    </cfRule>
    <cfRule type="cellIs" dxfId="1696" priority="60" stopIfTrue="1" operator="between">
      <formula>"III"</formula>
      <formula>"IV"</formula>
    </cfRule>
  </conditionalFormatting>
  <conditionalFormatting sqref="AE11">
    <cfRule type="cellIs" dxfId="1695" priority="56" stopIfTrue="1" operator="equal">
      <formula>"Aceptable"</formula>
    </cfRule>
    <cfRule type="cellIs" dxfId="1694" priority="57" stopIfTrue="1" operator="equal">
      <formula>"No aceptable"</formula>
    </cfRule>
  </conditionalFormatting>
  <conditionalFormatting sqref="AE12">
    <cfRule type="cellIs" dxfId="1693" priority="54" stopIfTrue="1" operator="equal">
      <formula>"Aceptable"</formula>
    </cfRule>
    <cfRule type="cellIs" dxfId="1692" priority="55" stopIfTrue="1" operator="equal">
      <formula>"No aceptable"</formula>
    </cfRule>
  </conditionalFormatting>
  <conditionalFormatting sqref="AE13">
    <cfRule type="cellIs" dxfId="1691" priority="51" stopIfTrue="1" operator="equal">
      <formula>"I"</formula>
    </cfRule>
    <cfRule type="cellIs" dxfId="1690" priority="52" stopIfTrue="1" operator="equal">
      <formula>"II"</formula>
    </cfRule>
    <cfRule type="cellIs" dxfId="1689" priority="53" stopIfTrue="1" operator="between">
      <formula>"III"</formula>
      <formula>"IV"</formula>
    </cfRule>
  </conditionalFormatting>
  <conditionalFormatting sqref="AE13">
    <cfRule type="cellIs" dxfId="1688" priority="49" stopIfTrue="1" operator="equal">
      <formula>"Aceptable"</formula>
    </cfRule>
    <cfRule type="cellIs" dxfId="1687" priority="50" stopIfTrue="1" operator="equal">
      <formula>"No aceptable"</formula>
    </cfRule>
  </conditionalFormatting>
  <conditionalFormatting sqref="AE21 AE23">
    <cfRule type="cellIs" dxfId="1686" priority="46" stopIfTrue="1" operator="equal">
      <formula>"I"</formula>
    </cfRule>
    <cfRule type="cellIs" dxfId="1685" priority="47" stopIfTrue="1" operator="equal">
      <formula>"II"</formula>
    </cfRule>
    <cfRule type="cellIs" dxfId="1684" priority="48" stopIfTrue="1" operator="between">
      <formula>"III"</formula>
      <formula>"IV"</formula>
    </cfRule>
  </conditionalFormatting>
  <conditionalFormatting sqref="AE21 AE23">
    <cfRule type="cellIs" dxfId="1683" priority="44" stopIfTrue="1" operator="equal">
      <formula>"Aceptable"</formula>
    </cfRule>
    <cfRule type="cellIs" dxfId="1682" priority="45" stopIfTrue="1" operator="equal">
      <formula>"No aceptable"</formula>
    </cfRule>
  </conditionalFormatting>
  <conditionalFormatting sqref="AE20">
    <cfRule type="cellIs" dxfId="1681" priority="42" stopIfTrue="1" operator="equal">
      <formula>"Aceptable"</formula>
    </cfRule>
    <cfRule type="cellIs" dxfId="1680" priority="43" stopIfTrue="1" operator="equal">
      <formula>"No aceptable"</formula>
    </cfRule>
  </conditionalFormatting>
  <conditionalFormatting sqref="AE19">
    <cfRule type="cellIs" dxfId="1679" priority="39" stopIfTrue="1" operator="equal">
      <formula>"I"</formula>
    </cfRule>
    <cfRule type="cellIs" dxfId="1678" priority="40" stopIfTrue="1" operator="equal">
      <formula>"II"</formula>
    </cfRule>
    <cfRule type="cellIs" dxfId="1677" priority="41" stopIfTrue="1" operator="between">
      <formula>"III"</formula>
      <formula>"IV"</formula>
    </cfRule>
  </conditionalFormatting>
  <conditionalFormatting sqref="AE19">
    <cfRule type="cellIs" dxfId="1676" priority="37" stopIfTrue="1" operator="equal">
      <formula>"Aceptable"</formula>
    </cfRule>
    <cfRule type="cellIs" dxfId="1675" priority="38" stopIfTrue="1" operator="equal">
      <formula>"No aceptable"</formula>
    </cfRule>
  </conditionalFormatting>
  <conditionalFormatting sqref="AE22">
    <cfRule type="cellIs" dxfId="1674" priority="34" stopIfTrue="1" operator="equal">
      <formula>"I"</formula>
    </cfRule>
    <cfRule type="cellIs" dxfId="1673" priority="35" stopIfTrue="1" operator="equal">
      <formula>"II"</formula>
    </cfRule>
    <cfRule type="cellIs" dxfId="1672" priority="36" stopIfTrue="1" operator="between">
      <formula>"III"</formula>
      <formula>"IV"</formula>
    </cfRule>
  </conditionalFormatting>
  <conditionalFormatting sqref="AE22">
    <cfRule type="cellIs" dxfId="1671" priority="32" stopIfTrue="1" operator="equal">
      <formula>"Aceptable"</formula>
    </cfRule>
    <cfRule type="cellIs" dxfId="1670" priority="33" stopIfTrue="1" operator="equal">
      <formula>"No aceptable"</formula>
    </cfRule>
  </conditionalFormatting>
  <conditionalFormatting sqref="AE16">
    <cfRule type="cellIs" dxfId="1669" priority="29" stopIfTrue="1" operator="equal">
      <formula>"I"</formula>
    </cfRule>
    <cfRule type="cellIs" dxfId="1668" priority="30" stopIfTrue="1" operator="equal">
      <formula>"II"</formula>
    </cfRule>
    <cfRule type="cellIs" dxfId="1667" priority="31" stopIfTrue="1" operator="between">
      <formula>"III"</formula>
      <formula>"IV"</formula>
    </cfRule>
  </conditionalFormatting>
  <conditionalFormatting sqref="AE16">
    <cfRule type="cellIs" dxfId="1666" priority="27" stopIfTrue="1" operator="equal">
      <formula>"Aceptable"</formula>
    </cfRule>
    <cfRule type="cellIs" dxfId="1665" priority="28" stopIfTrue="1" operator="equal">
      <formula>"No aceptable"</formula>
    </cfRule>
  </conditionalFormatting>
  <conditionalFormatting sqref="AE17">
    <cfRule type="cellIs" dxfId="1664" priority="24" stopIfTrue="1" operator="equal">
      <formula>"I"</formula>
    </cfRule>
    <cfRule type="cellIs" dxfId="1663" priority="25" stopIfTrue="1" operator="equal">
      <formula>"II"</formula>
    </cfRule>
    <cfRule type="cellIs" dxfId="1662" priority="26" stopIfTrue="1" operator="between">
      <formula>"III"</formula>
      <formula>"IV"</formula>
    </cfRule>
  </conditionalFormatting>
  <conditionalFormatting sqref="AE17">
    <cfRule type="cellIs" dxfId="1661" priority="22" stopIfTrue="1" operator="equal">
      <formula>"Aceptable"</formula>
    </cfRule>
    <cfRule type="cellIs" dxfId="1660" priority="23" stopIfTrue="1" operator="equal">
      <formula>"No aceptable"</formula>
    </cfRule>
  </conditionalFormatting>
  <conditionalFormatting sqref="AE18">
    <cfRule type="cellIs" dxfId="1659" priority="19" stopIfTrue="1" operator="equal">
      <formula>"I"</formula>
    </cfRule>
    <cfRule type="cellIs" dxfId="1658" priority="20" stopIfTrue="1" operator="equal">
      <formula>"II"</formula>
    </cfRule>
    <cfRule type="cellIs" dxfId="1657" priority="21" stopIfTrue="1" operator="between">
      <formula>"III"</formula>
      <formula>"IV"</formula>
    </cfRule>
  </conditionalFormatting>
  <conditionalFormatting sqref="AE18">
    <cfRule type="cellIs" dxfId="1656" priority="17" stopIfTrue="1" operator="equal">
      <formula>"Aceptable"</formula>
    </cfRule>
    <cfRule type="cellIs" dxfId="1655" priority="18" stopIfTrue="1" operator="equal">
      <formula>"No aceptable"</formula>
    </cfRule>
  </conditionalFormatting>
  <conditionalFormatting sqref="AB16:AD16">
    <cfRule type="cellIs" dxfId="1654" priority="14" stopIfTrue="1" operator="equal">
      <formula>"I"</formula>
    </cfRule>
    <cfRule type="cellIs" dxfId="1653" priority="15" stopIfTrue="1" operator="equal">
      <formula>"II"</formula>
    </cfRule>
    <cfRule type="cellIs" dxfId="1652" priority="16" stopIfTrue="1" operator="between">
      <formula>"III"</formula>
      <formula>"IV"</formula>
    </cfRule>
  </conditionalFormatting>
  <conditionalFormatting sqref="AD16">
    <cfRule type="cellIs" dxfId="1651" priority="12" stopIfTrue="1" operator="equal">
      <formula>"Aceptable"</formula>
    </cfRule>
    <cfRule type="cellIs" dxfId="1650" priority="13" stopIfTrue="1" operator="equal">
      <formula>"No aceptable"</formula>
    </cfRule>
  </conditionalFormatting>
  <conditionalFormatting sqref="AD16">
    <cfRule type="containsText" dxfId="1649" priority="9" stopIfTrue="1" operator="containsText" text="No aceptable o aceptable con control específico">
      <formula>NOT(ISERROR(SEARCH("No aceptable o aceptable con control específico",AD16)))</formula>
    </cfRule>
    <cfRule type="containsText" dxfId="1648" priority="10" stopIfTrue="1" operator="containsText" text="No aceptable">
      <formula>NOT(ISERROR(SEARCH("No aceptable",AD16)))</formula>
    </cfRule>
    <cfRule type="containsText" dxfId="1647" priority="11" stopIfTrue="1" operator="containsText" text="No Aceptable o aceptable con control específico">
      <formula>NOT(ISERROR(SEARCH("No Aceptable o aceptable con control específico",AD16)))</formula>
    </cfRule>
  </conditionalFormatting>
  <conditionalFormatting sqref="AB17:AD18">
    <cfRule type="cellIs" dxfId="1646" priority="6" stopIfTrue="1" operator="equal">
      <formula>"I"</formula>
    </cfRule>
    <cfRule type="cellIs" dxfId="1645" priority="7" stopIfTrue="1" operator="equal">
      <formula>"II"</formula>
    </cfRule>
    <cfRule type="cellIs" dxfId="1644" priority="8" stopIfTrue="1" operator="between">
      <formula>"III"</formula>
      <formula>"IV"</formula>
    </cfRule>
  </conditionalFormatting>
  <conditionalFormatting sqref="AD17:AD18">
    <cfRule type="cellIs" dxfId="1643" priority="4" stopIfTrue="1" operator="equal">
      <formula>"Aceptable"</formula>
    </cfRule>
    <cfRule type="cellIs" dxfId="1642" priority="5" stopIfTrue="1" operator="equal">
      <formula>"No aceptable"</formula>
    </cfRule>
  </conditionalFormatting>
  <conditionalFormatting sqref="AD17:AD18">
    <cfRule type="containsText" dxfId="1641" priority="1" stopIfTrue="1" operator="containsText" text="No aceptable o aceptable con control específico">
      <formula>NOT(ISERROR(SEARCH("No aceptable o aceptable con control específico",AD17)))</formula>
    </cfRule>
    <cfRule type="containsText" dxfId="1640" priority="2" stopIfTrue="1" operator="containsText" text="No aceptable">
      <formula>NOT(ISERROR(SEARCH("No aceptable",AD17)))</formula>
    </cfRule>
    <cfRule type="containsText" dxfId="1639" priority="3" stopIfTrue="1" operator="containsText" text="No Aceptable o aceptable con control específico">
      <formula>NOT(ISERROR(SEARCH("No Aceptable o aceptable con control específico",AD17)))</formula>
    </cfRule>
  </conditionalFormatting>
  <dataValidations count="4">
    <dataValidation allowBlank="1" sqref="AA11:AA24" xr:uid="{00000000-0002-0000-1100-000000000000}"/>
    <dataValidation type="list" allowBlank="1" showInputMessage="1" showErrorMessage="1" prompt="10 = Muy Alto_x000a_6 = Alto_x000a_2 = Medio_x000a_0 = Bajo" sqref="U11:U24" xr:uid="{00000000-0002-0000-1100-000001000000}">
      <formula1>"10, 6, 2, 0, "</formula1>
    </dataValidation>
    <dataValidation type="list" allowBlank="1" showInputMessage="1" prompt="4 = Continua_x000a_3 = Frecuente_x000a_2 = Ocasional_x000a_1 = Esporádica" sqref="V11:V24" xr:uid="{00000000-0002-0000-11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4" xr:uid="{00000000-0002-0000-1100-000003000000}">
      <formula1>"100,60,25,10"</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BL27"/>
  <sheetViews>
    <sheetView topLeftCell="A22" zoomScale="50" zoomScaleNormal="50" workbookViewId="0">
      <selection activeCell="M11" sqref="M11:M26"/>
    </sheetView>
  </sheetViews>
  <sheetFormatPr baseColWidth="10" defaultRowHeight="67.5" customHeight="1" x14ac:dyDescent="0.2"/>
  <cols>
    <col min="1" max="1" width="1.85546875" customWidth="1"/>
    <col min="2" max="2" width="5.7109375" customWidth="1"/>
    <col min="3" max="3" width="7.5703125" customWidth="1"/>
    <col min="4" max="4" width="5.5703125" customWidth="1"/>
    <col min="5" max="5" width="4.7109375" customWidth="1"/>
    <col min="6" max="6" width="13.7109375" customWidth="1"/>
    <col min="7" max="7" width="8.28515625" customWidth="1"/>
    <col min="8" max="8" width="20.28515625" customWidth="1"/>
    <col min="9" max="9" width="19.140625" customWidth="1"/>
    <col min="10" max="10" width="17.85546875" customWidth="1"/>
    <col min="11" max="11" width="23.85546875" customWidth="1"/>
    <col min="12" max="15" width="5.140625" customWidth="1"/>
    <col min="16" max="16" width="23.85546875" bestFit="1"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3.85546875" customWidth="1"/>
    <col min="26" max="26" width="7.7109375" customWidth="1"/>
    <col min="27" max="27" width="8.140625" customWidth="1"/>
    <col min="28" max="28" width="7.28515625" customWidth="1"/>
    <col min="29" max="29" width="14" customWidth="1"/>
    <col min="30" max="30" width="12.7109375" customWidth="1"/>
    <col min="31" max="31" width="12.28515625" customWidth="1"/>
    <col min="32" max="33" width="11" customWidth="1"/>
    <col min="34" max="34" width="12.42578125" customWidth="1"/>
    <col min="35" max="35" width="23.28515625" customWidth="1"/>
    <col min="36" max="36" width="12" customWidth="1"/>
    <col min="37" max="37" width="19.28515625" customWidth="1"/>
  </cols>
  <sheetData>
    <row r="1" spans="1:64" s="3" customFormat="1" ht="42"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32" t="s">
        <v>89</v>
      </c>
      <c r="AK1" s="59" t="s">
        <v>137</v>
      </c>
    </row>
    <row r="2" spans="1:64" s="3" customFormat="1" ht="42"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32" t="s">
        <v>90</v>
      </c>
      <c r="AK2" s="59">
        <v>1</v>
      </c>
    </row>
    <row r="3" spans="1:64" s="3" customFormat="1" ht="42"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33" t="s">
        <v>91</v>
      </c>
      <c r="AK3" s="60">
        <v>42870</v>
      </c>
    </row>
    <row r="4" spans="1:64" s="3" customFormat="1" ht="42" customHeight="1" x14ac:dyDescent="0.3">
      <c r="E4" s="4"/>
      <c r="H4" s="5"/>
      <c r="AF4" s="4"/>
      <c r="AG4" s="4"/>
      <c r="AH4" s="4"/>
      <c r="AJ4" s="5"/>
    </row>
    <row r="5" spans="1: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1:64" s="137" customFormat="1" ht="18.75" customHeight="1" x14ac:dyDescent="0.3">
      <c r="E6" s="138"/>
      <c r="H6" s="139"/>
      <c r="AF6" s="138"/>
      <c r="AG6" s="138"/>
      <c r="AH6" s="138"/>
      <c r="AJ6" s="139"/>
    </row>
    <row r="7" spans="1: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1: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1: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1:64" s="135" customFormat="1" ht="62.25" customHeight="1" thickBot="1" x14ac:dyDescent="0.4">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1:64" s="2" customFormat="1" ht="123" customHeight="1" x14ac:dyDescent="0.35">
      <c r="A11" s="39"/>
      <c r="B11" s="262" t="s">
        <v>173</v>
      </c>
      <c r="C11" s="262" t="s">
        <v>263</v>
      </c>
      <c r="D11" s="262" t="s">
        <v>290</v>
      </c>
      <c r="E11" s="284" t="s">
        <v>261</v>
      </c>
      <c r="F11" s="276" t="s">
        <v>262</v>
      </c>
      <c r="G11" s="214" t="s">
        <v>44</v>
      </c>
      <c r="H11" s="216" t="s">
        <v>36</v>
      </c>
      <c r="I11" s="148" t="s">
        <v>49</v>
      </c>
      <c r="J11" s="189" t="s">
        <v>374</v>
      </c>
      <c r="K11" s="189" t="s">
        <v>375</v>
      </c>
      <c r="L11" s="140">
        <v>1</v>
      </c>
      <c r="M11" s="158">
        <v>2</v>
      </c>
      <c r="N11" s="140">
        <v>0</v>
      </c>
      <c r="O11" s="140">
        <f>SUM(L11:N11)</f>
        <v>3</v>
      </c>
      <c r="P11" s="189" t="s">
        <v>376</v>
      </c>
      <c r="Q11" s="157">
        <v>8</v>
      </c>
      <c r="R11" s="189" t="s">
        <v>628</v>
      </c>
      <c r="S11" s="189" t="s">
        <v>378</v>
      </c>
      <c r="T11" s="189" t="s">
        <v>377</v>
      </c>
      <c r="U11" s="119">
        <v>2</v>
      </c>
      <c r="V11" s="119">
        <v>4</v>
      </c>
      <c r="W11" s="119">
        <f>V11*U11</f>
        <v>8</v>
      </c>
      <c r="X11" s="8"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0" t="str">
        <f>+IF(AND(U11*V11*Z11&gt;=600,U11*V11*Z11&lt;=4000),"I",IF(AND(U11*V11*Z11&gt;=150,U11*V11*Z11&lt;=500),"II",IF(AND(U11*V11*Z11&gt;=40,U11*V11*Z11&lt;=120),"III",IF(AND(U11*V11*Z11&gt;=0,U11*V11*Z11&lt;=20),"IV",""))))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123" customHeight="1" x14ac:dyDescent="0.35">
      <c r="A12" s="40"/>
      <c r="B12" s="237"/>
      <c r="C12" s="237"/>
      <c r="D12" s="237"/>
      <c r="E12" s="285"/>
      <c r="F12" s="276"/>
      <c r="G12" s="215"/>
      <c r="H12" s="220"/>
      <c r="I12" s="148" t="s">
        <v>127</v>
      </c>
      <c r="J12" s="189" t="s">
        <v>380</v>
      </c>
      <c r="K12" s="190" t="s">
        <v>381</v>
      </c>
      <c r="L12" s="140">
        <v>1</v>
      </c>
      <c r="M12" s="204">
        <v>2</v>
      </c>
      <c r="N12" s="140">
        <v>0</v>
      </c>
      <c r="O12" s="140">
        <f t="shared" ref="O12:O26" si="0">SUM(L12:N12)</f>
        <v>3</v>
      </c>
      <c r="P12" s="189" t="s">
        <v>376</v>
      </c>
      <c r="Q12" s="157">
        <v>8</v>
      </c>
      <c r="R12" s="190" t="s">
        <v>629</v>
      </c>
      <c r="S12" s="190" t="s">
        <v>378</v>
      </c>
      <c r="T12" s="190" t="s">
        <v>377</v>
      </c>
      <c r="U12" s="119">
        <v>2</v>
      </c>
      <c r="V12" s="119">
        <v>4</v>
      </c>
      <c r="W12" s="119">
        <f t="shared" ref="W12:W26" si="1">V12*U12</f>
        <v>8</v>
      </c>
      <c r="X12" s="8" t="str">
        <f t="shared" ref="X12:X26" si="2">+IF(AND(U12*V12&gt;=24,U12*V12&lt;=40),"MA",IF(AND(U12*V12&gt;=10,U12*V12&lt;=20),"A",IF(AND(U12*V12&gt;=6,U12*V12&lt;=8),"M",IF(AND(U12*V12&gt;=0,U12*V12&lt;=4),"B",""))))</f>
        <v>M</v>
      </c>
      <c r="Y12" s="9" t="str">
        <f t="shared" ref="Y12:Y26"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10</v>
      </c>
      <c r="AA12" s="7">
        <f t="shared" ref="AA12:AA26" si="4">W12*Z12</f>
        <v>80</v>
      </c>
      <c r="AB12" s="10" t="str">
        <f t="shared" ref="AB12:AB26" si="5">+IF(AND(U12*V12*Z12&gt;=600,U12*V12*Z12&lt;=4000),"I",IF(AND(U12*V12*Z12&gt;=150,U12*V12*Z12&lt;=500),"II",IF(AND(U12*V12*Z12&gt;=40,U12*V12*Z12&lt;=120),"III",IF(AND(U12*V12*Z12&gt;=0,U12*V12*Z12&lt;=20),"IV",""))))</f>
        <v>III</v>
      </c>
      <c r="AC12" s="9" t="str">
        <f t="shared" ref="AC12:AC26"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 t="shared" ref="AD12:AD26" si="7">+IF(AB12="I","No aceptable",IF(AB12="II","No aceptable o aceptable con control específico",IF(AB12="III","Aceptable",IF(AB12="IV","Aceptable",""))))</f>
        <v>Aceptable</v>
      </c>
      <c r="AE12" s="173" t="s">
        <v>128</v>
      </c>
      <c r="AF12" s="157" t="s">
        <v>34</v>
      </c>
      <c r="AG12" s="157" t="s">
        <v>34</v>
      </c>
      <c r="AH12" s="157" t="s">
        <v>384</v>
      </c>
      <c r="AI12" s="146" t="s">
        <v>379</v>
      </c>
      <c r="AJ12" s="157" t="s">
        <v>34</v>
      </c>
      <c r="AK12" s="147"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123" customHeight="1" thickBot="1" x14ac:dyDescent="0.4">
      <c r="A13" s="40"/>
      <c r="B13" s="237"/>
      <c r="C13" s="237"/>
      <c r="D13" s="237"/>
      <c r="E13" s="285"/>
      <c r="F13" s="276"/>
      <c r="G13" s="174" t="s">
        <v>33</v>
      </c>
      <c r="H13" s="220"/>
      <c r="I13" s="148" t="s">
        <v>127</v>
      </c>
      <c r="J13" s="173" t="s">
        <v>408</v>
      </c>
      <c r="K13" s="157" t="s">
        <v>387</v>
      </c>
      <c r="L13" s="140">
        <v>1</v>
      </c>
      <c r="M13" s="204">
        <v>2</v>
      </c>
      <c r="N13" s="140">
        <v>0</v>
      </c>
      <c r="O13" s="140">
        <f t="shared" si="0"/>
        <v>3</v>
      </c>
      <c r="P13" s="157" t="s">
        <v>386</v>
      </c>
      <c r="Q13" s="157">
        <v>4</v>
      </c>
      <c r="R13" s="157" t="s">
        <v>33</v>
      </c>
      <c r="S13" s="157" t="s">
        <v>33</v>
      </c>
      <c r="T13" s="157" t="s">
        <v>390</v>
      </c>
      <c r="U13" s="119">
        <v>2</v>
      </c>
      <c r="V13" s="119">
        <v>2</v>
      </c>
      <c r="W13" s="119">
        <f t="shared" si="1"/>
        <v>4</v>
      </c>
      <c r="X13" s="8" t="str">
        <f t="shared" si="2"/>
        <v>B</v>
      </c>
      <c r="Y13" s="9" t="str">
        <f t="shared" si="3"/>
        <v>Situación mejorable con exposición ocasional o esporádica, o situación sin anomalía destacable con cualquier nivel de exposición. No es esperable que se materialice el riesgo, aunque puede ser concebible.</v>
      </c>
      <c r="Z13" s="7">
        <v>25</v>
      </c>
      <c r="AA13" s="7">
        <f t="shared" si="4"/>
        <v>100</v>
      </c>
      <c r="AB13" s="10" t="str">
        <f>+IF(AND(U13*V13*Z13&gt;=600,U13*V13*Z13&lt;=4000),"I",IF(AND(U13*V13*Z13&gt;=150,U13*V13*Z13&lt;=500),"II",IF(AND(U13*V13*Z13&gt;=40,U13*V13*Z13&lt;=120),"III",IF(AND(U13*V13*Z13&gt;=0,U13*V13*Z13&lt;=20),"IV",""))))</f>
        <v>III</v>
      </c>
      <c r="AC13" s="9"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+IF(AB13="I","No aceptable",IF(AB13="II","No aceptable o aceptable con control específico",IF(AB13="III","Aceptable",IF(AB13="IV","Aceptable",""))))</f>
        <v>Aceptable</v>
      </c>
      <c r="AE13" s="173" t="s">
        <v>128</v>
      </c>
      <c r="AF13" s="157" t="s">
        <v>34</v>
      </c>
      <c r="AG13" s="157" t="s">
        <v>34</v>
      </c>
      <c r="AH13" s="157" t="s">
        <v>34</v>
      </c>
      <c r="AI13" s="154" t="s">
        <v>389</v>
      </c>
      <c r="AJ13" s="147" t="s">
        <v>388</v>
      </c>
      <c r="AK13" s="147"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123" customHeight="1" thickBot="1" x14ac:dyDescent="0.4">
      <c r="A14" s="40"/>
      <c r="B14" s="237"/>
      <c r="C14" s="237"/>
      <c r="D14" s="237"/>
      <c r="E14" s="285"/>
      <c r="F14" s="276"/>
      <c r="G14" s="174" t="s">
        <v>33</v>
      </c>
      <c r="H14" s="216" t="s">
        <v>47</v>
      </c>
      <c r="I14" s="148" t="s">
        <v>353</v>
      </c>
      <c r="J14" s="148" t="s">
        <v>354</v>
      </c>
      <c r="K14" s="148" t="s">
        <v>355</v>
      </c>
      <c r="L14" s="140">
        <v>1</v>
      </c>
      <c r="M14" s="204">
        <v>2</v>
      </c>
      <c r="N14" s="140">
        <v>0</v>
      </c>
      <c r="O14" s="140">
        <f t="shared" ref="O14" si="8">SUM(L14:N14)</f>
        <v>3</v>
      </c>
      <c r="P14" s="148" t="s">
        <v>356</v>
      </c>
      <c r="Q14" s="157">
        <v>8</v>
      </c>
      <c r="R14" s="148" t="s">
        <v>359</v>
      </c>
      <c r="S14" s="148" t="s">
        <v>465</v>
      </c>
      <c r="T14" s="148" t="s">
        <v>466</v>
      </c>
      <c r="U14" s="119">
        <v>2</v>
      </c>
      <c r="V14" s="119">
        <v>2</v>
      </c>
      <c r="W14" s="119">
        <f t="shared" ref="W14" si="9">V14*U14</f>
        <v>4</v>
      </c>
      <c r="X14" s="8" t="str">
        <f t="shared" ref="X14" si="10">+IF(AND(U14*V14&gt;=24,U14*V14&lt;=40),"MA",IF(AND(U14*V14&gt;=10,U14*V14&lt;=20),"A",IF(AND(U14*V14&gt;=6,U14*V14&lt;=8),"M",IF(AND(U14*V14&gt;=0,U14*V14&lt;=4),"B",""))))</f>
        <v>B</v>
      </c>
      <c r="Y14" s="9" t="str">
        <f t="shared" ref="Y14" si="11">+IF(X14="MA","Situación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4" s="7">
        <v>10</v>
      </c>
      <c r="AA14" s="7">
        <f t="shared" ref="AA14" si="12">W14*Z14</f>
        <v>40</v>
      </c>
      <c r="AB14" s="10" t="str">
        <f>+IF(AND(U14*V14*Z14&gt;=600,U14*V14*Z14&lt;=4000),"I",IF(AND(U14*V14*Z14&gt;=150,U14*V14*Z14&lt;=500),"II",IF(AND(U14*V14*Z14&gt;=40,U14*V14*Z14&lt;=120),"III",IF(AND(U14*V14*Z14&gt;=0,U14*V14*Z14&lt;=20),"IV",""))))</f>
        <v>III</v>
      </c>
      <c r="AC14" s="9" t="str">
        <f>+IF(AB14="I","Situación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1" t="str">
        <f>+IF(AB14="I","No aceptable",IF(AB14="II","No aceptable o aceptable con control específico",IF(AB14="III","Aceptable",IF(AB14="IV","Aceptable",""))))</f>
        <v>Aceptable</v>
      </c>
      <c r="AE14" s="150" t="s">
        <v>362</v>
      </c>
      <c r="AF14" s="148" t="s">
        <v>34</v>
      </c>
      <c r="AG14" s="148" t="s">
        <v>34</v>
      </c>
      <c r="AH14" s="148" t="s">
        <v>34</v>
      </c>
      <c r="AI14" s="148" t="s">
        <v>361</v>
      </c>
      <c r="AJ14" s="148" t="s">
        <v>34</v>
      </c>
      <c r="AK14" s="147" t="s">
        <v>285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123" customHeight="1" thickBot="1" x14ac:dyDescent="0.4">
      <c r="A15" s="40"/>
      <c r="B15" s="237"/>
      <c r="C15" s="237"/>
      <c r="D15" s="237"/>
      <c r="E15" s="285"/>
      <c r="F15" s="276"/>
      <c r="G15" s="158" t="s">
        <v>33</v>
      </c>
      <c r="H15" s="217"/>
      <c r="I15" s="149" t="s">
        <v>63</v>
      </c>
      <c r="J15" s="148" t="s">
        <v>365</v>
      </c>
      <c r="K15" s="148" t="s">
        <v>347</v>
      </c>
      <c r="L15" s="140">
        <v>1</v>
      </c>
      <c r="M15" s="204">
        <v>2</v>
      </c>
      <c r="N15" s="140">
        <v>0</v>
      </c>
      <c r="O15" s="140">
        <f t="shared" si="0"/>
        <v>3</v>
      </c>
      <c r="P15" s="148" t="s">
        <v>363</v>
      </c>
      <c r="Q15" s="148">
        <v>8</v>
      </c>
      <c r="R15" s="148" t="s">
        <v>351</v>
      </c>
      <c r="S15" s="148" t="s">
        <v>349</v>
      </c>
      <c r="T15" s="148" t="s">
        <v>464</v>
      </c>
      <c r="U15" s="119">
        <v>2</v>
      </c>
      <c r="V15" s="119">
        <v>2</v>
      </c>
      <c r="W15" s="119">
        <f t="shared" si="1"/>
        <v>4</v>
      </c>
      <c r="X15" s="8" t="str">
        <f t="shared" si="2"/>
        <v>B</v>
      </c>
      <c r="Y15" s="9" t="str">
        <f t="shared" si="3"/>
        <v>Situación mejorable con exposición ocasional o esporádica, o situación sin anomalía destacable con cualquier nivel de exposición. No es esperable que se materialice el riesgo, aunque puede ser concebible.</v>
      </c>
      <c r="Z15" s="7">
        <v>25</v>
      </c>
      <c r="AA15" s="7">
        <f t="shared" si="4"/>
        <v>100</v>
      </c>
      <c r="AB15" s="10" t="str">
        <f t="shared" si="5"/>
        <v>III</v>
      </c>
      <c r="AC15" s="9" t="str">
        <f t="shared" si="6"/>
        <v>Mejorar si es posible. Sería conveniente justificar la intervención y su rentabilidad.</v>
      </c>
      <c r="AD15" s="11" t="str">
        <f t="shared" si="7"/>
        <v>Aceptable</v>
      </c>
      <c r="AE15" s="148" t="s">
        <v>371</v>
      </c>
      <c r="AF15" s="148" t="s">
        <v>34</v>
      </c>
      <c r="AG15" s="148" t="s">
        <v>34</v>
      </c>
      <c r="AH15" s="148" t="s">
        <v>34</v>
      </c>
      <c r="AI15" s="151" t="s">
        <v>364</v>
      </c>
      <c r="AJ15" s="148" t="s">
        <v>34</v>
      </c>
      <c r="AK15" s="147" t="s">
        <v>35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2" customFormat="1" ht="123" customHeight="1" thickTop="1" x14ac:dyDescent="0.35">
      <c r="A16" s="40"/>
      <c r="B16" s="237"/>
      <c r="C16" s="237"/>
      <c r="D16" s="237"/>
      <c r="E16" s="285"/>
      <c r="F16" s="276"/>
      <c r="G16" s="214" t="s">
        <v>44</v>
      </c>
      <c r="H16" s="235" t="s">
        <v>53</v>
      </c>
      <c r="I16" s="190" t="s">
        <v>330</v>
      </c>
      <c r="J16" s="190" t="s">
        <v>564</v>
      </c>
      <c r="K16" s="190" t="s">
        <v>334</v>
      </c>
      <c r="L16" s="140">
        <v>1</v>
      </c>
      <c r="M16" s="204">
        <v>2</v>
      </c>
      <c r="N16" s="140">
        <v>0</v>
      </c>
      <c r="O16" s="140">
        <f t="shared" si="0"/>
        <v>3</v>
      </c>
      <c r="P16" s="190" t="s">
        <v>337</v>
      </c>
      <c r="Q16" s="157">
        <v>8</v>
      </c>
      <c r="R16" s="190" t="s">
        <v>339</v>
      </c>
      <c r="S16" s="190" t="s">
        <v>340</v>
      </c>
      <c r="T16" s="190" t="s">
        <v>341</v>
      </c>
      <c r="U16" s="48">
        <v>2</v>
      </c>
      <c r="V16" s="7">
        <v>4</v>
      </c>
      <c r="W16" s="7">
        <f t="shared" si="1"/>
        <v>8</v>
      </c>
      <c r="X16" s="8" t="str">
        <f t="shared" si="2"/>
        <v>M</v>
      </c>
      <c r="Y16" s="9" t="str">
        <f t="shared" si="3"/>
        <v>Situación deficiente con exposición esporádica, o bien situación mejorable con exposición continuada o frecuente. Es posible que suceda el daño alguna vez.</v>
      </c>
      <c r="Z16" s="7">
        <v>10</v>
      </c>
      <c r="AA16" s="7">
        <f t="shared" si="4"/>
        <v>80</v>
      </c>
      <c r="AB16" s="10" t="str">
        <f t="shared" si="5"/>
        <v>III</v>
      </c>
      <c r="AC16" s="9" t="str">
        <f t="shared" si="6"/>
        <v>Mejorar si es posible. Sería conveniente justificar la intervención y su rentabilidad.</v>
      </c>
      <c r="AD16" s="11" t="str">
        <f t="shared" si="7"/>
        <v>Aceptable</v>
      </c>
      <c r="AE16" s="173" t="s">
        <v>570</v>
      </c>
      <c r="AF16" s="148" t="s">
        <v>34</v>
      </c>
      <c r="AG16" s="148" t="s">
        <v>34</v>
      </c>
      <c r="AH16" s="190" t="s">
        <v>345</v>
      </c>
      <c r="AI16" s="190" t="s">
        <v>346</v>
      </c>
      <c r="AJ16" s="157" t="s">
        <v>34</v>
      </c>
      <c r="AK16" s="147" t="s">
        <v>35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135" customFormat="1" ht="123" customHeight="1" x14ac:dyDescent="0.35">
      <c r="A17" s="161"/>
      <c r="B17" s="237"/>
      <c r="C17" s="237"/>
      <c r="D17" s="237"/>
      <c r="E17" s="285"/>
      <c r="F17" s="276"/>
      <c r="G17" s="221"/>
      <c r="H17" s="235"/>
      <c r="I17" s="190" t="s">
        <v>556</v>
      </c>
      <c r="J17" s="190" t="s">
        <v>557</v>
      </c>
      <c r="K17" s="190" t="s">
        <v>558</v>
      </c>
      <c r="L17" s="140">
        <v>1</v>
      </c>
      <c r="M17" s="204">
        <v>2</v>
      </c>
      <c r="N17" s="140">
        <v>0</v>
      </c>
      <c r="O17" s="140">
        <f t="shared" ref="O17" si="13">SUM(L17:N17)</f>
        <v>3</v>
      </c>
      <c r="P17" s="190" t="s">
        <v>559</v>
      </c>
      <c r="Q17" s="185">
        <v>8</v>
      </c>
      <c r="R17" s="190" t="s">
        <v>560</v>
      </c>
      <c r="S17" s="190" t="s">
        <v>561</v>
      </c>
      <c r="T17" s="190" t="s">
        <v>562</v>
      </c>
      <c r="U17" s="162">
        <v>2</v>
      </c>
      <c r="V17" s="141">
        <v>4</v>
      </c>
      <c r="W17" s="141">
        <f t="shared" ref="W17" si="14">V17*U17</f>
        <v>8</v>
      </c>
      <c r="X17" s="142" t="str">
        <f t="shared" ref="X17" si="15">+IF(AND(U17*V17&gt;=24,U17*V17&lt;=40),"MA",IF(AND(U17*V17&gt;=10,U17*V17&lt;=20),"A",IF(AND(U17*V17&gt;=6,U17*V17&lt;=8),"M",IF(AND(U17*V17&gt;=0,U17*V17&lt;=4),"B",""))))</f>
        <v>M</v>
      </c>
      <c r="Y17" s="143" t="str">
        <f t="shared" ref="Y17" si="16">+IF(X17="MA","Situación deficiente con exposición continua, o muy deficiente con exposición frecuente. Normalmente la materialización del riesgo ocurre con frecuencia.",IF(X17="A","Situación deficiente con exposición frecuente u ocasional, o bien situación muy deficiente con exposición ocasional o esporádica. La materialización de Riesgo es posible que suceda varias veces en la vida laboral",IF(X17="M","Situación deficiente con exposición esporádica, o bien situación mejorable con exposición continuada o frecuente. Es posible que suceda el daño alguna vez.",IF(X17="B","Situación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7" s="141">
        <v>10</v>
      </c>
      <c r="AA17" s="141">
        <f t="shared" ref="AA17" si="17">W17*Z17</f>
        <v>80</v>
      </c>
      <c r="AB17" s="144" t="str">
        <f t="shared" ref="AB17" si="18">+IF(AND(U17*V17*Z17&gt;=600,U17*V17*Z17&lt;=4000),"I",IF(AND(U17*V17*Z17&gt;=150,U17*V17*Z17&lt;=500),"II",IF(AND(U17*V17*Z17&gt;=40,U17*V17*Z17&lt;=120),"III",IF(AND(U17*V17*Z17&gt;=0,U17*V17*Z17&lt;=20),"IV",""))))</f>
        <v>III</v>
      </c>
      <c r="AC17" s="143" t="str">
        <f t="shared" ref="AC17" si="19">+IF(AB17="I","Situación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7" s="145" t="str">
        <f t="shared" ref="AD17" si="20">+IF(AB17="I","No aceptable",IF(AB17="II","No aceptable o aceptable con control específico",IF(AB17="III","Aceptable",IF(AB17="IV","Aceptable",""))))</f>
        <v>Aceptable</v>
      </c>
      <c r="AE17" s="173" t="s">
        <v>570</v>
      </c>
      <c r="AF17" s="148" t="s">
        <v>34</v>
      </c>
      <c r="AG17" s="148" t="s">
        <v>34</v>
      </c>
      <c r="AH17" s="190"/>
      <c r="AI17" s="190" t="s">
        <v>563</v>
      </c>
      <c r="AJ17" s="157" t="s">
        <v>34</v>
      </c>
      <c r="AK17" s="147" t="s">
        <v>35</v>
      </c>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row>
    <row r="18" spans="1:64" s="2" customFormat="1" ht="123" customHeight="1" x14ac:dyDescent="0.35">
      <c r="A18" s="40"/>
      <c r="B18" s="237"/>
      <c r="C18" s="237"/>
      <c r="D18" s="237"/>
      <c r="E18" s="285"/>
      <c r="F18" s="276"/>
      <c r="G18" s="215"/>
      <c r="H18" s="235"/>
      <c r="I18" s="190" t="s">
        <v>333</v>
      </c>
      <c r="J18" s="190" t="s">
        <v>565</v>
      </c>
      <c r="K18" s="190" t="s">
        <v>335</v>
      </c>
      <c r="L18" s="140">
        <v>1</v>
      </c>
      <c r="M18" s="204">
        <v>2</v>
      </c>
      <c r="N18" s="140">
        <v>0</v>
      </c>
      <c r="O18" s="140">
        <f t="shared" si="0"/>
        <v>3</v>
      </c>
      <c r="P18" s="190" t="s">
        <v>338</v>
      </c>
      <c r="Q18" s="157">
        <v>8</v>
      </c>
      <c r="R18" s="190" t="s">
        <v>342</v>
      </c>
      <c r="S18" s="190" t="s">
        <v>343</v>
      </c>
      <c r="T18" s="190" t="s">
        <v>344</v>
      </c>
      <c r="U18" s="48">
        <v>2</v>
      </c>
      <c r="V18" s="7">
        <v>4</v>
      </c>
      <c r="W18" s="7">
        <f t="shared" si="1"/>
        <v>8</v>
      </c>
      <c r="X18" s="8" t="str">
        <f t="shared" si="2"/>
        <v>M</v>
      </c>
      <c r="Y18" s="9" t="str">
        <f t="shared" si="3"/>
        <v>Situación deficiente con exposición esporádica, o bien situación mejorable con exposición continuada o frecuente. Es posible que suceda el daño alguna vez.</v>
      </c>
      <c r="Z18" s="7">
        <v>10</v>
      </c>
      <c r="AA18" s="7">
        <f t="shared" si="4"/>
        <v>80</v>
      </c>
      <c r="AB18" s="10" t="str">
        <f t="shared" si="5"/>
        <v>III</v>
      </c>
      <c r="AC18" s="9" t="str">
        <f t="shared" si="6"/>
        <v>Mejorar si es posible. Sería conveniente justificar la intervención y su rentabilidad.</v>
      </c>
      <c r="AD18" s="11" t="str">
        <f t="shared" si="7"/>
        <v>Aceptable</v>
      </c>
      <c r="AE18" s="173" t="s">
        <v>570</v>
      </c>
      <c r="AF18" s="148" t="s">
        <v>34</v>
      </c>
      <c r="AG18" s="148" t="s">
        <v>34</v>
      </c>
      <c r="AH18" s="190" t="s">
        <v>345</v>
      </c>
      <c r="AI18" s="190" t="s">
        <v>346</v>
      </c>
      <c r="AJ18" s="157" t="s">
        <v>34</v>
      </c>
      <c r="AK18" s="147"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2" customFormat="1" ht="123" customHeight="1" x14ac:dyDescent="0.35">
      <c r="A19" s="40"/>
      <c r="B19" s="237"/>
      <c r="C19" s="237"/>
      <c r="D19" s="237"/>
      <c r="E19" s="285"/>
      <c r="F19" s="276"/>
      <c r="G19" s="168" t="s">
        <v>44</v>
      </c>
      <c r="H19" s="223" t="s">
        <v>326</v>
      </c>
      <c r="I19" s="223" t="s">
        <v>546</v>
      </c>
      <c r="J19" s="190" t="s">
        <v>533</v>
      </c>
      <c r="K19" s="190" t="s">
        <v>534</v>
      </c>
      <c r="L19" s="140">
        <v>1</v>
      </c>
      <c r="M19" s="204">
        <v>2</v>
      </c>
      <c r="N19" s="140">
        <v>0</v>
      </c>
      <c r="O19" s="140">
        <f t="shared" si="0"/>
        <v>3</v>
      </c>
      <c r="P19" s="190" t="s">
        <v>535</v>
      </c>
      <c r="Q19" s="148">
        <v>8</v>
      </c>
      <c r="R19" s="190" t="s">
        <v>536</v>
      </c>
      <c r="S19" s="190" t="s">
        <v>537</v>
      </c>
      <c r="T19" s="190" t="s">
        <v>539</v>
      </c>
      <c r="U19" s="141">
        <v>2</v>
      </c>
      <c r="V19" s="141">
        <v>3</v>
      </c>
      <c r="W19" s="141">
        <f t="shared" si="1"/>
        <v>6</v>
      </c>
      <c r="X19" s="142" t="str">
        <f t="shared" si="2"/>
        <v>M</v>
      </c>
      <c r="Y19" s="143" t="str">
        <f t="shared" si="3"/>
        <v>Situación deficiente con exposición esporádica, o bien situación mejorable con exposición continuada o frecuente. Es posible que suceda el daño alguna vez.</v>
      </c>
      <c r="Z19" s="141">
        <v>25</v>
      </c>
      <c r="AA19" s="141">
        <f t="shared" si="4"/>
        <v>150</v>
      </c>
      <c r="AB19" s="144" t="str">
        <f t="shared" si="5"/>
        <v>II</v>
      </c>
      <c r="AC19" s="143" t="str">
        <f t="shared" si="6"/>
        <v>Corregir y adoptar medidas de control de inmediato. Sin embargo suspenda actividades si el nivel de riesgo está por encima o igual de 360.</v>
      </c>
      <c r="AD19" s="145" t="str">
        <f t="shared" si="7"/>
        <v>No aceptable o aceptable con control específico</v>
      </c>
      <c r="AE19" s="143" t="s">
        <v>538</v>
      </c>
      <c r="AF19" s="148" t="s">
        <v>34</v>
      </c>
      <c r="AG19" s="148" t="s">
        <v>34</v>
      </c>
      <c r="AH19" s="141" t="s">
        <v>531</v>
      </c>
      <c r="AI19" s="152" t="s">
        <v>532</v>
      </c>
      <c r="AJ19" s="148" t="s">
        <v>530</v>
      </c>
      <c r="AK19" s="173" t="s">
        <v>285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135" customFormat="1" ht="123" customHeight="1" x14ac:dyDescent="0.35">
      <c r="A20" s="161"/>
      <c r="B20" s="237"/>
      <c r="C20" s="237"/>
      <c r="D20" s="237"/>
      <c r="E20" s="285"/>
      <c r="F20" s="276"/>
      <c r="G20" s="168" t="s">
        <v>44</v>
      </c>
      <c r="H20" s="224"/>
      <c r="I20" s="224"/>
      <c r="J20" s="190" t="s">
        <v>541</v>
      </c>
      <c r="K20" s="190" t="s">
        <v>542</v>
      </c>
      <c r="L20" s="140">
        <v>1</v>
      </c>
      <c r="M20" s="204">
        <v>2</v>
      </c>
      <c r="N20" s="140">
        <v>0</v>
      </c>
      <c r="O20" s="140">
        <f t="shared" ref="O20" si="21">SUM(L20:N20)</f>
        <v>3</v>
      </c>
      <c r="P20" s="190" t="s">
        <v>540</v>
      </c>
      <c r="Q20" s="157">
        <v>8</v>
      </c>
      <c r="R20" s="190" t="s">
        <v>33</v>
      </c>
      <c r="S20" s="190" t="s">
        <v>33</v>
      </c>
      <c r="T20" s="190" t="s">
        <v>543</v>
      </c>
      <c r="U20" s="141">
        <v>2</v>
      </c>
      <c r="V20" s="141">
        <v>2</v>
      </c>
      <c r="W20" s="141">
        <f t="shared" ref="W20" si="22">V20*U20</f>
        <v>4</v>
      </c>
      <c r="X20" s="142" t="str">
        <f t="shared" ref="X20" si="23">+IF(AND(U20*V20&gt;=24,U20*V20&lt;=40),"MA",IF(AND(U20*V20&gt;=10,U20*V20&lt;=20),"A",IF(AND(U20*V20&gt;=6,U20*V20&lt;=8),"M",IF(AND(U20*V20&gt;=0,U20*V20&lt;=4),"B",""))))</f>
        <v>B</v>
      </c>
      <c r="Y20" s="143" t="str">
        <f t="shared" ref="Y20" si="24">+IF(X20="MA","Situación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0" s="141">
        <v>26</v>
      </c>
      <c r="AA20" s="141">
        <f t="shared" ref="AA20" si="25">W20*Z20</f>
        <v>104</v>
      </c>
      <c r="AB20" s="144" t="str">
        <f t="shared" ref="AB20" si="26">+IF(AND(U20*V20*Z20&gt;=600,U20*V20*Z20&lt;=4000),"I",IF(AND(U20*V20*Z20&gt;=150,U20*V20*Z20&lt;=500),"II",IF(AND(U20*V20*Z20&gt;=40,U20*V20*Z20&lt;=120),"III",IF(AND(U20*V20*Z20&gt;=0,U20*V20*Z20&lt;=20),"IV",""))))</f>
        <v>III</v>
      </c>
      <c r="AC20" s="143" t="str">
        <f t="shared" ref="AC20" si="27">+IF(AB20="I","Situación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145" t="str">
        <f t="shared" ref="AD20" si="28">+IF(AB20="I","No aceptable",IF(AB20="II","No aceptable o aceptable con control específico",IF(AB20="III","Aceptable",IF(AB20="IV","Aceptable",""))))</f>
        <v>Aceptable</v>
      </c>
      <c r="AE20" s="143" t="s">
        <v>126</v>
      </c>
      <c r="AF20" s="173" t="s">
        <v>544</v>
      </c>
      <c r="AG20" s="148" t="s">
        <v>34</v>
      </c>
      <c r="AH20" s="148" t="s">
        <v>34</v>
      </c>
      <c r="AI20" s="152" t="s">
        <v>545</v>
      </c>
      <c r="AJ20" s="147" t="s">
        <v>223</v>
      </c>
      <c r="AK20" s="147" t="s">
        <v>35</v>
      </c>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row>
    <row r="21" spans="1:64" s="2" customFormat="1" ht="123" customHeight="1" x14ac:dyDescent="0.35">
      <c r="A21" s="40"/>
      <c r="B21" s="237"/>
      <c r="C21" s="237"/>
      <c r="D21" s="237"/>
      <c r="E21" s="285"/>
      <c r="F21" s="276"/>
      <c r="G21" s="214" t="s">
        <v>33</v>
      </c>
      <c r="H21" s="216" t="s">
        <v>48</v>
      </c>
      <c r="I21" s="190" t="s">
        <v>106</v>
      </c>
      <c r="J21" s="190" t="s">
        <v>131</v>
      </c>
      <c r="K21" s="190" t="s">
        <v>420</v>
      </c>
      <c r="L21" s="140">
        <v>1</v>
      </c>
      <c r="M21" s="204">
        <v>2</v>
      </c>
      <c r="N21" s="140">
        <v>0</v>
      </c>
      <c r="O21" s="140">
        <f t="shared" si="0"/>
        <v>3</v>
      </c>
      <c r="P21" s="190" t="s">
        <v>443</v>
      </c>
      <c r="Q21" s="157">
        <v>4</v>
      </c>
      <c r="R21" s="190" t="s">
        <v>213</v>
      </c>
      <c r="S21" s="179" t="s">
        <v>460</v>
      </c>
      <c r="T21" s="179" t="s">
        <v>469</v>
      </c>
      <c r="U21" s="119">
        <v>6</v>
      </c>
      <c r="V21" s="119">
        <v>2</v>
      </c>
      <c r="W21" s="119">
        <f t="shared" si="1"/>
        <v>12</v>
      </c>
      <c r="X21" s="8" t="str">
        <f t="shared" si="2"/>
        <v>A</v>
      </c>
      <c r="Y21" s="9" t="str">
        <f t="shared" si="3"/>
        <v>Situación deficiente con exposición frecuente u ocasional, o bien situación muy deficiente con exposición ocasional o esporádica. La materialización de Riesgo es posible que suceda varias veces en la vida laboral</v>
      </c>
      <c r="Z21" s="7">
        <v>25</v>
      </c>
      <c r="AA21" s="7">
        <f t="shared" si="4"/>
        <v>300</v>
      </c>
      <c r="AB21" s="10" t="str">
        <f t="shared" si="5"/>
        <v>II</v>
      </c>
      <c r="AC21" s="9" t="str">
        <f t="shared" si="6"/>
        <v>Corregir y adoptar medidas de control de inmediato. Sin embargo suspenda actividades si el nivel de riesgo está por encima o igual de 360.</v>
      </c>
      <c r="AD21" s="11" t="str">
        <f t="shared" si="7"/>
        <v>No aceptable o aceptable con control específico</v>
      </c>
      <c r="AE21" s="143" t="s">
        <v>70</v>
      </c>
      <c r="AF21" s="157" t="s">
        <v>34</v>
      </c>
      <c r="AG21" s="157" t="s">
        <v>34</v>
      </c>
      <c r="AH21" s="190" t="s">
        <v>200</v>
      </c>
      <c r="AI21" s="190" t="s">
        <v>470</v>
      </c>
      <c r="AJ21" s="157" t="s">
        <v>34</v>
      </c>
      <c r="AK21" s="147"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123" customHeight="1" x14ac:dyDescent="0.35">
      <c r="A22" s="40"/>
      <c r="B22" s="237"/>
      <c r="C22" s="237"/>
      <c r="D22" s="237"/>
      <c r="E22" s="285"/>
      <c r="F22" s="276"/>
      <c r="G22" s="221"/>
      <c r="H22" s="220"/>
      <c r="I22" s="190" t="s">
        <v>68</v>
      </c>
      <c r="J22" s="190" t="s">
        <v>436</v>
      </c>
      <c r="K22" s="190" t="s">
        <v>420</v>
      </c>
      <c r="L22" s="140">
        <v>1</v>
      </c>
      <c r="M22" s="204">
        <v>2</v>
      </c>
      <c r="N22" s="140">
        <v>0</v>
      </c>
      <c r="O22" s="140">
        <f t="shared" si="0"/>
        <v>3</v>
      </c>
      <c r="P22" s="190" t="s">
        <v>437</v>
      </c>
      <c r="Q22" s="157">
        <v>1</v>
      </c>
      <c r="R22" s="190" t="s">
        <v>439</v>
      </c>
      <c r="S22" s="190" t="s">
        <v>467</v>
      </c>
      <c r="T22" s="179" t="s">
        <v>468</v>
      </c>
      <c r="U22" s="119">
        <v>6</v>
      </c>
      <c r="V22" s="119">
        <v>2</v>
      </c>
      <c r="W22" s="119">
        <f t="shared" si="1"/>
        <v>12</v>
      </c>
      <c r="X22" s="8" t="str">
        <f t="shared" si="2"/>
        <v>A</v>
      </c>
      <c r="Y22" s="9" t="str">
        <f t="shared" si="3"/>
        <v>Situación deficiente con exposición frecuente u ocasional, o bien situación muy deficiente con exposición ocasional o esporádica. La materialización de Riesgo es posible que suceda varias veces en la vida laboral</v>
      </c>
      <c r="Z22" s="7">
        <v>10</v>
      </c>
      <c r="AA22" s="7">
        <f t="shared" si="4"/>
        <v>120</v>
      </c>
      <c r="AB22" s="10" t="str">
        <f t="shared" si="5"/>
        <v>III</v>
      </c>
      <c r="AC22" s="9" t="str">
        <f t="shared" si="6"/>
        <v>Mejorar si es posible. Sería conveniente justificar la intervención y su rentabilidad.</v>
      </c>
      <c r="AD22" s="11" t="str">
        <f t="shared" si="7"/>
        <v>Aceptable</v>
      </c>
      <c r="AE22" s="173" t="s">
        <v>135</v>
      </c>
      <c r="AF22" s="173" t="s">
        <v>34</v>
      </c>
      <c r="AG22" s="148" t="s">
        <v>213</v>
      </c>
      <c r="AH22" s="190" t="s">
        <v>440</v>
      </c>
      <c r="AI22" s="190" t="s">
        <v>441</v>
      </c>
      <c r="AJ22" s="157" t="s">
        <v>34</v>
      </c>
      <c r="AK22" s="147"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123" customHeight="1" x14ac:dyDescent="0.35">
      <c r="A23" s="40"/>
      <c r="B23" s="237"/>
      <c r="C23" s="237"/>
      <c r="D23" s="237"/>
      <c r="E23" s="285"/>
      <c r="F23" s="276"/>
      <c r="G23" s="221"/>
      <c r="H23" s="220"/>
      <c r="I23" s="190" t="s">
        <v>68</v>
      </c>
      <c r="J23" s="190" t="s">
        <v>438</v>
      </c>
      <c r="K23" s="190" t="s">
        <v>69</v>
      </c>
      <c r="L23" s="140">
        <v>1</v>
      </c>
      <c r="M23" s="204">
        <v>2</v>
      </c>
      <c r="N23" s="140">
        <v>0</v>
      </c>
      <c r="O23" s="140">
        <f t="shared" si="0"/>
        <v>3</v>
      </c>
      <c r="P23" s="190" t="s">
        <v>432</v>
      </c>
      <c r="Q23" s="157">
        <v>8</v>
      </c>
      <c r="R23" s="179" t="s">
        <v>213</v>
      </c>
      <c r="S23" s="190" t="s">
        <v>433</v>
      </c>
      <c r="T23" s="179" t="s">
        <v>472</v>
      </c>
      <c r="U23" s="119">
        <v>0</v>
      </c>
      <c r="V23" s="119">
        <v>1</v>
      </c>
      <c r="W23" s="119">
        <f t="shared" si="1"/>
        <v>0</v>
      </c>
      <c r="X23" s="8" t="str">
        <f t="shared" si="2"/>
        <v>B</v>
      </c>
      <c r="Y23" s="9" t="str">
        <f t="shared" si="3"/>
        <v>Situación mejorable con exposición ocasional o esporádica, o situación sin anomalía destacable con cualquier nivel de exposición. No es esperable que se materialice el riesgo, aunque puede ser concebible.</v>
      </c>
      <c r="Z23" s="7">
        <v>10</v>
      </c>
      <c r="AA23" s="7">
        <f t="shared" si="4"/>
        <v>0</v>
      </c>
      <c r="AB23" s="10" t="str">
        <f t="shared" si="5"/>
        <v>IV</v>
      </c>
      <c r="AC23" s="9" t="str">
        <f t="shared" si="6"/>
        <v>Mantener las medidas de control existentes, pero se deberían considerar soluciones o mejoras y se deben hacer comprobaciones periódicas para asegurar que el riesgo aún es tolerable.</v>
      </c>
      <c r="AD23" s="11" t="str">
        <f t="shared" si="7"/>
        <v>Aceptable</v>
      </c>
      <c r="AE23" s="173" t="s">
        <v>70</v>
      </c>
      <c r="AF23" s="157" t="s">
        <v>34</v>
      </c>
      <c r="AG23" s="157" t="s">
        <v>34</v>
      </c>
      <c r="AH23" s="190" t="s">
        <v>434</v>
      </c>
      <c r="AI23" s="190" t="s">
        <v>435</v>
      </c>
      <c r="AJ23" s="157" t="s">
        <v>34</v>
      </c>
      <c r="AK23" s="147"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123" customHeight="1" x14ac:dyDescent="0.35">
      <c r="A24" s="40"/>
      <c r="B24" s="237"/>
      <c r="C24" s="237"/>
      <c r="D24" s="237"/>
      <c r="E24" s="285"/>
      <c r="F24" s="276"/>
      <c r="G24" s="221"/>
      <c r="H24" s="220"/>
      <c r="I24" s="190" t="s">
        <v>51</v>
      </c>
      <c r="J24" s="190" t="s">
        <v>429</v>
      </c>
      <c r="K24" s="190" t="s">
        <v>420</v>
      </c>
      <c r="L24" s="140">
        <v>1</v>
      </c>
      <c r="M24" s="204">
        <v>2</v>
      </c>
      <c r="N24" s="140">
        <v>0</v>
      </c>
      <c r="O24" s="140">
        <f t="shared" si="0"/>
        <v>3</v>
      </c>
      <c r="P24" s="190" t="s">
        <v>437</v>
      </c>
      <c r="Q24" s="157">
        <v>2</v>
      </c>
      <c r="R24" s="190" t="s">
        <v>213</v>
      </c>
      <c r="S24" s="179" t="s">
        <v>461</v>
      </c>
      <c r="T24" s="190" t="s">
        <v>473</v>
      </c>
      <c r="U24" s="119">
        <v>2</v>
      </c>
      <c r="V24" s="119">
        <v>2</v>
      </c>
      <c r="W24" s="119">
        <f t="shared" si="1"/>
        <v>4</v>
      </c>
      <c r="X24" s="8" t="str">
        <f t="shared" si="2"/>
        <v>B</v>
      </c>
      <c r="Y24" s="9" t="str">
        <f t="shared" si="3"/>
        <v>Situación mejorable con exposición ocasional o esporádica, o situación sin anomalía destacable con cualquier nivel de exposición. No es esperable que se materialice el riesgo, aunque puede ser concebible.</v>
      </c>
      <c r="Z24" s="7">
        <v>60</v>
      </c>
      <c r="AA24" s="7">
        <f t="shared" si="4"/>
        <v>240</v>
      </c>
      <c r="AB24" s="10" t="str">
        <f t="shared" si="5"/>
        <v>II</v>
      </c>
      <c r="AC24" s="9" t="str">
        <f t="shared" si="6"/>
        <v>Corregir y adoptar medidas de control de inmediato. Sin embargo suspenda actividades si el nivel de riesgo está por encima o igual de 360.</v>
      </c>
      <c r="AD24" s="11" t="str">
        <f t="shared" si="7"/>
        <v>No aceptable o aceptable con control específico</v>
      </c>
      <c r="AE24" s="143" t="s">
        <v>527</v>
      </c>
      <c r="AF24" s="148" t="s">
        <v>34</v>
      </c>
      <c r="AG24" s="148" t="s">
        <v>34</v>
      </c>
      <c r="AH24" s="190" t="s">
        <v>72</v>
      </c>
      <c r="AI24" s="190" t="s">
        <v>431</v>
      </c>
      <c r="AJ24" s="148" t="s">
        <v>34</v>
      </c>
      <c r="AK24" s="147"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s="2" customFormat="1" ht="123" customHeight="1" x14ac:dyDescent="0.35">
      <c r="A25" s="40"/>
      <c r="B25" s="237"/>
      <c r="C25" s="237"/>
      <c r="D25" s="237"/>
      <c r="E25" s="285"/>
      <c r="F25" s="276"/>
      <c r="G25" s="215"/>
      <c r="H25" s="217"/>
      <c r="I25" s="190" t="s">
        <v>288</v>
      </c>
      <c r="J25" s="179" t="s">
        <v>476</v>
      </c>
      <c r="K25" s="190" t="s">
        <v>425</v>
      </c>
      <c r="L25" s="140">
        <v>1</v>
      </c>
      <c r="M25" s="204">
        <v>2</v>
      </c>
      <c r="N25" s="140">
        <v>0</v>
      </c>
      <c r="O25" s="140">
        <f t="shared" si="0"/>
        <v>3</v>
      </c>
      <c r="P25" s="190" t="s">
        <v>426</v>
      </c>
      <c r="Q25" s="157">
        <v>8</v>
      </c>
      <c r="R25" s="179" t="s">
        <v>213</v>
      </c>
      <c r="S25" s="190" t="s">
        <v>475</v>
      </c>
      <c r="T25" s="179" t="s">
        <v>477</v>
      </c>
      <c r="U25" s="118">
        <v>2</v>
      </c>
      <c r="V25" s="118">
        <v>3</v>
      </c>
      <c r="W25" s="118">
        <f t="shared" si="1"/>
        <v>6</v>
      </c>
      <c r="X25" s="126" t="str">
        <f t="shared" si="2"/>
        <v>M</v>
      </c>
      <c r="Y25" s="9" t="str">
        <f t="shared" si="3"/>
        <v>Situación deficiente con exposición esporádica, o bien situación mejorable con exposición continuada o frecuente. Es posible que suceda el daño alguna vez.</v>
      </c>
      <c r="Z25" s="7">
        <v>60</v>
      </c>
      <c r="AA25" s="7">
        <f t="shared" si="4"/>
        <v>360</v>
      </c>
      <c r="AB25" s="10" t="str">
        <f t="shared" si="5"/>
        <v>II</v>
      </c>
      <c r="AC25" s="9" t="str">
        <f t="shared" si="6"/>
        <v>Corregir y adoptar medidas de control de inmediato. Sin embargo suspenda actividades si el nivel de riesgo está por encima o igual de 360.</v>
      </c>
      <c r="AD25" s="11" t="str">
        <f t="shared" si="7"/>
        <v>No aceptable o aceptable con control específico</v>
      </c>
      <c r="AE25" s="148" t="s">
        <v>34</v>
      </c>
      <c r="AF25" s="148" t="s">
        <v>34</v>
      </c>
      <c r="AG25" s="148" t="s">
        <v>34</v>
      </c>
      <c r="AH25" s="190" t="s">
        <v>428</v>
      </c>
      <c r="AI25" s="146" t="s">
        <v>217</v>
      </c>
      <c r="AJ25" s="148" t="s">
        <v>34</v>
      </c>
      <c r="AK25" s="147" t="s">
        <v>35</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23" customHeight="1" thickBot="1" x14ac:dyDescent="0.25">
      <c r="A26" s="50"/>
      <c r="B26" s="263"/>
      <c r="C26" s="263"/>
      <c r="D26" s="263"/>
      <c r="E26" s="286"/>
      <c r="F26" s="276"/>
      <c r="G26" s="158" t="s">
        <v>33</v>
      </c>
      <c r="H26" s="190" t="s">
        <v>75</v>
      </c>
      <c r="I26" s="190" t="s">
        <v>418</v>
      </c>
      <c r="J26" s="190" t="s">
        <v>419</v>
      </c>
      <c r="K26" s="190" t="s">
        <v>420</v>
      </c>
      <c r="L26" s="140">
        <v>1</v>
      </c>
      <c r="M26" s="204">
        <v>2</v>
      </c>
      <c r="N26" s="163">
        <v>0</v>
      </c>
      <c r="O26" s="163">
        <f t="shared" si="0"/>
        <v>3</v>
      </c>
      <c r="P26" s="190" t="s">
        <v>421</v>
      </c>
      <c r="Q26" s="157">
        <v>8</v>
      </c>
      <c r="R26" s="190" t="s">
        <v>422</v>
      </c>
      <c r="S26" s="190" t="s">
        <v>423</v>
      </c>
      <c r="T26" s="179" t="s">
        <v>492</v>
      </c>
      <c r="U26" s="119">
        <v>2</v>
      </c>
      <c r="V26" s="119">
        <v>1</v>
      </c>
      <c r="W26" s="119">
        <f t="shared" si="1"/>
        <v>2</v>
      </c>
      <c r="X26" s="119" t="str">
        <f t="shared" si="2"/>
        <v>B</v>
      </c>
      <c r="Y26" s="125" t="str">
        <f t="shared" si="3"/>
        <v>Situación mejorable con exposición ocasional o esporádica, o situación sin anomalía destacable con cualquier nivel de exposición. No es esperable que se materialice el riesgo, aunque puede ser concebible.</v>
      </c>
      <c r="Z26" s="7">
        <v>10</v>
      </c>
      <c r="AA26" s="7">
        <f t="shared" si="4"/>
        <v>20</v>
      </c>
      <c r="AB26" s="10" t="str">
        <f t="shared" si="5"/>
        <v>IV</v>
      </c>
      <c r="AC26" s="9" t="str">
        <f t="shared" si="6"/>
        <v>Mantener las medidas de control existentes, pero se deberían considerar soluciones o mejoras y se deben hacer comprobaciones periódicas para asegurar que el riesgo aún es tolerable.</v>
      </c>
      <c r="AD26" s="11" t="str">
        <f t="shared" si="7"/>
        <v>Aceptable</v>
      </c>
      <c r="AE26" s="190" t="s">
        <v>79</v>
      </c>
      <c r="AF26" s="157" t="s">
        <v>34</v>
      </c>
      <c r="AG26" s="157" t="s">
        <v>34</v>
      </c>
      <c r="AH26" s="190" t="s">
        <v>80</v>
      </c>
      <c r="AI26" s="190" t="s">
        <v>424</v>
      </c>
      <c r="AJ26" s="157" t="s">
        <v>34</v>
      </c>
      <c r="AK26" s="147" t="s">
        <v>35</v>
      </c>
    </row>
    <row r="27" spans="1:64" ht="123" customHeight="1" x14ac:dyDescent="0.2"/>
  </sheetData>
  <mergeCells count="50">
    <mergeCell ref="I19:I20"/>
    <mergeCell ref="X9:X10"/>
    <mergeCell ref="Y9:Y10"/>
    <mergeCell ref="Z9:Z10"/>
    <mergeCell ref="AA9:AA10"/>
    <mergeCell ref="R9:T9"/>
    <mergeCell ref="U9:U10"/>
    <mergeCell ref="V9:V10"/>
    <mergeCell ref="W9:W10"/>
    <mergeCell ref="Q9:Q10"/>
    <mergeCell ref="AB9:AB10"/>
    <mergeCell ref="AH9:AH10"/>
    <mergeCell ref="AI9:AI10"/>
    <mergeCell ref="AJ9:AJ10"/>
    <mergeCell ref="AK9:AK10"/>
    <mergeCell ref="AC9:AC10"/>
    <mergeCell ref="AD9:AD10"/>
    <mergeCell ref="AE9:AE10"/>
    <mergeCell ref="AF9:AF10"/>
    <mergeCell ref="AG9:AG10"/>
    <mergeCell ref="B11:B26"/>
    <mergeCell ref="C11:C26"/>
    <mergeCell ref="D11:D26"/>
    <mergeCell ref="E11:E26"/>
    <mergeCell ref="F11:F26"/>
    <mergeCell ref="G11:G12"/>
    <mergeCell ref="H11:H13"/>
    <mergeCell ref="G16:G18"/>
    <mergeCell ref="H16:H18"/>
    <mergeCell ref="G21:G25"/>
    <mergeCell ref="H21:H25"/>
    <mergeCell ref="H14:H15"/>
    <mergeCell ref="H19:H20"/>
    <mergeCell ref="G9:G10"/>
    <mergeCell ref="H9:J9"/>
    <mergeCell ref="K9:K10"/>
    <mergeCell ref="L9:O9"/>
    <mergeCell ref="P9:P10"/>
    <mergeCell ref="B9:B10"/>
    <mergeCell ref="C9:C10"/>
    <mergeCell ref="D9:D10"/>
    <mergeCell ref="E9:E10"/>
    <mergeCell ref="F9:F10"/>
    <mergeCell ref="B5:T5"/>
    <mergeCell ref="U5:AK5"/>
    <mergeCell ref="B7:T8"/>
    <mergeCell ref="U7:AC8"/>
    <mergeCell ref="AD7:AD8"/>
    <mergeCell ref="AE7:AK7"/>
    <mergeCell ref="AE8:AK8"/>
  </mergeCells>
  <conditionalFormatting sqref="AB685:AF685 AE517:AF517 AE505:AF505 AE237:AF237 AB53:AF53 AB38:AF38 AB32:AF35 AB36:AE37 AB47:AF50 AB39:AE46 AB51:AE52 AB65:AF66 AB54:AE64 AB68:AF68 AB67:AE67 AB78:AF79 AB69:AE77 AB81:AF81 AB80:AE80 AB93:AF94 AB82:AE92 AB96:AF96 AB95:AE95 AB97:AE106 AF92 AF106:AF107 AE109:AF109 AE107:AE108 AE110:AE119 AF119 AE120:AF121 AE123:AF123 AE122 AE124:AE133 AF133 AE134:AF135 AE137:AF137 AE136 AE138:AE147 AF147 AE148:AF149 AE151:AF151 AE150 AE152:AE161 AF161 AB107:AD161 AB162:AF234 AE249:AF250 AE252:AF252 AE251 AE253:AE262 AF262 AB263:AF263 AE264:AF502 AE503:AE504 AE506:AE516 AB264:AD517 AB518:AF603 AB680:AF680 AB615:AF616 AB606:AF606 AB604:AE605 AB607:AE614 AB618:AF677 AB617:AE617 AB678:AE679 AB681:AE684 AB689:AF690 AB686:AE688 AB692:AF752 AB691:AE691 AB235:AE236 AE238:AE248 AB237:AD262 AB27:AE31 AB23:AD23 AB25:AD26 AB15:AD18">
    <cfRule type="cellIs" dxfId="1638" priority="171" stopIfTrue="1" operator="equal">
      <formula>"I"</formula>
    </cfRule>
    <cfRule type="cellIs" dxfId="1637" priority="172" stopIfTrue="1" operator="equal">
      <formula>"II"</formula>
    </cfRule>
    <cfRule type="cellIs" dxfId="1636" priority="173" stopIfTrue="1" operator="between">
      <formula>"III"</formula>
      <formula>"IV"</formula>
    </cfRule>
  </conditionalFormatting>
  <conditionalFormatting sqref="AD685:AF685 AE517:AF517 AE505:AF505 AD237:AF237 AD235:AE236 AD238:AE249 AD53:AF53 AD38:AF38 AD32:AF35 AD36:AE37 AD47:AF50 AD39:AE46 AD51:AE52 AD65:AF66 AD54:AE64 AD68:AF68 AD67:AE67 AD78:AF79 AD69:AE77 AD81:AF81 AD80:AE80 AD93:AF94 AD82:AE92 AD96:AF96 AD95:AE95 AD97:AE106 AF92 AF106:AF107 AE109:AF109 AE107:AE108 AE110:AE119 AF119 AE120:AF121 AE123:AF123 AE122 AE124:AE133 AF133 AE134:AF135 AE137:AF137 AE136 AE138:AE147 AF147 AE148:AF149 AE151:AF151 AE150 AE152:AE161 AF161 AD107:AD161 AD162:AF234 AF249:AF250 AE252:AF252 AE250:AE251 AE253:AE262 AF262 AD250:AD262 AD263:AF263 AE264:AF502 AE503:AE504 AE506:AE516 AD264:AD517 AD518:AF603 AD680:AF680 AD615:AF616 AD606:AF606 AD604:AE605 AD607:AE614 AD618:AF677 AD617:AE617 AD678:AE679 AD681:AE684 AD689:AF690 AD686:AE688 AD692:AF752 AD691:AE691 AD27:AE31 AD23 AD25:AD26 AD15:AD18">
    <cfRule type="cellIs" dxfId="1635" priority="169" stopIfTrue="1" operator="equal">
      <formula>"Aceptable"</formula>
    </cfRule>
    <cfRule type="cellIs" dxfId="1634" priority="170" stopIfTrue="1" operator="equal">
      <formula>"No aceptable"</formula>
    </cfRule>
  </conditionalFormatting>
  <conditionalFormatting sqref="AD23 AD25:AD752 AD15:AD18">
    <cfRule type="containsText" dxfId="1633" priority="166" stopIfTrue="1" operator="containsText" text="No aceptable o aceptable con control específico">
      <formula>NOT(ISERROR(SEARCH("No aceptable o aceptable con control específico",AD15)))</formula>
    </cfRule>
    <cfRule type="containsText" dxfId="1632" priority="167" stopIfTrue="1" operator="containsText" text="No aceptable">
      <formula>NOT(ISERROR(SEARCH("No aceptable",AD15)))</formula>
    </cfRule>
    <cfRule type="containsText" dxfId="1631" priority="168" stopIfTrue="1" operator="containsText" text="No Aceptable o aceptable con control específico">
      <formula>NOT(ISERROR(SEARCH("No Aceptable o aceptable con control específico",AD15)))</formula>
    </cfRule>
  </conditionalFormatting>
  <conditionalFormatting sqref="AD11">
    <cfRule type="containsText" dxfId="1630" priority="158" stopIfTrue="1" operator="containsText" text="No aceptable o aceptable con control específico">
      <formula>NOT(ISERROR(SEARCH("No aceptable o aceptable con control específico",AD11)))</formula>
    </cfRule>
    <cfRule type="containsText" dxfId="1629" priority="159" stopIfTrue="1" operator="containsText" text="No aceptable">
      <formula>NOT(ISERROR(SEARCH("No aceptable",AD11)))</formula>
    </cfRule>
    <cfRule type="containsText" dxfId="1628" priority="160" stopIfTrue="1" operator="containsText" text="No Aceptable o aceptable con control específico">
      <formula>NOT(ISERROR(SEARCH("No Aceptable o aceptable con control específico",AD11)))</formula>
    </cfRule>
  </conditionalFormatting>
  <conditionalFormatting sqref="AD11">
    <cfRule type="cellIs" dxfId="1627" priority="161" stopIfTrue="1" operator="equal">
      <formula>"Aceptable"</formula>
    </cfRule>
    <cfRule type="cellIs" dxfId="1626" priority="162" stopIfTrue="1" operator="equal">
      <formula>"No aceptable"</formula>
    </cfRule>
  </conditionalFormatting>
  <conditionalFormatting sqref="AD12">
    <cfRule type="cellIs" dxfId="1625" priority="153" stopIfTrue="1" operator="equal">
      <formula>"Aceptable"</formula>
    </cfRule>
    <cfRule type="cellIs" dxfId="1624" priority="154" stopIfTrue="1" operator="equal">
      <formula>"No aceptable"</formula>
    </cfRule>
  </conditionalFormatting>
  <conditionalFormatting sqref="AD12">
    <cfRule type="containsText" dxfId="1623" priority="150" stopIfTrue="1" operator="containsText" text="No aceptable o aceptable con control específico">
      <formula>NOT(ISERROR(SEARCH("No aceptable o aceptable con control específico",AD12)))</formula>
    </cfRule>
    <cfRule type="containsText" dxfId="1622" priority="151" stopIfTrue="1" operator="containsText" text="No aceptable">
      <formula>NOT(ISERROR(SEARCH("No aceptable",AD12)))</formula>
    </cfRule>
    <cfRule type="containsText" dxfId="1621" priority="152" stopIfTrue="1" operator="containsText" text="No Aceptable o aceptable con control específico">
      <formula>NOT(ISERROR(SEARCH("No Aceptable o aceptable con control específico",AD12)))</formula>
    </cfRule>
  </conditionalFormatting>
  <conditionalFormatting sqref="AD20">
    <cfRule type="cellIs" dxfId="1620" priority="145" stopIfTrue="1" operator="equal">
      <formula>"Aceptable"</formula>
    </cfRule>
    <cfRule type="cellIs" dxfId="1619" priority="146" stopIfTrue="1" operator="equal">
      <formula>"No aceptable"</formula>
    </cfRule>
  </conditionalFormatting>
  <conditionalFormatting sqref="AD20">
    <cfRule type="containsText" dxfId="1618" priority="142" stopIfTrue="1" operator="containsText" text="No aceptable o aceptable con control específico">
      <formula>NOT(ISERROR(SEARCH("No aceptable o aceptable con control específico",AD20)))</formula>
    </cfRule>
    <cfRule type="containsText" dxfId="1617" priority="143" stopIfTrue="1" operator="containsText" text="No aceptable">
      <formula>NOT(ISERROR(SEARCH("No aceptable",AD20)))</formula>
    </cfRule>
    <cfRule type="containsText" dxfId="1616" priority="144" stopIfTrue="1" operator="containsText" text="No Aceptable o aceptable con control específico">
      <formula>NOT(ISERROR(SEARCH("No Aceptable o aceptable con control específico",AD20)))</formula>
    </cfRule>
  </conditionalFormatting>
  <conditionalFormatting sqref="AD21">
    <cfRule type="cellIs" dxfId="1615" priority="137" stopIfTrue="1" operator="equal">
      <formula>"Aceptable"</formula>
    </cfRule>
    <cfRule type="cellIs" dxfId="1614" priority="138" stopIfTrue="1" operator="equal">
      <formula>"No aceptable"</formula>
    </cfRule>
  </conditionalFormatting>
  <conditionalFormatting sqref="AD21">
    <cfRule type="containsText" dxfId="1613" priority="134" stopIfTrue="1" operator="containsText" text="No aceptable o aceptable con control específico">
      <formula>NOT(ISERROR(SEARCH("No aceptable o aceptable con control específico",AD21)))</formula>
    </cfRule>
    <cfRule type="containsText" dxfId="1612" priority="135" stopIfTrue="1" operator="containsText" text="No aceptable">
      <formula>NOT(ISERROR(SEARCH("No aceptable",AD21)))</formula>
    </cfRule>
    <cfRule type="containsText" dxfId="1611" priority="136" stopIfTrue="1" operator="containsText" text="No Aceptable o aceptable con control específico">
      <formula>NOT(ISERROR(SEARCH("No Aceptable o aceptable con control específico",AD21)))</formula>
    </cfRule>
  </conditionalFormatting>
  <conditionalFormatting sqref="AD13">
    <cfRule type="cellIs" dxfId="1610" priority="129" stopIfTrue="1" operator="equal">
      <formula>"Aceptable"</formula>
    </cfRule>
    <cfRule type="cellIs" dxfId="1609" priority="130" stopIfTrue="1" operator="equal">
      <formula>"No aceptable"</formula>
    </cfRule>
  </conditionalFormatting>
  <conditionalFormatting sqref="AD13">
    <cfRule type="containsText" dxfId="1608" priority="126" stopIfTrue="1" operator="containsText" text="No aceptable o aceptable con control específico">
      <formula>NOT(ISERROR(SEARCH("No aceptable o aceptable con control específico",AD13)))</formula>
    </cfRule>
    <cfRule type="containsText" dxfId="1607" priority="127" stopIfTrue="1" operator="containsText" text="No aceptable">
      <formula>NOT(ISERROR(SEARCH("No aceptable",AD13)))</formula>
    </cfRule>
    <cfRule type="containsText" dxfId="1606" priority="128" stopIfTrue="1" operator="containsText" text="No Aceptable o aceptable con control específico">
      <formula>NOT(ISERROR(SEARCH("No Aceptable o aceptable con control específico",AD13)))</formula>
    </cfRule>
  </conditionalFormatting>
  <conditionalFormatting sqref="AD22">
    <cfRule type="containsText" dxfId="1605" priority="105" stopIfTrue="1" operator="containsText" text="No aceptable o aceptable con control específico">
      <formula>NOT(ISERROR(SEARCH("No aceptable o aceptable con control específico",AD22)))</formula>
    </cfRule>
    <cfRule type="containsText" dxfId="1604" priority="106" stopIfTrue="1" operator="containsText" text="No aceptable">
      <formula>NOT(ISERROR(SEARCH("No aceptable",AD22)))</formula>
    </cfRule>
    <cfRule type="containsText" dxfId="1603" priority="107" stopIfTrue="1" operator="containsText" text="No Aceptable o aceptable con control específico">
      <formula>NOT(ISERROR(SEARCH("No Aceptable o aceptable con control específico",AD22)))</formula>
    </cfRule>
  </conditionalFormatting>
  <conditionalFormatting sqref="AD22">
    <cfRule type="cellIs" dxfId="1602" priority="108" stopIfTrue="1" operator="equal">
      <formula>"Aceptable"</formula>
    </cfRule>
    <cfRule type="cellIs" dxfId="1601" priority="109" stopIfTrue="1" operator="equal">
      <formula>"No aceptable"</formula>
    </cfRule>
  </conditionalFormatting>
  <conditionalFormatting sqref="AD24">
    <cfRule type="cellIs" dxfId="1600" priority="95" stopIfTrue="1" operator="equal">
      <formula>"Aceptable"</formula>
    </cfRule>
    <cfRule type="cellIs" dxfId="1599" priority="96" stopIfTrue="1" operator="equal">
      <formula>"No aceptable"</formula>
    </cfRule>
  </conditionalFormatting>
  <conditionalFormatting sqref="AD24">
    <cfRule type="containsText" dxfId="1598" priority="92" stopIfTrue="1" operator="containsText" text="No aceptable o aceptable con control específico">
      <formula>NOT(ISERROR(SEARCH("No aceptable o aceptable con control específico",AD24)))</formula>
    </cfRule>
    <cfRule type="containsText" dxfId="1597" priority="93" stopIfTrue="1" operator="containsText" text="No aceptable">
      <formula>NOT(ISERROR(SEARCH("No aceptable",AD24)))</formula>
    </cfRule>
    <cfRule type="containsText" dxfId="1596" priority="94" stopIfTrue="1" operator="containsText" text="No Aceptable o aceptable con control específico">
      <formula>NOT(ISERROR(SEARCH("No Aceptable o aceptable con control específico",AD24)))</formula>
    </cfRule>
  </conditionalFormatting>
  <conditionalFormatting sqref="AB11">
    <cfRule type="cellIs" dxfId="1595" priority="84" stopIfTrue="1" operator="equal">
      <formula>"I"</formula>
    </cfRule>
    <cfRule type="cellIs" dxfId="1594" priority="85" stopIfTrue="1" operator="equal">
      <formula>"II"</formula>
    </cfRule>
    <cfRule type="cellIs" dxfId="1593" priority="86" stopIfTrue="1" operator="between">
      <formula>"III"</formula>
      <formula>"IV"</formula>
    </cfRule>
  </conditionalFormatting>
  <conditionalFormatting sqref="AB12:AB13">
    <cfRule type="cellIs" dxfId="1592" priority="81" stopIfTrue="1" operator="equal">
      <formula>"I"</formula>
    </cfRule>
    <cfRule type="cellIs" dxfId="1591" priority="82" stopIfTrue="1" operator="equal">
      <formula>"II"</formula>
    </cfRule>
    <cfRule type="cellIs" dxfId="1590" priority="83" stopIfTrue="1" operator="between">
      <formula>"III"</formula>
      <formula>"IV"</formula>
    </cfRule>
  </conditionalFormatting>
  <conditionalFormatting sqref="AB20:AB22">
    <cfRule type="cellIs" dxfId="1589" priority="75" stopIfTrue="1" operator="equal">
      <formula>"I"</formula>
    </cfRule>
    <cfRule type="cellIs" dxfId="1588" priority="76" stopIfTrue="1" operator="equal">
      <formula>"II"</formula>
    </cfRule>
    <cfRule type="cellIs" dxfId="1587" priority="77" stopIfTrue="1" operator="between">
      <formula>"III"</formula>
      <formula>"IV"</formula>
    </cfRule>
  </conditionalFormatting>
  <conditionalFormatting sqref="AB24">
    <cfRule type="cellIs" dxfId="1586" priority="72" stopIfTrue="1" operator="equal">
      <formula>"I"</formula>
    </cfRule>
    <cfRule type="cellIs" dxfId="1585" priority="73" stopIfTrue="1" operator="equal">
      <formula>"II"</formula>
    </cfRule>
    <cfRule type="cellIs" dxfId="1584" priority="74" stopIfTrue="1" operator="between">
      <formula>"III"</formula>
      <formula>"IV"</formula>
    </cfRule>
  </conditionalFormatting>
  <conditionalFormatting sqref="AE14">
    <cfRule type="cellIs" dxfId="1583" priority="66" stopIfTrue="1" operator="equal">
      <formula>"I"</formula>
    </cfRule>
    <cfRule type="cellIs" dxfId="1582" priority="67" stopIfTrue="1" operator="equal">
      <formula>"II"</formula>
    </cfRule>
    <cfRule type="cellIs" dxfId="1581" priority="68" stopIfTrue="1" operator="between">
      <formula>"III"</formula>
      <formula>"IV"</formula>
    </cfRule>
  </conditionalFormatting>
  <conditionalFormatting sqref="AE14">
    <cfRule type="cellIs" dxfId="1580" priority="64" stopIfTrue="1" operator="equal">
      <formula>"Aceptable"</formula>
    </cfRule>
    <cfRule type="cellIs" dxfId="1579" priority="65" stopIfTrue="1" operator="equal">
      <formula>"No aceptable"</formula>
    </cfRule>
  </conditionalFormatting>
  <conditionalFormatting sqref="AD14">
    <cfRule type="cellIs" dxfId="1578" priority="62" stopIfTrue="1" operator="equal">
      <formula>"Aceptable"</formula>
    </cfRule>
    <cfRule type="cellIs" dxfId="1577" priority="63" stopIfTrue="1" operator="equal">
      <formula>"No aceptable"</formula>
    </cfRule>
  </conditionalFormatting>
  <conditionalFormatting sqref="AD14">
    <cfRule type="containsText" dxfId="1576" priority="59" stopIfTrue="1" operator="containsText" text="No aceptable o aceptable con control específico">
      <formula>NOT(ISERROR(SEARCH("No aceptable o aceptable con control específico",AD14)))</formula>
    </cfRule>
    <cfRule type="containsText" dxfId="1575" priority="60" stopIfTrue="1" operator="containsText" text="No aceptable">
      <formula>NOT(ISERROR(SEARCH("No aceptable",AD14)))</formula>
    </cfRule>
    <cfRule type="containsText" dxfId="1574" priority="61" stopIfTrue="1" operator="containsText" text="No Aceptable o aceptable con control específico">
      <formula>NOT(ISERROR(SEARCH("No Aceptable o aceptable con control específico",AD14)))</formula>
    </cfRule>
  </conditionalFormatting>
  <conditionalFormatting sqref="AB14">
    <cfRule type="cellIs" dxfId="1573" priority="56" stopIfTrue="1" operator="equal">
      <formula>"I"</formula>
    </cfRule>
    <cfRule type="cellIs" dxfId="1572" priority="57" stopIfTrue="1" operator="equal">
      <formula>"II"</formula>
    </cfRule>
    <cfRule type="cellIs" dxfId="1571" priority="58" stopIfTrue="1" operator="between">
      <formula>"III"</formula>
      <formula>"IV"</formula>
    </cfRule>
  </conditionalFormatting>
  <conditionalFormatting sqref="AE11:AE13">
    <cfRule type="cellIs" dxfId="1570" priority="53" stopIfTrue="1" operator="equal">
      <formula>"I"</formula>
    </cfRule>
    <cfRule type="cellIs" dxfId="1569" priority="54" stopIfTrue="1" operator="equal">
      <formula>"II"</formula>
    </cfRule>
    <cfRule type="cellIs" dxfId="1568" priority="55" stopIfTrue="1" operator="between">
      <formula>"III"</formula>
      <formula>"IV"</formula>
    </cfRule>
  </conditionalFormatting>
  <conditionalFormatting sqref="AE11:AE13">
    <cfRule type="cellIs" dxfId="1567" priority="51" stopIfTrue="1" operator="equal">
      <formula>"Aceptable"</formula>
    </cfRule>
    <cfRule type="cellIs" dxfId="1566" priority="52" stopIfTrue="1" operator="equal">
      <formula>"No aceptable"</formula>
    </cfRule>
  </conditionalFormatting>
  <conditionalFormatting sqref="AE22">
    <cfRule type="cellIs" dxfId="1565" priority="49" stopIfTrue="1" operator="equal">
      <formula>"Aceptable"</formula>
    </cfRule>
    <cfRule type="cellIs" dxfId="1564" priority="50" stopIfTrue="1" operator="equal">
      <formula>"No aceptable"</formula>
    </cfRule>
  </conditionalFormatting>
  <conditionalFormatting sqref="AE23 AE25">
    <cfRule type="cellIs" dxfId="1563" priority="46" stopIfTrue="1" operator="equal">
      <formula>"I"</formula>
    </cfRule>
    <cfRule type="cellIs" dxfId="1562" priority="47" stopIfTrue="1" operator="equal">
      <formula>"II"</formula>
    </cfRule>
    <cfRule type="cellIs" dxfId="1561" priority="48" stopIfTrue="1" operator="between">
      <formula>"III"</formula>
      <formula>"IV"</formula>
    </cfRule>
  </conditionalFormatting>
  <conditionalFormatting sqref="AE23 AE25">
    <cfRule type="cellIs" dxfId="1560" priority="44" stopIfTrue="1" operator="equal">
      <formula>"Aceptable"</formula>
    </cfRule>
    <cfRule type="cellIs" dxfId="1559" priority="45" stopIfTrue="1" operator="equal">
      <formula>"No aceptable"</formula>
    </cfRule>
  </conditionalFormatting>
  <conditionalFormatting sqref="AE21">
    <cfRule type="cellIs" dxfId="1558" priority="41" stopIfTrue="1" operator="equal">
      <formula>"I"</formula>
    </cfRule>
    <cfRule type="cellIs" dxfId="1557" priority="42" stopIfTrue="1" operator="equal">
      <formula>"II"</formula>
    </cfRule>
    <cfRule type="cellIs" dxfId="1556" priority="43" stopIfTrue="1" operator="between">
      <formula>"III"</formula>
      <formula>"IV"</formula>
    </cfRule>
  </conditionalFormatting>
  <conditionalFormatting sqref="AE21">
    <cfRule type="cellIs" dxfId="1555" priority="39" stopIfTrue="1" operator="equal">
      <formula>"Aceptable"</formula>
    </cfRule>
    <cfRule type="cellIs" dxfId="1554" priority="40" stopIfTrue="1" operator="equal">
      <formula>"No aceptable"</formula>
    </cfRule>
  </conditionalFormatting>
  <conditionalFormatting sqref="AE24">
    <cfRule type="cellIs" dxfId="1553" priority="36" stopIfTrue="1" operator="equal">
      <formula>"I"</formula>
    </cfRule>
    <cfRule type="cellIs" dxfId="1552" priority="37" stopIfTrue="1" operator="equal">
      <formula>"II"</formula>
    </cfRule>
    <cfRule type="cellIs" dxfId="1551" priority="38" stopIfTrue="1" operator="between">
      <formula>"III"</formula>
      <formula>"IV"</formula>
    </cfRule>
  </conditionalFormatting>
  <conditionalFormatting sqref="AE24">
    <cfRule type="cellIs" dxfId="1550" priority="34" stopIfTrue="1" operator="equal">
      <formula>"Aceptable"</formula>
    </cfRule>
    <cfRule type="cellIs" dxfId="1549" priority="35" stopIfTrue="1" operator="equal">
      <formula>"No aceptable"</formula>
    </cfRule>
  </conditionalFormatting>
  <conditionalFormatting sqref="AE19">
    <cfRule type="cellIs" dxfId="1548" priority="31" stopIfTrue="1" operator="equal">
      <formula>"I"</formula>
    </cfRule>
    <cfRule type="cellIs" dxfId="1547" priority="32" stopIfTrue="1" operator="equal">
      <formula>"II"</formula>
    </cfRule>
    <cfRule type="cellIs" dxfId="1546" priority="33" stopIfTrue="1" operator="between">
      <formula>"III"</formula>
      <formula>"IV"</formula>
    </cfRule>
  </conditionalFormatting>
  <conditionalFormatting sqref="AE19">
    <cfRule type="cellIs" dxfId="1545" priority="29" stopIfTrue="1" operator="equal">
      <formula>"Aceptable"</formula>
    </cfRule>
    <cfRule type="cellIs" dxfId="1544" priority="30" stopIfTrue="1" operator="equal">
      <formula>"No aceptable"</formula>
    </cfRule>
  </conditionalFormatting>
  <conditionalFormatting sqref="AE20">
    <cfRule type="cellIs" dxfId="1543" priority="26" stopIfTrue="1" operator="equal">
      <formula>"I"</formula>
    </cfRule>
    <cfRule type="cellIs" dxfId="1542" priority="27" stopIfTrue="1" operator="equal">
      <formula>"II"</formula>
    </cfRule>
    <cfRule type="cellIs" dxfId="1541" priority="28" stopIfTrue="1" operator="between">
      <formula>"III"</formula>
      <formula>"IV"</formula>
    </cfRule>
  </conditionalFormatting>
  <conditionalFormatting sqref="AE20">
    <cfRule type="cellIs" dxfId="1540" priority="24" stopIfTrue="1" operator="equal">
      <formula>"Aceptable"</formula>
    </cfRule>
    <cfRule type="cellIs" dxfId="1539" priority="25" stopIfTrue="1" operator="equal">
      <formula>"No aceptable"</formula>
    </cfRule>
  </conditionalFormatting>
  <conditionalFormatting sqref="AE16">
    <cfRule type="cellIs" dxfId="1538" priority="21" stopIfTrue="1" operator="equal">
      <formula>"I"</formula>
    </cfRule>
    <cfRule type="cellIs" dxfId="1537" priority="22" stopIfTrue="1" operator="equal">
      <formula>"II"</formula>
    </cfRule>
    <cfRule type="cellIs" dxfId="1536" priority="23" stopIfTrue="1" operator="between">
      <formula>"III"</formula>
      <formula>"IV"</formula>
    </cfRule>
  </conditionalFormatting>
  <conditionalFormatting sqref="AE16">
    <cfRule type="cellIs" dxfId="1535" priority="19" stopIfTrue="1" operator="equal">
      <formula>"Aceptable"</formula>
    </cfRule>
    <cfRule type="cellIs" dxfId="1534" priority="20" stopIfTrue="1" operator="equal">
      <formula>"No aceptable"</formula>
    </cfRule>
  </conditionalFormatting>
  <conditionalFormatting sqref="AE18">
    <cfRule type="cellIs" dxfId="1533" priority="16" stopIfTrue="1" operator="equal">
      <formula>"I"</formula>
    </cfRule>
    <cfRule type="cellIs" dxfId="1532" priority="17" stopIfTrue="1" operator="equal">
      <formula>"II"</formula>
    </cfRule>
    <cfRule type="cellIs" dxfId="1531" priority="18" stopIfTrue="1" operator="between">
      <formula>"III"</formula>
      <formula>"IV"</formula>
    </cfRule>
  </conditionalFormatting>
  <conditionalFormatting sqref="AE18">
    <cfRule type="cellIs" dxfId="1530" priority="14" stopIfTrue="1" operator="equal">
      <formula>"Aceptable"</formula>
    </cfRule>
    <cfRule type="cellIs" dxfId="1529" priority="15" stopIfTrue="1" operator="equal">
      <formula>"No aceptable"</formula>
    </cfRule>
  </conditionalFormatting>
  <conditionalFormatting sqref="AE17">
    <cfRule type="cellIs" dxfId="1528" priority="11" stopIfTrue="1" operator="equal">
      <formula>"I"</formula>
    </cfRule>
    <cfRule type="cellIs" dxfId="1527" priority="12" stopIfTrue="1" operator="equal">
      <formula>"II"</formula>
    </cfRule>
    <cfRule type="cellIs" dxfId="1526" priority="13" stopIfTrue="1" operator="between">
      <formula>"III"</formula>
      <formula>"IV"</formula>
    </cfRule>
  </conditionalFormatting>
  <conditionalFormatting sqref="AE17">
    <cfRule type="cellIs" dxfId="1525" priority="9" stopIfTrue="1" operator="equal">
      <formula>"Aceptable"</formula>
    </cfRule>
    <cfRule type="cellIs" dxfId="1524" priority="10" stopIfTrue="1" operator="equal">
      <formula>"No aceptable"</formula>
    </cfRule>
  </conditionalFormatting>
  <conditionalFormatting sqref="AB19:AD19">
    <cfRule type="cellIs" dxfId="1523" priority="6" stopIfTrue="1" operator="equal">
      <formula>"I"</formula>
    </cfRule>
    <cfRule type="cellIs" dxfId="1522" priority="7" stopIfTrue="1" operator="equal">
      <formula>"II"</formula>
    </cfRule>
    <cfRule type="cellIs" dxfId="1521" priority="8" stopIfTrue="1" operator="between">
      <formula>"III"</formula>
      <formula>"IV"</formula>
    </cfRule>
  </conditionalFormatting>
  <conditionalFormatting sqref="AD19">
    <cfRule type="cellIs" dxfId="1520" priority="4" stopIfTrue="1" operator="equal">
      <formula>"Aceptable"</formula>
    </cfRule>
    <cfRule type="cellIs" dxfId="1519" priority="5" stopIfTrue="1" operator="equal">
      <formula>"No aceptable"</formula>
    </cfRule>
  </conditionalFormatting>
  <conditionalFormatting sqref="AD19">
    <cfRule type="containsText" dxfId="1518" priority="1" stopIfTrue="1" operator="containsText" text="No aceptable o aceptable con control específico">
      <formula>NOT(ISERROR(SEARCH("No aceptable o aceptable con control específico",AD19)))</formula>
    </cfRule>
    <cfRule type="containsText" dxfId="1517" priority="2" stopIfTrue="1" operator="containsText" text="No aceptable">
      <formula>NOT(ISERROR(SEARCH("No aceptable",AD19)))</formula>
    </cfRule>
    <cfRule type="containsText" dxfId="1516" priority="3" stopIfTrue="1" operator="containsText" text="No Aceptable o aceptable con control específico">
      <formula>NOT(ISERROR(SEARCH("No Aceptable o aceptable con control específico",AD19)))</formula>
    </cfRule>
  </conditionalFormatting>
  <dataValidations count="4">
    <dataValidation allowBlank="1" sqref="AA11:AA26" xr:uid="{00000000-0002-0000-1200-000000000000}"/>
    <dataValidation type="list" allowBlank="1" showInputMessage="1" showErrorMessage="1" prompt="10 = Muy Alto_x000a_6 = Alto_x000a_2 = Medio_x000a_0 = Bajo" sqref="U11:U26" xr:uid="{00000000-0002-0000-1200-000001000000}">
      <formula1>"10, 6, 2, 0, "</formula1>
    </dataValidation>
    <dataValidation type="list" allowBlank="1" showInputMessage="1" prompt="4 = Continua_x000a_3 = Frecuente_x000a_2 = Ocasional_x000a_1 = Esporádica" sqref="V11:V26" xr:uid="{00000000-0002-0000-12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6" xr:uid="{00000000-0002-0000-1200-000003000000}">
      <formula1>"100,60,25,10"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40"/>
  <sheetViews>
    <sheetView showRowColHeaders="0" tabSelected="1" topLeftCell="A28" workbookViewId="0">
      <selection activeCell="C48" sqref="C48"/>
    </sheetView>
  </sheetViews>
  <sheetFormatPr baseColWidth="10" defaultRowHeight="12.75" x14ac:dyDescent="0.2"/>
  <cols>
    <col min="1" max="1" width="1.28515625" style="54" customWidth="1"/>
    <col min="2" max="2" width="7" style="54" customWidth="1"/>
    <col min="3" max="3" width="72.28515625" style="54" bestFit="1" customWidth="1"/>
    <col min="4" max="16384" width="11.42578125" style="54"/>
  </cols>
  <sheetData>
    <row r="1" spans="2:3" ht="5.25" customHeight="1" x14ac:dyDescent="0.2"/>
    <row r="2" spans="2:3" x14ac:dyDescent="0.2">
      <c r="B2" s="206" t="s">
        <v>105</v>
      </c>
      <c r="C2" s="207"/>
    </row>
    <row r="3" spans="2:3" x14ac:dyDescent="0.2">
      <c r="B3" s="208"/>
      <c r="C3" s="209"/>
    </row>
    <row r="4" spans="2:3" x14ac:dyDescent="0.2">
      <c r="B4" s="208"/>
      <c r="C4" s="209"/>
    </row>
    <row r="5" spans="2:3" x14ac:dyDescent="0.2">
      <c r="B5" s="208"/>
      <c r="C5" s="209"/>
    </row>
    <row r="6" spans="2:3" x14ac:dyDescent="0.2">
      <c r="B6" s="210"/>
      <c r="C6" s="211"/>
    </row>
    <row r="7" spans="2:3" ht="20.100000000000001" customHeight="1" x14ac:dyDescent="0.2">
      <c r="B7" s="110">
        <v>1</v>
      </c>
      <c r="C7" s="111" t="s">
        <v>104</v>
      </c>
    </row>
    <row r="8" spans="2:3" ht="20.100000000000001" customHeight="1" x14ac:dyDescent="0.2">
      <c r="B8" s="109">
        <v>2</v>
      </c>
      <c r="C8" s="112" t="s">
        <v>98</v>
      </c>
    </row>
    <row r="9" spans="2:3" ht="20.100000000000001" customHeight="1" x14ac:dyDescent="0.2">
      <c r="B9" s="109">
        <v>3</v>
      </c>
      <c r="C9" s="112" t="s">
        <v>99</v>
      </c>
    </row>
    <row r="10" spans="2:3" ht="20.100000000000001" customHeight="1" x14ac:dyDescent="0.2">
      <c r="B10" s="109">
        <v>4</v>
      </c>
      <c r="C10" s="113" t="s">
        <v>100</v>
      </c>
    </row>
    <row r="11" spans="2:3" ht="20.100000000000001" customHeight="1" x14ac:dyDescent="0.2">
      <c r="B11" s="109">
        <v>5</v>
      </c>
      <c r="C11" s="113" t="s">
        <v>101</v>
      </c>
    </row>
    <row r="12" spans="2:3" ht="20.100000000000001" customHeight="1" x14ac:dyDescent="0.2">
      <c r="B12" s="109">
        <v>6</v>
      </c>
      <c r="C12" s="113" t="s">
        <v>102</v>
      </c>
    </row>
    <row r="13" spans="2:3" ht="20.100000000000001" customHeight="1" x14ac:dyDescent="0.2">
      <c r="B13" s="109">
        <v>7</v>
      </c>
      <c r="C13" s="113" t="s">
        <v>103</v>
      </c>
    </row>
    <row r="14" spans="2:3" ht="20.100000000000001" customHeight="1" x14ac:dyDescent="0.2">
      <c r="B14" s="109">
        <v>8</v>
      </c>
      <c r="C14" s="113" t="s">
        <v>195</v>
      </c>
    </row>
    <row r="15" spans="2:3" ht="20.100000000000001" customHeight="1" x14ac:dyDescent="0.2">
      <c r="B15" s="109">
        <v>9</v>
      </c>
      <c r="C15" s="113" t="s">
        <v>83</v>
      </c>
    </row>
    <row r="16" spans="2:3" ht="20.100000000000001" customHeight="1" x14ac:dyDescent="0.2">
      <c r="B16" s="109">
        <v>10</v>
      </c>
      <c r="C16" s="113" t="s">
        <v>251</v>
      </c>
    </row>
    <row r="17" spans="2:3" ht="20.100000000000001" customHeight="1" x14ac:dyDescent="0.2">
      <c r="B17" s="109">
        <v>11</v>
      </c>
      <c r="C17" s="113" t="s">
        <v>252</v>
      </c>
    </row>
    <row r="18" spans="2:3" ht="20.100000000000001" customHeight="1" x14ac:dyDescent="0.2">
      <c r="B18" s="109">
        <v>12</v>
      </c>
      <c r="C18" s="113" t="s">
        <v>179</v>
      </c>
    </row>
    <row r="19" spans="2:3" ht="20.100000000000001" customHeight="1" x14ac:dyDescent="0.2">
      <c r="B19" s="109">
        <v>13</v>
      </c>
      <c r="C19" s="113" t="s">
        <v>84</v>
      </c>
    </row>
    <row r="20" spans="2:3" ht="20.100000000000001" customHeight="1" x14ac:dyDescent="0.2">
      <c r="B20" s="109">
        <v>14</v>
      </c>
      <c r="C20" s="113" t="s">
        <v>272</v>
      </c>
    </row>
    <row r="21" spans="2:3" ht="20.100000000000001" customHeight="1" x14ac:dyDescent="0.2">
      <c r="B21" s="109">
        <v>15</v>
      </c>
      <c r="C21" s="113" t="s">
        <v>178</v>
      </c>
    </row>
    <row r="22" spans="2:3" ht="20.100000000000001" customHeight="1" x14ac:dyDescent="0.2">
      <c r="B22" s="109">
        <v>16</v>
      </c>
      <c r="C22" s="113" t="s">
        <v>174</v>
      </c>
    </row>
    <row r="23" spans="2:3" ht="20.100000000000001" customHeight="1" x14ac:dyDescent="0.2">
      <c r="B23" s="109">
        <v>17</v>
      </c>
      <c r="C23" s="113" t="s">
        <v>180</v>
      </c>
    </row>
    <row r="24" spans="2:3" ht="20.100000000000001" customHeight="1" x14ac:dyDescent="0.2">
      <c r="B24" s="109">
        <v>18</v>
      </c>
      <c r="C24" s="113" t="s">
        <v>85</v>
      </c>
    </row>
    <row r="25" spans="2:3" ht="20.100000000000001" customHeight="1" x14ac:dyDescent="0.2">
      <c r="B25" s="109">
        <v>19</v>
      </c>
      <c r="C25" s="114" t="s">
        <v>270</v>
      </c>
    </row>
    <row r="26" spans="2:3" ht="20.100000000000001" customHeight="1" x14ac:dyDescent="0.2">
      <c r="B26" s="109">
        <v>20</v>
      </c>
      <c r="C26" s="113" t="s">
        <v>181</v>
      </c>
    </row>
    <row r="27" spans="2:3" ht="20.100000000000001" customHeight="1" x14ac:dyDescent="0.2">
      <c r="B27" s="109">
        <v>21</v>
      </c>
      <c r="C27" s="113" t="s">
        <v>271</v>
      </c>
    </row>
    <row r="28" spans="2:3" ht="20.100000000000001" customHeight="1" x14ac:dyDescent="0.2">
      <c r="B28" s="109">
        <v>22</v>
      </c>
      <c r="C28" s="113" t="s">
        <v>123</v>
      </c>
    </row>
    <row r="29" spans="2:3" ht="20.100000000000001" customHeight="1" x14ac:dyDescent="0.2">
      <c r="B29" s="109">
        <v>23</v>
      </c>
      <c r="C29" s="113" t="s">
        <v>182</v>
      </c>
    </row>
    <row r="30" spans="2:3" ht="20.100000000000001" customHeight="1" x14ac:dyDescent="0.2">
      <c r="B30" s="109">
        <v>24</v>
      </c>
      <c r="C30" s="113" t="s">
        <v>183</v>
      </c>
    </row>
    <row r="31" spans="2:3" ht="20.100000000000001" customHeight="1" x14ac:dyDescent="0.2">
      <c r="B31" s="109">
        <v>25</v>
      </c>
      <c r="C31" s="113" t="s">
        <v>222</v>
      </c>
    </row>
    <row r="32" spans="2:3" ht="20.100000000000001" customHeight="1" x14ac:dyDescent="0.2">
      <c r="B32" s="109">
        <v>26</v>
      </c>
      <c r="C32" s="113" t="s">
        <v>118</v>
      </c>
    </row>
    <row r="33" spans="2:3" ht="20.100000000000001" customHeight="1" x14ac:dyDescent="0.2">
      <c r="B33" s="109">
        <v>27</v>
      </c>
      <c r="C33" s="113" t="s">
        <v>184</v>
      </c>
    </row>
    <row r="34" spans="2:3" ht="20.100000000000001" customHeight="1" x14ac:dyDescent="0.2">
      <c r="B34" s="109">
        <v>28</v>
      </c>
      <c r="C34" s="113" t="s">
        <v>185</v>
      </c>
    </row>
    <row r="35" spans="2:3" ht="20.100000000000001" customHeight="1" x14ac:dyDescent="0.2">
      <c r="B35" s="109">
        <v>29</v>
      </c>
      <c r="C35" s="113" t="s">
        <v>186</v>
      </c>
    </row>
    <row r="36" spans="2:3" ht="20.100000000000001" customHeight="1" x14ac:dyDescent="0.2">
      <c r="B36" s="109">
        <v>30</v>
      </c>
      <c r="C36" s="113" t="s">
        <v>97</v>
      </c>
    </row>
    <row r="37" spans="2:3" ht="20.100000000000001" customHeight="1" x14ac:dyDescent="0.2">
      <c r="B37" s="109">
        <v>31</v>
      </c>
      <c r="C37" s="113" t="s">
        <v>116</v>
      </c>
    </row>
    <row r="38" spans="2:3" ht="20.100000000000001" customHeight="1" x14ac:dyDescent="0.2">
      <c r="B38" s="109">
        <v>32</v>
      </c>
      <c r="C38" s="113" t="s">
        <v>202</v>
      </c>
    </row>
    <row r="39" spans="2:3" ht="20.100000000000001" customHeight="1" x14ac:dyDescent="0.2">
      <c r="B39" s="109">
        <v>33</v>
      </c>
      <c r="C39" s="113" t="s">
        <v>630</v>
      </c>
    </row>
    <row r="40" spans="2:3" ht="20.100000000000001" customHeight="1" x14ac:dyDescent="0.2">
      <c r="B40" s="115">
        <v>34</v>
      </c>
      <c r="C40" s="116" t="s">
        <v>117</v>
      </c>
    </row>
  </sheetData>
  <mergeCells count="1">
    <mergeCell ref="B2:C6"/>
  </mergeCells>
  <hyperlinks>
    <hyperlink ref="C7" location="DIRECTOR!A1" display="DIRECTOR" xr:uid="{00000000-0004-0000-0100-000000000000}"/>
    <hyperlink ref="C8" location="'SUBDIRECTOR SAI'!A1" display="SUBDIRECCION DE ADMINISTRACION INMOBILIARIA Y DEL ESPACIO PUBLICO" xr:uid="{00000000-0004-0000-0100-000001000000}"/>
    <hyperlink ref="C9" location="'SUBDIRECTOR SAF'!A1" display="SUBDIRECCION ADMINISTRATIVA, FINANCIERA Y DE CONTROL DISCIPLINARIO" xr:uid="{00000000-0004-0000-0100-000002000000}"/>
    <hyperlink ref="C10" location="'SUBDIRECTOR SRI'!A1" display="SUBDIRECCION DE REGISTRO INMOBILIARIO" xr:uid="{00000000-0004-0000-0100-000003000000}"/>
    <hyperlink ref="C11" location="'JEFE OCI'!A1" display="JEFE DE OFICINA DE CONTROL INTERNO " xr:uid="{00000000-0004-0000-0100-000004000000}"/>
    <hyperlink ref="C12" location="'JEFE OS'!A1" display="JEFE DE OFICINA DE SISTEMAS " xr:uid="{00000000-0004-0000-0100-000005000000}"/>
    <hyperlink ref="C13" location="'JEFE OAP'!A1" display="JEFE DE OFICINA ASESORA DE PLANEACION " xr:uid="{00000000-0004-0000-0100-000006000000}"/>
    <hyperlink ref="C14" location="'JEFE OAJ'!A1" display="JEFE DE OFICINA ASESOR JURIDICO " xr:uid="{00000000-0004-0000-0100-000007000000}"/>
    <hyperlink ref="C29" location="'ARCHIVO SRI'!A1" display="ARCHIVO SUBDIRECCION DE REGISTRO INMOBILIARIO" xr:uid="{00000000-0004-0000-0100-000008000000}"/>
    <hyperlink ref="C36" location="'PROVEEDOR SEGURIDAD'!A1" display="PROVEEDOR SEGURIDAD Y VIGILANCIA " xr:uid="{00000000-0004-0000-0100-000009000000}"/>
    <hyperlink ref="C37" location="'PROVEEDOR ASEO Y CAFETERIA '!A1" display="PROVEEDOR ASEO Y CAFETERIA " xr:uid="{00000000-0004-0000-0100-00000A000000}"/>
    <hyperlink ref="C38" location="'PROVEEDOR MTM EQUIPOS DE COMPUT'!A1" display="PROVEEDOR MTM EQUIPOS DE COMPUTO" xr:uid="{00000000-0004-0000-0100-00000B000000}"/>
    <hyperlink ref="C40" location="'VISITANTE '!A1" display="VISITANTE" xr:uid="{00000000-0004-0000-0100-00000C000000}"/>
    <hyperlink ref="C15" location="ASESORES!A1" display="ASESOR" xr:uid="{00000000-0004-0000-0100-00000D000000}"/>
    <hyperlink ref="C32" location="'TECNICO OPERATIVO '!A1" display="TECNICO OPERATIVO " xr:uid="{00000000-0004-0000-0100-00000E000000}"/>
    <hyperlink ref="C28" location="'ATENCION CAD CRA 30 '!A1" display="ATENCION CAD CRA 30" xr:uid="{00000000-0004-0000-0100-00000F000000}"/>
    <hyperlink ref="C16" location="'P.ESP.DEFENSA SAI'!A1" display="PROFESIONAL ESPECIALIZADO DEFENSA ADMINISTRATIVA SAI" xr:uid="{00000000-0004-0000-0100-000010000000}"/>
    <hyperlink ref="C18" location="'P. ESP. EST.R PREDIOS SRI '!A1" display="PROFESIONAL ESPECIALIZADO EST. TECN. RECEPCION DE PREDIOS SRI" xr:uid="{00000000-0004-0000-0100-000011000000}"/>
    <hyperlink ref="C19" location="'PROFESIONAL ESPECIALIZADO'!A1" display="PROFESIONAL ESPECIALIZADO" xr:uid="{00000000-0004-0000-0100-000012000000}"/>
    <hyperlink ref="C21" location="'PROF. RECEPCION PREDIOS SRI'!A1" display="PROFESIONAL ESTUDIOS TECNICOS Y RECEPCION DE PREDIOS SRI" xr:uid="{00000000-0004-0000-0100-000013000000}"/>
    <hyperlink ref="C22" location="'PROFESIONAL UNIVERSITARIO'!A1" display="PROFESIONAL UNIVERSITARIO" xr:uid="{00000000-0004-0000-0100-000014000000}"/>
    <hyperlink ref="C24" location="SECRETARIO!A1" display="SECRETARIO" xr:uid="{00000000-0004-0000-0100-000015000000}"/>
    <hyperlink ref="C30" location="'GESTION DOCUMENTAL'!A1" display="GESTION DOCUMENTAL" xr:uid="{00000000-0004-0000-0100-000016000000}"/>
    <hyperlink ref="C31" location="'BODEGA COLVATEL'!A1" display="BODEGA -COLVATEL" xr:uid="{00000000-0004-0000-0100-000017000000}"/>
    <hyperlink ref="C33" location="'TECNICO SISTEMAS '!A1" display="TECNICO DE SISTEMAS" xr:uid="{00000000-0004-0000-0100-000018000000}"/>
    <hyperlink ref="C34" location="'CONDUCTOR '!A1" display="CONDUCTOR" xr:uid="{00000000-0004-0000-0100-000019000000}"/>
    <hyperlink ref="C35" location="'PROVEEDOR TRANSPORTE '!A1" display="PROVEEDOR DE TRANSPORTE" xr:uid="{00000000-0004-0000-0100-00001A000000}"/>
    <hyperlink ref="C39" location="'ESCUELA DEL ESPACIO PÚBLICO'!A1" display="ESCUELA DEL ESPACIO PÚBLICO" xr:uid="{00000000-0004-0000-0100-00001B000000}"/>
    <hyperlink ref="C26" location="'AUXILIARES SG'!A1" display="AUXILIARES SERVICIOS GENERALES" xr:uid="{00000000-0004-0000-0100-00001C000000}"/>
    <hyperlink ref="C23" location="TOPOGRAFIA!A1" display="TOPOGRAFIA" xr:uid="{00000000-0004-0000-0100-00001D000000}"/>
    <hyperlink ref="C25" location="'APOYO LOGISTICO SAI '!A1" display="'APOYO LOGISTICO SAI '!A1" xr:uid="{00000000-0004-0000-0100-00001E000000}"/>
    <hyperlink ref="C27" location="'AUXILIAR SG'!A1" display="AUXILIAR SG-MANTENIMIENTO " xr:uid="{00000000-0004-0000-0100-00001F000000}"/>
    <hyperlink ref="C17" location="'P. ESP. ADMINISTRACION SAI'!A1" display="PROFESIONAL ESPECIALIZADO ADMINISTRACION  SAI" xr:uid="{00000000-0004-0000-0100-000020000000}"/>
    <hyperlink ref="C20" location="'SEGUNDA INSTANCIA'!A1" display="SEGUNDA INSTANCIA " xr:uid="{00000000-0004-0000-0100-000021000000}"/>
  </hyperlinks>
  <pageMargins left="0.7" right="0.7" top="0.75" bottom="0.75" header="0.3" footer="0.3"/>
  <pageSetup orientation="portrait" horizontalDpi="360"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B1:BL25"/>
  <sheetViews>
    <sheetView topLeftCell="A18" zoomScale="60" zoomScaleNormal="60" workbookViewId="0">
      <selection activeCell="M11" sqref="M11:M23"/>
    </sheetView>
  </sheetViews>
  <sheetFormatPr baseColWidth="10" defaultRowHeight="63" customHeight="1" x14ac:dyDescent="0.2"/>
  <cols>
    <col min="1" max="1" width="1.85546875" customWidth="1"/>
    <col min="2" max="2" width="4.7109375" customWidth="1"/>
    <col min="3" max="3" width="7.5703125" customWidth="1"/>
    <col min="4" max="5" width="6.42578125" customWidth="1"/>
    <col min="6" max="6" width="15.5703125" customWidth="1"/>
    <col min="7" max="7" width="8.28515625" customWidth="1"/>
    <col min="8" max="9" width="16.42578125" customWidth="1"/>
    <col min="10" max="10" width="17.28515625" customWidth="1"/>
    <col min="11" max="11" width="19.140625" customWidth="1"/>
    <col min="12" max="15" width="5.140625" customWidth="1"/>
    <col min="16" max="16" width="15.7109375"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7.5703125" customWidth="1"/>
    <col min="26" max="26" width="7.7109375" customWidth="1"/>
    <col min="27" max="27" width="8.140625" customWidth="1"/>
    <col min="28" max="28" width="7.28515625" customWidth="1"/>
    <col min="29" max="29" width="11" customWidth="1"/>
    <col min="30" max="30" width="12.7109375" customWidth="1"/>
    <col min="31" max="31" width="9.7109375" customWidth="1"/>
    <col min="32" max="32" width="8.7109375" customWidth="1"/>
    <col min="33" max="33" width="14.28515625" customWidth="1"/>
    <col min="34" max="34" width="15.7109375" customWidth="1"/>
    <col min="35" max="35" width="18.5703125" customWidth="1"/>
    <col min="36" max="36" width="11.5703125" customWidth="1"/>
    <col min="37" max="37" width="9.85546875" customWidth="1"/>
  </cols>
  <sheetData>
    <row r="1" spans="2:64" ht="33"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69" t="s">
        <v>89</v>
      </c>
      <c r="AK1" s="59" t="s">
        <v>137</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33"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69" t="s">
        <v>90</v>
      </c>
      <c r="AK2" s="59">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33"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81" t="s">
        <v>91</v>
      </c>
      <c r="AK3" s="60">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33"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2:64" s="137" customFormat="1" ht="18.75" customHeight="1" x14ac:dyDescent="0.3">
      <c r="E6" s="138"/>
      <c r="H6" s="139"/>
      <c r="AF6" s="138"/>
      <c r="AG6" s="138"/>
      <c r="AH6" s="138"/>
      <c r="AJ6" s="139"/>
    </row>
    <row r="7" spans="2: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64"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64" s="2" customFormat="1" ht="95.25" customHeight="1" x14ac:dyDescent="0.35">
      <c r="B11" s="237" t="s">
        <v>143</v>
      </c>
      <c r="C11" s="237" t="s">
        <v>82</v>
      </c>
      <c r="D11" s="237" t="s">
        <v>146</v>
      </c>
      <c r="E11" s="243" t="s">
        <v>147</v>
      </c>
      <c r="F11" s="243" t="s">
        <v>148</v>
      </c>
      <c r="G11" s="36" t="s">
        <v>44</v>
      </c>
      <c r="H11" s="216" t="s">
        <v>36</v>
      </c>
      <c r="I11" s="148" t="s">
        <v>49</v>
      </c>
      <c r="J11" s="189" t="s">
        <v>374</v>
      </c>
      <c r="K11" s="189" t="s">
        <v>375</v>
      </c>
      <c r="L11" s="140">
        <v>1</v>
      </c>
      <c r="M11" s="140">
        <v>3</v>
      </c>
      <c r="N11" s="140">
        <v>0</v>
      </c>
      <c r="O11" s="140">
        <f>SUM(L11:N11)</f>
        <v>4</v>
      </c>
      <c r="P11" s="189" t="s">
        <v>376</v>
      </c>
      <c r="Q11" s="157">
        <v>8</v>
      </c>
      <c r="R11" s="189" t="s">
        <v>628</v>
      </c>
      <c r="S11" s="189" t="s">
        <v>378</v>
      </c>
      <c r="T11" s="189" t="s">
        <v>377</v>
      </c>
      <c r="U11" s="7">
        <v>2</v>
      </c>
      <c r="V11" s="7">
        <v>4</v>
      </c>
      <c r="W11" s="7">
        <f t="shared" ref="W11:W23" si="0">V11*U11</f>
        <v>8</v>
      </c>
      <c r="X11" s="8" t="str">
        <f t="shared" ref="X11:X23" si="1">+IF(AND(U11*V11&gt;=24,U11*V11&lt;=40),"MA",IF(AND(U11*V11&gt;=10,U11*V11&lt;=20),"A",IF(AND(U11*V11&gt;=6,U11*V11&lt;=8),"M",IF(AND(U11*V11&gt;=0,U11*V11&lt;=4),"B",""))))</f>
        <v>M</v>
      </c>
      <c r="Y11" s="9" t="str">
        <f t="shared" ref="Y11:Y23" si="2">+IF(X11="MA","Situación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 t="shared" ref="AA11:AA23" si="3">W11*Z11</f>
        <v>80</v>
      </c>
      <c r="AB11" s="10" t="str">
        <f t="shared" ref="AB11:AB23" si="4">+IF(AND(U11*V11*Z11&gt;=600,U11*V11*Z11&lt;=4000),"I",IF(AND(U11*V11*Z11&gt;=150,U11*V11*Z11&lt;=500),"II",IF(AND(U11*V11*Z11&gt;=40,U11*V11*Z11&lt;=120),"III",IF(AND(U11*V11*Z11&gt;=0,U11*V11*Z11&lt;=20),"IV",""))))</f>
        <v>III</v>
      </c>
      <c r="AC11" s="9" t="str">
        <f t="shared" ref="AC11:AC23" si="5">+IF(AB11="I","Situación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 t="shared" ref="AD11:AD23" si="6">+IF(AB11="I","No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34"/>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95.25" customHeight="1" thickBot="1" x14ac:dyDescent="0.4">
      <c r="B12" s="237"/>
      <c r="C12" s="237"/>
      <c r="D12" s="237"/>
      <c r="E12" s="243"/>
      <c r="F12" s="243"/>
      <c r="G12" s="36" t="s">
        <v>44</v>
      </c>
      <c r="H12" s="217"/>
      <c r="I12" s="148" t="s">
        <v>127</v>
      </c>
      <c r="J12" s="189" t="s">
        <v>380</v>
      </c>
      <c r="K12" s="190" t="s">
        <v>381</v>
      </c>
      <c r="L12" s="140">
        <v>1</v>
      </c>
      <c r="M12" s="140">
        <v>3</v>
      </c>
      <c r="N12" s="140">
        <v>0</v>
      </c>
      <c r="O12" s="140">
        <f>SUM(L12:N12)</f>
        <v>4</v>
      </c>
      <c r="P12" s="189" t="s">
        <v>376</v>
      </c>
      <c r="Q12" s="157">
        <v>8</v>
      </c>
      <c r="R12" s="190" t="s">
        <v>629</v>
      </c>
      <c r="S12" s="190" t="s">
        <v>378</v>
      </c>
      <c r="T12" s="190" t="s">
        <v>377</v>
      </c>
      <c r="U12" s="7">
        <v>2</v>
      </c>
      <c r="V12" s="7">
        <v>4</v>
      </c>
      <c r="W12" s="7">
        <f t="shared" ref="W12" si="7">V12*U12</f>
        <v>8</v>
      </c>
      <c r="X12" s="8" t="str">
        <f t="shared" ref="X12" si="8">+IF(AND(U12*V12&gt;=24,U12*V12&lt;=40),"MA",IF(AND(U12*V12&gt;=10,U12*V12&lt;=20),"A",IF(AND(U12*V12&gt;=6,U12*V12&lt;=8),"M",IF(AND(U12*V12&gt;=0,U12*V12&lt;=4),"B",""))))</f>
        <v>M</v>
      </c>
      <c r="Y12" s="9" t="str">
        <f t="shared" si="2"/>
        <v>Situación deficiente con exposición esporádica, o bien situación mejorable con exposición continuada o frecuente. Es posible que suceda el daño alguna vez.</v>
      </c>
      <c r="Z12" s="7">
        <v>11</v>
      </c>
      <c r="AA12" s="7">
        <f t="shared" ref="AA12" si="9">W12*Z12</f>
        <v>88</v>
      </c>
      <c r="AB12" s="10" t="str">
        <f t="shared" ref="AB12" si="10">+IF(AND(U12*V12*Z12&gt;=600,U12*V12*Z12&lt;=4000),"I",IF(AND(U12*V12*Z12&gt;=150,U12*V12*Z12&lt;=500),"II",IF(AND(U12*V12*Z12&gt;=40,U12*V12*Z12&lt;=120),"III",IF(AND(U12*V12*Z12&gt;=0,U12*V12*Z12&lt;=20),"IV",""))))</f>
        <v>III</v>
      </c>
      <c r="AC12" s="9" t="str">
        <f t="shared" ref="AC12" si="11">+IF(AB12="I","Situación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 t="shared" ref="AD12" si="12">+IF(AB12="I","No aceptable",IF(AB12="II","No aceptable o aceptable con control específico",IF(AB12="III","Aceptable",IF(AB12="IV","Aceptable",""))))</f>
        <v>Aceptable</v>
      </c>
      <c r="AE12" s="173" t="s">
        <v>128</v>
      </c>
      <c r="AF12" s="157" t="s">
        <v>34</v>
      </c>
      <c r="AG12" s="157" t="s">
        <v>34</v>
      </c>
      <c r="AH12" s="157" t="s">
        <v>384</v>
      </c>
      <c r="AI12" s="146" t="s">
        <v>379</v>
      </c>
      <c r="AJ12" s="157" t="s">
        <v>34</v>
      </c>
      <c r="AK12" s="147" t="s">
        <v>35</v>
      </c>
      <c r="AL12" s="134"/>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95.25" customHeight="1" thickBot="1" x14ac:dyDescent="0.4">
      <c r="B13" s="237"/>
      <c r="C13" s="237"/>
      <c r="D13" s="237"/>
      <c r="E13" s="243"/>
      <c r="F13" s="243"/>
      <c r="G13" s="36" t="s">
        <v>44</v>
      </c>
      <c r="H13" s="235" t="s">
        <v>47</v>
      </c>
      <c r="I13" s="148" t="s">
        <v>353</v>
      </c>
      <c r="J13" s="148" t="s">
        <v>354</v>
      </c>
      <c r="K13" s="148" t="s">
        <v>355</v>
      </c>
      <c r="L13" s="140">
        <v>1</v>
      </c>
      <c r="M13" s="140">
        <v>3</v>
      </c>
      <c r="N13" s="140">
        <v>0</v>
      </c>
      <c r="O13" s="140">
        <f>SUM(L13:N13)</f>
        <v>4</v>
      </c>
      <c r="P13" s="148" t="s">
        <v>356</v>
      </c>
      <c r="Q13" s="157">
        <v>8</v>
      </c>
      <c r="R13" s="148" t="s">
        <v>359</v>
      </c>
      <c r="S13" s="148" t="s">
        <v>465</v>
      </c>
      <c r="T13" s="148" t="s">
        <v>466</v>
      </c>
      <c r="U13" s="7">
        <v>2</v>
      </c>
      <c r="V13" s="7">
        <v>4</v>
      </c>
      <c r="W13" s="7">
        <f t="shared" ref="W13" si="13">V13*U13</f>
        <v>8</v>
      </c>
      <c r="X13" s="8" t="str">
        <f t="shared" ref="X13" si="14">+IF(AND(U13*V13&gt;=24,U13*V13&lt;=40),"MA",IF(AND(U13*V13&gt;=10,U13*V13&lt;=20),"A",IF(AND(U13*V13&gt;=6,U13*V13&lt;=8),"M",IF(AND(U13*V13&gt;=0,U13*V13&lt;=4),"B",""))))</f>
        <v>M</v>
      </c>
      <c r="Y13" s="9" t="str">
        <f t="shared" ref="Y13" si="15">+IF(X13="MA","Situación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7">
        <v>10</v>
      </c>
      <c r="AA13" s="7">
        <f t="shared" ref="AA13" si="16">W13*Z13</f>
        <v>80</v>
      </c>
      <c r="AB13" s="10" t="str">
        <f t="shared" ref="AB13" si="17">+IF(AND(U13*V13*Z13&gt;=600,U13*V13*Z13&lt;=4000),"I",IF(AND(U13*V13*Z13&gt;=150,U13*V13*Z13&lt;=500),"II",IF(AND(U13*V13*Z13&gt;=40,U13*V13*Z13&lt;=120),"III",IF(AND(U13*V13*Z13&gt;=0,U13*V13*Z13&lt;=20),"IV",""))))</f>
        <v>III</v>
      </c>
      <c r="AC13" s="9" t="str">
        <f t="shared" ref="AC13" si="18">+IF(AB13="I","Situación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 t="shared" ref="AD13" si="19">+IF(AB13="I","No aceptable",IF(AB13="II","No aceptable o aceptable con control específico",IF(AB13="III","Aceptable",IF(AB13="IV","Aceptable",""))))</f>
        <v>Aceptable</v>
      </c>
      <c r="AE13" s="150" t="s">
        <v>362</v>
      </c>
      <c r="AF13" s="148" t="s">
        <v>34</v>
      </c>
      <c r="AG13" s="148" t="s">
        <v>34</v>
      </c>
      <c r="AH13" s="148" t="s">
        <v>34</v>
      </c>
      <c r="AI13" s="148" t="s">
        <v>361</v>
      </c>
      <c r="AJ13" s="148" t="s">
        <v>34</v>
      </c>
      <c r="AK13" s="147" t="s">
        <v>285</v>
      </c>
      <c r="AL13" s="134"/>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95.25" customHeight="1" thickBot="1" x14ac:dyDescent="0.4">
      <c r="B14" s="237"/>
      <c r="C14" s="237"/>
      <c r="D14" s="237"/>
      <c r="E14" s="243"/>
      <c r="F14" s="243"/>
      <c r="G14" s="36" t="s">
        <v>44</v>
      </c>
      <c r="H14" s="235"/>
      <c r="I14" s="149" t="s">
        <v>63</v>
      </c>
      <c r="J14" s="148" t="s">
        <v>365</v>
      </c>
      <c r="K14" s="148" t="s">
        <v>347</v>
      </c>
      <c r="L14" s="140">
        <v>1</v>
      </c>
      <c r="M14" s="140">
        <v>3</v>
      </c>
      <c r="N14" s="140">
        <v>0</v>
      </c>
      <c r="O14" s="140">
        <f t="shared" ref="O14:O23" si="20">SUM(L14:N14)</f>
        <v>4</v>
      </c>
      <c r="P14" s="148" t="s">
        <v>363</v>
      </c>
      <c r="Q14" s="148">
        <v>8</v>
      </c>
      <c r="R14" s="148" t="s">
        <v>351</v>
      </c>
      <c r="S14" s="148" t="s">
        <v>349</v>
      </c>
      <c r="T14" s="148" t="s">
        <v>464</v>
      </c>
      <c r="U14" s="7">
        <v>2</v>
      </c>
      <c r="V14" s="7">
        <v>4</v>
      </c>
      <c r="W14" s="7">
        <f t="shared" si="0"/>
        <v>8</v>
      </c>
      <c r="X14" s="8" t="str">
        <f t="shared" si="1"/>
        <v>M</v>
      </c>
      <c r="Y14" s="9" t="str">
        <f t="shared" si="2"/>
        <v>Situación deficiente con exposición esporádica, o bien situación mejorable con exposición continuada o frecuente. Es posible que suceda el daño alguna vez.</v>
      </c>
      <c r="Z14" s="7">
        <v>10</v>
      </c>
      <c r="AA14" s="7">
        <f t="shared" si="3"/>
        <v>80</v>
      </c>
      <c r="AB14" s="10" t="str">
        <f t="shared" si="4"/>
        <v>III</v>
      </c>
      <c r="AC14" s="9" t="str">
        <f t="shared" si="5"/>
        <v>Mejorar si es posible. Sería conveniente justificar la intervención y su rentabilidad.</v>
      </c>
      <c r="AD14" s="11" t="str">
        <f t="shared" si="6"/>
        <v>Aceptable</v>
      </c>
      <c r="AE14" s="148" t="s">
        <v>371</v>
      </c>
      <c r="AF14" s="148" t="s">
        <v>34</v>
      </c>
      <c r="AG14" s="148" t="s">
        <v>34</v>
      </c>
      <c r="AH14" s="148" t="s">
        <v>34</v>
      </c>
      <c r="AI14" s="151" t="s">
        <v>364</v>
      </c>
      <c r="AJ14" s="148" t="s">
        <v>34</v>
      </c>
      <c r="AK14" s="147" t="s">
        <v>35</v>
      </c>
      <c r="AL14" s="134"/>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2" customFormat="1" ht="95.25" customHeight="1" thickTop="1" x14ac:dyDescent="0.35">
      <c r="B15" s="237"/>
      <c r="C15" s="237"/>
      <c r="D15" s="237"/>
      <c r="E15" s="243"/>
      <c r="F15" s="243"/>
      <c r="G15" s="122" t="s">
        <v>44</v>
      </c>
      <c r="H15" s="190" t="s">
        <v>326</v>
      </c>
      <c r="I15" s="190" t="s">
        <v>547</v>
      </c>
      <c r="J15" s="190" t="s">
        <v>533</v>
      </c>
      <c r="K15" s="190" t="s">
        <v>534</v>
      </c>
      <c r="L15" s="180">
        <v>1</v>
      </c>
      <c r="M15" s="140">
        <v>3</v>
      </c>
      <c r="N15" s="182">
        <v>0</v>
      </c>
      <c r="O15" s="182">
        <v>1</v>
      </c>
      <c r="P15" s="190" t="s">
        <v>535</v>
      </c>
      <c r="Q15" s="148">
        <v>8</v>
      </c>
      <c r="R15" s="190" t="s">
        <v>536</v>
      </c>
      <c r="S15" s="190" t="s">
        <v>537</v>
      </c>
      <c r="T15" s="190" t="s">
        <v>539</v>
      </c>
      <c r="U15" s="141">
        <v>2</v>
      </c>
      <c r="V15" s="141">
        <v>3</v>
      </c>
      <c r="W15" s="141">
        <f t="shared" si="0"/>
        <v>6</v>
      </c>
      <c r="X15" s="142" t="str">
        <f t="shared" si="1"/>
        <v>M</v>
      </c>
      <c r="Y15" s="143" t="str">
        <f t="shared" si="2"/>
        <v>Situación deficiente con exposición esporádica, o bien situación mejorable con exposición continuada o frecuente. Es posible que suceda el daño alguna vez.</v>
      </c>
      <c r="Z15" s="141">
        <v>25</v>
      </c>
      <c r="AA15" s="141">
        <f t="shared" si="3"/>
        <v>150</v>
      </c>
      <c r="AB15" s="144" t="str">
        <f t="shared" si="4"/>
        <v>II</v>
      </c>
      <c r="AC15" s="143" t="str">
        <f t="shared" si="5"/>
        <v>Corregir y adoptar medidas de control de inmediato. Sin embargo suspenda actividades si el nivel de riesgo está por encima o igual de 360.</v>
      </c>
      <c r="AD15" s="145" t="str">
        <f t="shared" si="6"/>
        <v>No aceptable o aceptable con control específico</v>
      </c>
      <c r="AE15" s="143" t="s">
        <v>538</v>
      </c>
      <c r="AF15" s="148" t="s">
        <v>34</v>
      </c>
      <c r="AG15" s="148" t="s">
        <v>34</v>
      </c>
      <c r="AH15" s="141" t="s">
        <v>531</v>
      </c>
      <c r="AI15" s="152" t="s">
        <v>532</v>
      </c>
      <c r="AJ15" s="148" t="s">
        <v>530</v>
      </c>
      <c r="AK15" s="173" t="s">
        <v>285</v>
      </c>
      <c r="AL15" s="134"/>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s="2" customFormat="1" ht="95.25" customHeight="1" x14ac:dyDescent="0.35">
      <c r="B16" s="237"/>
      <c r="C16" s="237"/>
      <c r="D16" s="237"/>
      <c r="E16" s="243"/>
      <c r="F16" s="243"/>
      <c r="G16" s="36" t="s">
        <v>44</v>
      </c>
      <c r="H16" s="235" t="s">
        <v>53</v>
      </c>
      <c r="I16" s="190" t="s">
        <v>330</v>
      </c>
      <c r="J16" s="190" t="s">
        <v>331</v>
      </c>
      <c r="K16" s="190" t="s">
        <v>334</v>
      </c>
      <c r="L16" s="187">
        <v>1</v>
      </c>
      <c r="M16" s="140">
        <v>3</v>
      </c>
      <c r="N16" s="187">
        <v>0</v>
      </c>
      <c r="O16" s="187">
        <f t="shared" si="20"/>
        <v>4</v>
      </c>
      <c r="P16" s="191" t="s">
        <v>337</v>
      </c>
      <c r="Q16" s="185">
        <v>8</v>
      </c>
      <c r="R16" s="191" t="s">
        <v>339</v>
      </c>
      <c r="S16" s="191" t="s">
        <v>340</v>
      </c>
      <c r="T16" s="191" t="s">
        <v>341</v>
      </c>
      <c r="U16" s="157">
        <v>6</v>
      </c>
      <c r="V16" s="157">
        <v>4</v>
      </c>
      <c r="W16" s="157">
        <f t="shared" si="0"/>
        <v>24</v>
      </c>
      <c r="X16" s="157" t="str">
        <f t="shared" si="1"/>
        <v>MA</v>
      </c>
      <c r="Y16" s="143" t="str">
        <f t="shared" si="2"/>
        <v>Situación deficiente con exposición continua, o muy deficiente con exposición frecuente. Normalmente la materialización del riesgo ocurre con frecuencia.</v>
      </c>
      <c r="Z16" s="141">
        <v>10</v>
      </c>
      <c r="AA16" s="141">
        <f t="shared" si="3"/>
        <v>240</v>
      </c>
      <c r="AB16" s="144" t="str">
        <f t="shared" si="4"/>
        <v>II</v>
      </c>
      <c r="AC16" s="143" t="str">
        <f t="shared" si="5"/>
        <v>Corregir y adoptar medidas de control de inmediato. Sin embargo suspenda actividades si el nivel de riesgo está por encima o igual de 360.</v>
      </c>
      <c r="AD16" s="145" t="str">
        <f t="shared" si="6"/>
        <v>No aceptable o aceptable con control específico</v>
      </c>
      <c r="AE16" s="173" t="s">
        <v>570</v>
      </c>
      <c r="AF16" s="148" t="s">
        <v>34</v>
      </c>
      <c r="AG16" s="148" t="s">
        <v>34</v>
      </c>
      <c r="AH16" s="190" t="s">
        <v>345</v>
      </c>
      <c r="AI16" s="190" t="s">
        <v>346</v>
      </c>
      <c r="AJ16" s="157" t="s">
        <v>34</v>
      </c>
      <c r="AK16" s="147" t="s">
        <v>35</v>
      </c>
      <c r="AL16" s="134"/>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95.25" customHeight="1" x14ac:dyDescent="0.35">
      <c r="B17" s="237"/>
      <c r="C17" s="237"/>
      <c r="D17" s="237"/>
      <c r="E17" s="243"/>
      <c r="F17" s="243"/>
      <c r="G17" s="36" t="s">
        <v>44</v>
      </c>
      <c r="H17" s="235"/>
      <c r="I17" s="190" t="s">
        <v>333</v>
      </c>
      <c r="J17" s="190" t="s">
        <v>332</v>
      </c>
      <c r="K17" s="190" t="s">
        <v>335</v>
      </c>
      <c r="L17" s="187">
        <v>1</v>
      </c>
      <c r="M17" s="140">
        <v>3</v>
      </c>
      <c r="N17" s="187">
        <v>0</v>
      </c>
      <c r="O17" s="187">
        <f t="shared" si="20"/>
        <v>4</v>
      </c>
      <c r="P17" s="191" t="s">
        <v>338</v>
      </c>
      <c r="Q17" s="185">
        <v>8</v>
      </c>
      <c r="R17" s="191" t="s">
        <v>342</v>
      </c>
      <c r="S17" s="191" t="s">
        <v>343</v>
      </c>
      <c r="T17" s="191" t="s">
        <v>344</v>
      </c>
      <c r="U17" s="157">
        <v>6</v>
      </c>
      <c r="V17" s="157">
        <v>4</v>
      </c>
      <c r="W17" s="157">
        <f t="shared" si="0"/>
        <v>24</v>
      </c>
      <c r="X17" s="157" t="str">
        <f t="shared" si="1"/>
        <v>MA</v>
      </c>
      <c r="Y17" s="143" t="str">
        <f t="shared" si="2"/>
        <v>Situación deficiente con exposición continua, o muy deficiente con exposición frecuente. Normalmente la materialización del riesgo ocurre con frecuencia.</v>
      </c>
      <c r="Z17" s="141">
        <v>10</v>
      </c>
      <c r="AA17" s="141">
        <f t="shared" si="3"/>
        <v>240</v>
      </c>
      <c r="AB17" s="144" t="str">
        <f t="shared" si="4"/>
        <v>II</v>
      </c>
      <c r="AC17" s="143" t="str">
        <f t="shared" si="5"/>
        <v>Corregir y adoptar medidas de control de inmediato. Sin embargo suspenda actividades si el nivel de riesgo está por encima o igual de 360.</v>
      </c>
      <c r="AD17" s="145" t="str">
        <f t="shared" si="6"/>
        <v>No aceptable o aceptable con control específico</v>
      </c>
      <c r="AE17" s="173" t="s">
        <v>570</v>
      </c>
      <c r="AF17" s="148" t="s">
        <v>34</v>
      </c>
      <c r="AG17" s="148" t="s">
        <v>34</v>
      </c>
      <c r="AH17" s="190" t="s">
        <v>345</v>
      </c>
      <c r="AI17" s="190" t="s">
        <v>346</v>
      </c>
      <c r="AJ17" s="157" t="s">
        <v>34</v>
      </c>
      <c r="AK17" s="147" t="s">
        <v>35</v>
      </c>
      <c r="AL17" s="134"/>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95.25" customHeight="1" x14ac:dyDescent="0.35">
      <c r="B18" s="237"/>
      <c r="C18" s="237"/>
      <c r="D18" s="237"/>
      <c r="E18" s="243"/>
      <c r="F18" s="243"/>
      <c r="G18" s="36" t="s">
        <v>33</v>
      </c>
      <c r="H18" s="216" t="s">
        <v>48</v>
      </c>
      <c r="I18" s="190" t="s">
        <v>68</v>
      </c>
      <c r="J18" s="190" t="s">
        <v>438</v>
      </c>
      <c r="K18" s="190" t="s">
        <v>69</v>
      </c>
      <c r="L18" s="140">
        <v>1</v>
      </c>
      <c r="M18" s="140">
        <v>3</v>
      </c>
      <c r="N18" s="140">
        <v>0</v>
      </c>
      <c r="O18" s="140">
        <f t="shared" si="20"/>
        <v>4</v>
      </c>
      <c r="P18" s="190" t="s">
        <v>432</v>
      </c>
      <c r="Q18" s="157">
        <v>8</v>
      </c>
      <c r="R18" s="179" t="s">
        <v>213</v>
      </c>
      <c r="S18" s="190" t="s">
        <v>433</v>
      </c>
      <c r="T18" s="179" t="s">
        <v>472</v>
      </c>
      <c r="U18" s="7">
        <v>2</v>
      </c>
      <c r="V18" s="7">
        <v>3</v>
      </c>
      <c r="W18" s="7">
        <f t="shared" si="0"/>
        <v>6</v>
      </c>
      <c r="X18" s="8" t="str">
        <f t="shared" si="1"/>
        <v>M</v>
      </c>
      <c r="Y18" s="9" t="str">
        <f t="shared" si="2"/>
        <v>Situación deficiente con exposición esporádica, o bien situación mejorable con exposición continuada o frecuente. Es posible que suceda el daño alguna vez.</v>
      </c>
      <c r="Z18" s="7">
        <v>10</v>
      </c>
      <c r="AA18" s="7">
        <f t="shared" si="3"/>
        <v>60</v>
      </c>
      <c r="AB18" s="10" t="str">
        <f t="shared" si="4"/>
        <v>III</v>
      </c>
      <c r="AC18" s="9" t="str">
        <f t="shared" si="5"/>
        <v>Mejorar si es posible. Sería conveniente justificar la intervención y su rentabilidad.</v>
      </c>
      <c r="AD18" s="11" t="str">
        <f t="shared" si="6"/>
        <v>Aceptable</v>
      </c>
      <c r="AE18" s="173" t="s">
        <v>70</v>
      </c>
      <c r="AF18" s="157" t="s">
        <v>34</v>
      </c>
      <c r="AG18" s="157" t="s">
        <v>34</v>
      </c>
      <c r="AH18" s="190" t="s">
        <v>434</v>
      </c>
      <c r="AI18" s="190" t="s">
        <v>435</v>
      </c>
      <c r="AJ18" s="157" t="s">
        <v>34</v>
      </c>
      <c r="AK18" s="147" t="s">
        <v>35</v>
      </c>
      <c r="AL18" s="134"/>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95.25" customHeight="1" x14ac:dyDescent="0.35">
      <c r="B19" s="237"/>
      <c r="C19" s="237"/>
      <c r="D19" s="237"/>
      <c r="E19" s="243"/>
      <c r="F19" s="243"/>
      <c r="G19" s="36" t="s">
        <v>33</v>
      </c>
      <c r="H19" s="220"/>
      <c r="I19" s="190" t="s">
        <v>51</v>
      </c>
      <c r="J19" s="190" t="s">
        <v>447</v>
      </c>
      <c r="K19" s="190" t="s">
        <v>420</v>
      </c>
      <c r="L19" s="140">
        <v>1</v>
      </c>
      <c r="M19" s="140">
        <v>3</v>
      </c>
      <c r="N19" s="140">
        <v>0</v>
      </c>
      <c r="O19" s="140">
        <f>SUM(L19:N19)</f>
        <v>4</v>
      </c>
      <c r="P19" s="190" t="s">
        <v>437</v>
      </c>
      <c r="Q19" s="157">
        <v>1</v>
      </c>
      <c r="R19" s="190" t="s">
        <v>213</v>
      </c>
      <c r="S19" s="179" t="s">
        <v>461</v>
      </c>
      <c r="T19" s="190" t="s">
        <v>473</v>
      </c>
      <c r="U19" s="7">
        <v>2</v>
      </c>
      <c r="V19" s="7">
        <v>3</v>
      </c>
      <c r="W19" s="7">
        <f>V19*U19</f>
        <v>6</v>
      </c>
      <c r="X19" s="8" t="str">
        <f>+IF(AND(U19*V19&gt;=24,U19*V19&lt;=40),"MA",IF(AND(U19*V19&gt;=10,U19*V19&lt;=20),"A",IF(AND(U19*V19&gt;=6,U19*V19&lt;=8),"M",IF(AND(U19*V19&gt;=0,U19*V19&lt;=4),"B",""))))</f>
        <v>M</v>
      </c>
      <c r="Y19" s="9" t="str">
        <f>+IF(X19="MA","Situación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9" s="7">
        <v>10</v>
      </c>
      <c r="AA19" s="7">
        <f>W19*Z19</f>
        <v>60</v>
      </c>
      <c r="AB19" s="10" t="str">
        <f t="shared" si="4"/>
        <v>III</v>
      </c>
      <c r="AC19" s="9" t="str">
        <f>+IF(AB19="I","Situación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11" t="str">
        <f>+IF(AB19="I","No aceptable",IF(AB19="II","No aceptable o aceptable con control específico",IF(AB19="III","Aceptable",IF(AB19="IV","Aceptable",""))))</f>
        <v>Aceptable</v>
      </c>
      <c r="AE19" s="143" t="s">
        <v>527</v>
      </c>
      <c r="AF19" s="148" t="s">
        <v>34</v>
      </c>
      <c r="AG19" s="148" t="s">
        <v>34</v>
      </c>
      <c r="AH19" s="190" t="s">
        <v>72</v>
      </c>
      <c r="AI19" s="190" t="s">
        <v>431</v>
      </c>
      <c r="AJ19" s="148" t="s">
        <v>34</v>
      </c>
      <c r="AK19" s="147" t="s">
        <v>35</v>
      </c>
      <c r="AL19" s="134"/>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95.25" customHeight="1" x14ac:dyDescent="0.35">
      <c r="B20" s="237"/>
      <c r="C20" s="237"/>
      <c r="D20" s="237"/>
      <c r="E20" s="243"/>
      <c r="F20" s="243"/>
      <c r="G20" s="36" t="s">
        <v>33</v>
      </c>
      <c r="H20" s="220"/>
      <c r="I20" s="190" t="s">
        <v>68</v>
      </c>
      <c r="J20" s="190" t="s">
        <v>436</v>
      </c>
      <c r="K20" s="190" t="s">
        <v>420</v>
      </c>
      <c r="L20" s="140">
        <v>1</v>
      </c>
      <c r="M20" s="140">
        <v>3</v>
      </c>
      <c r="N20" s="140">
        <v>0</v>
      </c>
      <c r="O20" s="140">
        <f t="shared" si="20"/>
        <v>4</v>
      </c>
      <c r="P20" s="190" t="s">
        <v>437</v>
      </c>
      <c r="Q20" s="157">
        <v>1</v>
      </c>
      <c r="R20" s="190" t="s">
        <v>439</v>
      </c>
      <c r="S20" s="190" t="s">
        <v>467</v>
      </c>
      <c r="T20" s="179" t="s">
        <v>468</v>
      </c>
      <c r="U20" s="7">
        <v>6</v>
      </c>
      <c r="V20" s="7">
        <v>2</v>
      </c>
      <c r="W20" s="7">
        <f t="shared" si="0"/>
        <v>12</v>
      </c>
      <c r="X20" s="8" t="str">
        <f t="shared" si="1"/>
        <v>A</v>
      </c>
      <c r="Y20" s="9" t="str">
        <f t="shared" si="2"/>
        <v>Situación deficiente con exposición frecuente u ocasional, o bien situación muy deficiente con exposición ocasional o esporádica. La materialización de Riesgo es posible que suceda varias veces en la vida laboral</v>
      </c>
      <c r="Z20" s="7">
        <v>10</v>
      </c>
      <c r="AA20" s="7">
        <f t="shared" si="3"/>
        <v>120</v>
      </c>
      <c r="AB20" s="10" t="str">
        <f t="shared" si="4"/>
        <v>III</v>
      </c>
      <c r="AC20" s="9" t="str">
        <f t="shared" si="5"/>
        <v>Mejorar si es posible. Sería conveniente justificar la intervención y su rentabilidad.</v>
      </c>
      <c r="AD20" s="11" t="str">
        <f t="shared" si="6"/>
        <v>Aceptable</v>
      </c>
      <c r="AE20" s="173" t="s">
        <v>135</v>
      </c>
      <c r="AF20" s="173" t="s">
        <v>34</v>
      </c>
      <c r="AG20" s="148" t="s">
        <v>213</v>
      </c>
      <c r="AH20" s="190" t="s">
        <v>440</v>
      </c>
      <c r="AI20" s="190" t="s">
        <v>441</v>
      </c>
      <c r="AJ20" s="157" t="s">
        <v>34</v>
      </c>
      <c r="AK20" s="147" t="s">
        <v>35</v>
      </c>
      <c r="AL20" s="134"/>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95.25" customHeight="1" x14ac:dyDescent="0.35">
      <c r="B21" s="237"/>
      <c r="C21" s="237"/>
      <c r="D21" s="237"/>
      <c r="E21" s="243"/>
      <c r="F21" s="243"/>
      <c r="G21" s="36"/>
      <c r="H21" s="220"/>
      <c r="I21" s="190" t="s">
        <v>288</v>
      </c>
      <c r="J21" s="190" t="s">
        <v>427</v>
      </c>
      <c r="K21" s="190" t="s">
        <v>425</v>
      </c>
      <c r="L21" s="140">
        <v>1</v>
      </c>
      <c r="M21" s="140">
        <v>3</v>
      </c>
      <c r="N21" s="140">
        <v>0</v>
      </c>
      <c r="O21" s="140">
        <f t="shared" ref="O21" si="21">SUM(L21:N21)</f>
        <v>4</v>
      </c>
      <c r="P21" s="190" t="s">
        <v>426</v>
      </c>
      <c r="Q21" s="157">
        <v>2</v>
      </c>
      <c r="R21" s="179" t="s">
        <v>213</v>
      </c>
      <c r="S21" s="190" t="s">
        <v>475</v>
      </c>
      <c r="T21" s="179" t="s">
        <v>477</v>
      </c>
      <c r="U21" s="7">
        <v>6</v>
      </c>
      <c r="V21" s="7">
        <v>2</v>
      </c>
      <c r="W21" s="7">
        <f t="shared" ref="W21" si="22">V21*U21</f>
        <v>12</v>
      </c>
      <c r="X21" s="8" t="str">
        <f t="shared" ref="X21" si="23">+IF(AND(U21*V21&gt;=24,U21*V21&lt;=40),"MA",IF(AND(U21*V21&gt;=10,U21*V21&lt;=20),"A",IF(AND(U21*V21&gt;=6,U21*V21&lt;=8),"M",IF(AND(U21*V21&gt;=0,U21*V21&lt;=4),"B",""))))</f>
        <v>A</v>
      </c>
      <c r="Y21" s="9" t="str">
        <f t="shared" ref="Y21" si="24">+IF(X21="MA","Situación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21" s="7">
        <v>10</v>
      </c>
      <c r="AA21" s="7">
        <f t="shared" ref="AA21" si="25">W21*Z21</f>
        <v>120</v>
      </c>
      <c r="AB21" s="10" t="str">
        <f t="shared" ref="AB21" si="26">+IF(AND(U21*V21*Z21&gt;=600,U21*V21*Z21&lt;=4000),"I",IF(AND(U21*V21*Z21&gt;=150,U21*V21*Z21&lt;=500),"II",IF(AND(U21*V21*Z21&gt;=40,U21*V21*Z21&lt;=120),"III",IF(AND(U21*V21*Z21&gt;=0,U21*V21*Z21&lt;=20),"IV",""))))</f>
        <v>III</v>
      </c>
      <c r="AC21" s="9" t="str">
        <f t="shared" ref="AC21" si="27">+IF(AB21="I","Situación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1" t="str">
        <f t="shared" ref="AD21" si="28">+IF(AB21="I","No aceptable",IF(AB21="II","No aceptable o aceptable con control específico",IF(AB21="III","Aceptable",IF(AB21="IV","Aceptable",""))))</f>
        <v>Aceptable</v>
      </c>
      <c r="AE21" s="148" t="s">
        <v>34</v>
      </c>
      <c r="AF21" s="148" t="s">
        <v>34</v>
      </c>
      <c r="AG21" s="148" t="s">
        <v>34</v>
      </c>
      <c r="AH21" s="190" t="s">
        <v>428</v>
      </c>
      <c r="AI21" s="146" t="s">
        <v>217</v>
      </c>
      <c r="AJ21" s="148" t="s">
        <v>34</v>
      </c>
      <c r="AK21" s="147" t="s">
        <v>35</v>
      </c>
      <c r="AL21" s="134"/>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95.25" customHeight="1" x14ac:dyDescent="0.35">
      <c r="B22" s="237"/>
      <c r="C22" s="237"/>
      <c r="D22" s="237"/>
      <c r="E22" s="243"/>
      <c r="F22" s="243"/>
      <c r="G22" s="36" t="s">
        <v>33</v>
      </c>
      <c r="H22" s="217"/>
      <c r="I22" s="190" t="s">
        <v>450</v>
      </c>
      <c r="J22" s="190" t="s">
        <v>449</v>
      </c>
      <c r="K22" s="190" t="s">
        <v>448</v>
      </c>
      <c r="L22" s="140">
        <v>1</v>
      </c>
      <c r="M22" s="140">
        <v>3</v>
      </c>
      <c r="N22" s="140">
        <v>0</v>
      </c>
      <c r="O22" s="140">
        <f t="shared" si="20"/>
        <v>4</v>
      </c>
      <c r="P22" s="190" t="s">
        <v>451</v>
      </c>
      <c r="Q22" s="157">
        <v>2</v>
      </c>
      <c r="R22" s="190" t="s">
        <v>452</v>
      </c>
      <c r="S22" s="190" t="s">
        <v>453</v>
      </c>
      <c r="T22" s="190" t="s">
        <v>454</v>
      </c>
      <c r="U22" s="7">
        <v>6</v>
      </c>
      <c r="V22" s="7">
        <v>2</v>
      </c>
      <c r="W22" s="7">
        <f t="shared" si="0"/>
        <v>12</v>
      </c>
      <c r="X22" s="8" t="str">
        <f t="shared" si="1"/>
        <v>A</v>
      </c>
      <c r="Y22" s="9" t="str">
        <f t="shared" si="2"/>
        <v>Situación deficiente con exposición frecuente u ocasional, o bien situación muy deficiente con exposición ocasional o esporádica. La materialización de Riesgo es posible que suceda varias veces en la vida laboral</v>
      </c>
      <c r="Z22" s="7">
        <v>25</v>
      </c>
      <c r="AA22" s="7">
        <f t="shared" si="3"/>
        <v>300</v>
      </c>
      <c r="AB22" s="10" t="str">
        <f t="shared" si="4"/>
        <v>II</v>
      </c>
      <c r="AC22" s="9" t="str">
        <f t="shared" si="5"/>
        <v>Corregir y adoptar medidas de control de inmediato. Sin embargo suspenda actividades si el nivel de riesgo está por encima o igual de 360.</v>
      </c>
      <c r="AD22" s="11" t="str">
        <f t="shared" si="6"/>
        <v>No aceptable o aceptable con control específico</v>
      </c>
      <c r="AE22" s="143" t="s">
        <v>149</v>
      </c>
      <c r="AF22" s="145" t="s">
        <v>34</v>
      </c>
      <c r="AG22" s="145" t="s">
        <v>34</v>
      </c>
      <c r="AH22" s="190" t="s">
        <v>455</v>
      </c>
      <c r="AI22" s="190" t="s">
        <v>456</v>
      </c>
      <c r="AJ22" s="190" t="s">
        <v>150</v>
      </c>
      <c r="AK22" s="147" t="s">
        <v>35</v>
      </c>
      <c r="AL22" s="134"/>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52" customFormat="1" ht="95.25" customHeight="1" x14ac:dyDescent="0.35">
      <c r="B23" s="238"/>
      <c r="C23" s="238"/>
      <c r="D23" s="238"/>
      <c r="E23" s="244"/>
      <c r="F23" s="244"/>
      <c r="G23" s="36" t="s">
        <v>33</v>
      </c>
      <c r="H23" s="190" t="s">
        <v>75</v>
      </c>
      <c r="I23" s="190" t="s">
        <v>418</v>
      </c>
      <c r="J23" s="190" t="s">
        <v>419</v>
      </c>
      <c r="K23" s="190" t="s">
        <v>420</v>
      </c>
      <c r="L23" s="140">
        <v>1</v>
      </c>
      <c r="M23" s="140">
        <v>3</v>
      </c>
      <c r="N23" s="140">
        <v>0</v>
      </c>
      <c r="O23" s="140">
        <f t="shared" si="20"/>
        <v>4</v>
      </c>
      <c r="P23" s="190" t="s">
        <v>421</v>
      </c>
      <c r="Q23" s="157">
        <v>8</v>
      </c>
      <c r="R23" s="190" t="s">
        <v>422</v>
      </c>
      <c r="S23" s="190" t="s">
        <v>423</v>
      </c>
      <c r="T23" s="179" t="s">
        <v>492</v>
      </c>
      <c r="U23" s="7">
        <v>2</v>
      </c>
      <c r="V23" s="7">
        <v>4</v>
      </c>
      <c r="W23" s="7">
        <f t="shared" si="0"/>
        <v>8</v>
      </c>
      <c r="X23" s="8" t="str">
        <f t="shared" si="1"/>
        <v>M</v>
      </c>
      <c r="Y23" s="9" t="str">
        <f t="shared" si="2"/>
        <v>Situación deficiente con exposición esporádica, o bien situación mejorable con exposición continuada o frecuente. Es posible que suceda el daño alguna vez.</v>
      </c>
      <c r="Z23" s="7">
        <v>10</v>
      </c>
      <c r="AA23" s="7">
        <f t="shared" si="3"/>
        <v>80</v>
      </c>
      <c r="AB23" s="10" t="str">
        <f t="shared" si="4"/>
        <v>III</v>
      </c>
      <c r="AC23" s="9" t="str">
        <f t="shared" si="5"/>
        <v>Mejorar si es posible. Sería conveniente justificar la intervención y su rentabilidad.</v>
      </c>
      <c r="AD23" s="11" t="str">
        <f t="shared" si="6"/>
        <v>Aceptable</v>
      </c>
      <c r="AE23" s="190" t="s">
        <v>79</v>
      </c>
      <c r="AF23" s="157" t="s">
        <v>34</v>
      </c>
      <c r="AG23" s="157" t="s">
        <v>34</v>
      </c>
      <c r="AH23" s="190" t="s">
        <v>80</v>
      </c>
      <c r="AI23" s="190" t="s">
        <v>424</v>
      </c>
      <c r="AJ23" s="157" t="s">
        <v>34</v>
      </c>
      <c r="AK23" s="147" t="s">
        <v>35</v>
      </c>
      <c r="AL23" s="170"/>
    </row>
    <row r="24" spans="2:64" ht="63" customHeight="1" x14ac:dyDescent="0.2">
      <c r="AI24" s="103"/>
    </row>
    <row r="25" spans="2:64" ht="63" customHeight="1" x14ac:dyDescent="0.2">
      <c r="AI25" s="103"/>
    </row>
  </sheetData>
  <mergeCells count="45">
    <mergeCell ref="AK9:AK10"/>
    <mergeCell ref="AA9:AA10"/>
    <mergeCell ref="AB9:AB10"/>
    <mergeCell ref="AC9:AC10"/>
    <mergeCell ref="AD9:AD10"/>
    <mergeCell ref="AJ9:AJ10"/>
    <mergeCell ref="AG9:AG10"/>
    <mergeCell ref="AH9:AH10"/>
    <mergeCell ref="AI9:AI10"/>
    <mergeCell ref="AE9:AE10"/>
    <mergeCell ref="AF9:AF10"/>
    <mergeCell ref="Z9:Z10"/>
    <mergeCell ref="B11:B23"/>
    <mergeCell ref="C11:C23"/>
    <mergeCell ref="D11:D23"/>
    <mergeCell ref="E11:E23"/>
    <mergeCell ref="F11:F23"/>
    <mergeCell ref="H18:H22"/>
    <mergeCell ref="G9:G10"/>
    <mergeCell ref="W9:W10"/>
    <mergeCell ref="X9:X10"/>
    <mergeCell ref="Y9:Y10"/>
    <mergeCell ref="H9:J9"/>
    <mergeCell ref="K9:K10"/>
    <mergeCell ref="L9:O9"/>
    <mergeCell ref="P9:P10"/>
    <mergeCell ref="Q9:Q10"/>
    <mergeCell ref="R9:T9"/>
    <mergeCell ref="H16:H17"/>
    <mergeCell ref="U9:U10"/>
    <mergeCell ref="V9:V10"/>
    <mergeCell ref="H13:H14"/>
    <mergeCell ref="H11:H12"/>
    <mergeCell ref="B9:B10"/>
    <mergeCell ref="C9:C10"/>
    <mergeCell ref="D9:D10"/>
    <mergeCell ref="E9:E10"/>
    <mergeCell ref="F9:F10"/>
    <mergeCell ref="B5:T5"/>
    <mergeCell ref="U5:AK5"/>
    <mergeCell ref="B7:T8"/>
    <mergeCell ref="U7:AC8"/>
    <mergeCell ref="AD7:AD8"/>
    <mergeCell ref="AE7:AK7"/>
    <mergeCell ref="AE8:AK8"/>
  </mergeCells>
  <conditionalFormatting sqref="AB746:AF746 AE578:AF578 AE566:AF566 AE298:AF298 AE66:AF66 AE64:AF64 AE55:AF55 AE53:AE54 AE56:AE63 AE65 AE38:AF38 AE26:AF26 AE41:AF41 AE52:AF52 AE27:AE37 AE39:AE40 AE42:AE51 AB114:AF114 AB99:AF99 AB93:AF96 AB84:AF84 AB78:AF81 AB69:AF69 AB67:AE68 AB70:AE77 AB82:AE83 AB85:AE92 AB97:AE98 AB108:AF111 AB100:AE107 AB112:AE113 AB126:AF127 AB115:AE125 AB129:AF129 AB128:AE128 AB139:AF140 AB130:AE138 AB142:AF142 AB141:AE141 AB154:AF155 AB143:AE153 AB157:AF157 AB156:AE156 AB158:AE167 AF153 AF167:AF168 AE170:AF170 AE168:AE169 AE171:AE180 AF180 AE181:AF182 AE184:AF184 AE183 AE185:AE194 AF194 AE195:AF196 AE198:AF198 AE197 AE199:AE208 AF208 AE209:AF210 AE212:AF212 AE211 AE213:AE222 AF222 AB168:AD222 AB223:AF295 AE310:AF311 AE313:AF313 AE312 AE314:AE323 AF323 AB324:AF324 AE325:AF563 AE564:AE565 AE567:AE577 AB325:AD578 AB579:AF664 AB741:AF741 AB676:AF677 AB667:AF667 AB665:AE666 AB668:AE675 AB679:AF738 AB678:AE678 AB739:AE740 AB742:AE745 AB750:AF751 AB747:AE749 AB753:AF813 AB752:AE752 AB296:AE297 AE299:AE309 AB298:AD323 AB23:AD66 AE24:AE25 AB14:AD14 AB11:AD12 AB18:AD18 AB19:AB22">
    <cfRule type="cellIs" dxfId="1515" priority="107" stopIfTrue="1" operator="equal">
      <formula>"I"</formula>
    </cfRule>
    <cfRule type="cellIs" dxfId="1514" priority="108" stopIfTrue="1" operator="equal">
      <formula>"II"</formula>
    </cfRule>
    <cfRule type="cellIs" dxfId="1513" priority="109" stopIfTrue="1" operator="between">
      <formula>"III"</formula>
      <formula>"IV"</formula>
    </cfRule>
  </conditionalFormatting>
  <conditionalFormatting sqref="AD746:AF746 AE578:AF578 AE566:AF566 AD298:AF298 AD296:AE297 AD299:AE310 AD114:AF114 AD99:AF99 AD93:AF96 AD84:AF84 AD66:AF66 AD64:AF64 AD55:AF55 AD38:AF38 AD26:AF26 AD27:AE37 AD41:AF41 AD39:AE40 AD52:AF52 AD42:AE51 AD53:AE54 AD56:AE63 AD65:AE65 AD78:AF81 AD69:AF69 AD67:AE68 AD70:AE77 AD82:AE83 AD85:AE92 AD97:AE98 AD108:AF111 AD100:AE107 AD112:AE113 AD126:AF127 AD115:AE125 AD129:AF129 AD128:AE128 AD139:AF140 AD130:AE138 AD142:AF142 AD141:AE141 AD154:AF155 AD143:AE153 AD157:AF157 AD156:AE156 AD158:AE167 AF153 AF167:AF168 AE170:AF170 AE168:AE169 AE171:AE180 AF180 AE181:AF182 AE184:AF184 AE183 AE185:AE194 AF194 AE195:AF196 AE198:AF198 AE197 AE199:AE208 AF208 AE209:AF210 AE212:AF212 AE211 AE213:AE222 AF222 AD168:AD222 AD223:AF295 AF310:AF311 AE313:AF313 AE311:AE312 AE314:AE323 AF323 AD311:AD323 AD324:AF324 AE325:AF563 AE564:AE565 AE567:AE577 AD325:AD578 AD579:AF664 AD741:AF741 AD676:AF677 AD667:AF667 AD665:AE666 AD668:AE675 AD679:AF738 AD678:AE678 AD739:AE740 AD742:AE745 AD750:AF751 AD747:AE749 AD753:AF813 AD752:AE752 AD24:AE25 AD14 AD11:AD12 AD23 AD18">
    <cfRule type="cellIs" dxfId="1512" priority="105" stopIfTrue="1" operator="equal">
      <formula>"Aceptable"</formula>
    </cfRule>
    <cfRule type="cellIs" dxfId="1511" priority="106" stopIfTrue="1" operator="equal">
      <formula>"No aceptable"</formula>
    </cfRule>
  </conditionalFormatting>
  <conditionalFormatting sqref="AD23:AD813 AD18 AD14 AD11:AD12">
    <cfRule type="containsText" dxfId="1510" priority="100" stopIfTrue="1" operator="containsText" text="No aceptable o aceptable con control específico">
      <formula>NOT(ISERROR(SEARCH("No aceptable o aceptable con control específico",AD11)))</formula>
    </cfRule>
    <cfRule type="containsText" dxfId="1509" priority="103" stopIfTrue="1" operator="containsText" text="No aceptable">
      <formula>NOT(ISERROR(SEARCH("No aceptable",AD11)))</formula>
    </cfRule>
    <cfRule type="containsText" dxfId="1508" priority="104" stopIfTrue="1" operator="containsText" text="No Aceptable o aceptable con control específico">
      <formula>NOT(ISERROR(SEARCH("No Aceptable o aceptable con control específico",AD11)))</formula>
    </cfRule>
  </conditionalFormatting>
  <conditionalFormatting sqref="AD14">
    <cfRule type="containsText" dxfId="1507" priority="101" stopIfTrue="1" operator="containsText" text="No aceptable">
      <formula>NOT(ISERROR(SEARCH("No aceptable",AD14)))</formula>
    </cfRule>
    <cfRule type="containsText" dxfId="1506" priority="102" stopIfTrue="1" operator="containsText" text="No Aceptable o aceptable con control específico">
      <formula>NOT(ISERROR(SEARCH("No Aceptable o aceptable con control específico",AD14)))</formula>
    </cfRule>
  </conditionalFormatting>
  <conditionalFormatting sqref="AD22:AE22 AD20:AD21">
    <cfRule type="cellIs" dxfId="1505" priority="95" stopIfTrue="1" operator="equal">
      <formula>"Aceptable"</formula>
    </cfRule>
    <cfRule type="cellIs" dxfId="1504" priority="96" stopIfTrue="1" operator="equal">
      <formula>"No aceptable"</formula>
    </cfRule>
  </conditionalFormatting>
  <conditionalFormatting sqref="AD20:AD22">
    <cfRule type="containsText" dxfId="1503" priority="92" stopIfTrue="1" operator="containsText" text="No aceptable o aceptable con control específico">
      <formula>NOT(ISERROR(SEARCH("No aceptable o aceptable con control específico",AD20)))</formula>
    </cfRule>
    <cfRule type="containsText" dxfId="1502" priority="93" stopIfTrue="1" operator="containsText" text="No aceptable">
      <formula>NOT(ISERROR(SEARCH("No aceptable",AD20)))</formula>
    </cfRule>
    <cfRule type="containsText" dxfId="1501" priority="94" stopIfTrue="1" operator="containsText" text="No Aceptable o aceptable con control específico">
      <formula>NOT(ISERROR(SEARCH("No Aceptable o aceptable con control específico",AD20)))</formula>
    </cfRule>
  </conditionalFormatting>
  <conditionalFormatting sqref="AD19">
    <cfRule type="cellIs" dxfId="1500" priority="87" stopIfTrue="1" operator="equal">
      <formula>"Aceptable"</formula>
    </cfRule>
    <cfRule type="cellIs" dxfId="1499" priority="88" stopIfTrue="1" operator="equal">
      <formula>"No aceptable"</formula>
    </cfRule>
  </conditionalFormatting>
  <conditionalFormatting sqref="AD19">
    <cfRule type="containsText" dxfId="1498" priority="84" stopIfTrue="1" operator="containsText" text="No aceptable o aceptable con control específico">
      <formula>NOT(ISERROR(SEARCH("No aceptable o aceptable con control específico",AD19)))</formula>
    </cfRule>
    <cfRule type="containsText" dxfId="1497" priority="85" stopIfTrue="1" operator="containsText" text="No aceptable">
      <formula>NOT(ISERROR(SEARCH("No aceptable",AD19)))</formula>
    </cfRule>
    <cfRule type="containsText" dxfId="1496" priority="86" stopIfTrue="1" operator="containsText" text="No Aceptable o aceptable con control específico">
      <formula>NOT(ISERROR(SEARCH("No Aceptable o aceptable con control específico",AD19)))</formula>
    </cfRule>
  </conditionalFormatting>
  <conditionalFormatting sqref="AE13">
    <cfRule type="cellIs" dxfId="1495" priority="76" stopIfTrue="1" operator="equal">
      <formula>"I"</formula>
    </cfRule>
    <cfRule type="cellIs" dxfId="1494" priority="77" stopIfTrue="1" operator="equal">
      <formula>"II"</formula>
    </cfRule>
    <cfRule type="cellIs" dxfId="1493" priority="78" stopIfTrue="1" operator="between">
      <formula>"III"</formula>
      <formula>"IV"</formula>
    </cfRule>
  </conditionalFormatting>
  <conditionalFormatting sqref="AE13">
    <cfRule type="cellIs" dxfId="1492" priority="74" stopIfTrue="1" operator="equal">
      <formula>"Aceptable"</formula>
    </cfRule>
    <cfRule type="cellIs" dxfId="1491" priority="75" stopIfTrue="1" operator="equal">
      <formula>"No aceptable"</formula>
    </cfRule>
  </conditionalFormatting>
  <conditionalFormatting sqref="AB13:AD13">
    <cfRule type="cellIs" dxfId="1490" priority="71" stopIfTrue="1" operator="equal">
      <formula>"I"</formula>
    </cfRule>
    <cfRule type="cellIs" dxfId="1489" priority="72" stopIfTrue="1" operator="equal">
      <formula>"II"</formula>
    </cfRule>
    <cfRule type="cellIs" dxfId="1488" priority="73" stopIfTrue="1" operator="between">
      <formula>"III"</formula>
      <formula>"IV"</formula>
    </cfRule>
  </conditionalFormatting>
  <conditionalFormatting sqref="AD13">
    <cfRule type="cellIs" dxfId="1487" priority="69" stopIfTrue="1" operator="equal">
      <formula>"Aceptable"</formula>
    </cfRule>
    <cfRule type="cellIs" dxfId="1486" priority="70" stopIfTrue="1" operator="equal">
      <formula>"No aceptable"</formula>
    </cfRule>
  </conditionalFormatting>
  <conditionalFormatting sqref="AD13">
    <cfRule type="containsText" dxfId="1485" priority="64" stopIfTrue="1" operator="containsText" text="No aceptable o aceptable con control específico">
      <formula>NOT(ISERROR(SEARCH("No aceptable o aceptable con control específico",AD13)))</formula>
    </cfRule>
    <cfRule type="containsText" dxfId="1484" priority="67" stopIfTrue="1" operator="containsText" text="No aceptable">
      <formula>NOT(ISERROR(SEARCH("No aceptable",AD13)))</formula>
    </cfRule>
    <cfRule type="containsText" dxfId="1483" priority="68" stopIfTrue="1" operator="containsText" text="No Aceptable o aceptable con control específico">
      <formula>NOT(ISERROR(SEARCH("No Aceptable o aceptable con control específico",AD13)))</formula>
    </cfRule>
  </conditionalFormatting>
  <conditionalFormatting sqref="AD13">
    <cfRule type="containsText" dxfId="1482" priority="65" stopIfTrue="1" operator="containsText" text="No aceptable">
      <formula>NOT(ISERROR(SEARCH("No aceptable",AD13)))</formula>
    </cfRule>
    <cfRule type="containsText" dxfId="1481" priority="66" stopIfTrue="1" operator="containsText" text="No Aceptable o aceptable con control específico">
      <formula>NOT(ISERROR(SEARCH("No Aceptable o aceptable con control específico",AD13)))</formula>
    </cfRule>
  </conditionalFormatting>
  <conditionalFormatting sqref="AE11:AE12">
    <cfRule type="cellIs" dxfId="1480" priority="61" stopIfTrue="1" operator="equal">
      <formula>"I"</formula>
    </cfRule>
    <cfRule type="cellIs" dxfId="1479" priority="62" stopIfTrue="1" operator="equal">
      <formula>"II"</formula>
    </cfRule>
    <cfRule type="cellIs" dxfId="1478" priority="63" stopIfTrue="1" operator="between">
      <formula>"III"</formula>
      <formula>"IV"</formula>
    </cfRule>
  </conditionalFormatting>
  <conditionalFormatting sqref="AE11:AE12">
    <cfRule type="cellIs" dxfId="1477" priority="59" stopIfTrue="1" operator="equal">
      <formula>"Aceptable"</formula>
    </cfRule>
    <cfRule type="cellIs" dxfId="1476" priority="60" stopIfTrue="1" operator="equal">
      <formula>"No aceptable"</formula>
    </cfRule>
  </conditionalFormatting>
  <conditionalFormatting sqref="AE18">
    <cfRule type="cellIs" dxfId="1475" priority="56" stopIfTrue="1" operator="equal">
      <formula>"I"</formula>
    </cfRule>
    <cfRule type="cellIs" dxfId="1474" priority="57" stopIfTrue="1" operator="equal">
      <formula>"II"</formula>
    </cfRule>
    <cfRule type="cellIs" dxfId="1473" priority="58" stopIfTrue="1" operator="between">
      <formula>"III"</formula>
      <formula>"IV"</formula>
    </cfRule>
  </conditionalFormatting>
  <conditionalFormatting sqref="AE18">
    <cfRule type="cellIs" dxfId="1472" priority="54" stopIfTrue="1" operator="equal">
      <formula>"Aceptable"</formula>
    </cfRule>
    <cfRule type="cellIs" dxfId="1471" priority="55" stopIfTrue="1" operator="equal">
      <formula>"No aceptable"</formula>
    </cfRule>
  </conditionalFormatting>
  <conditionalFormatting sqref="AE20">
    <cfRule type="cellIs" dxfId="1470" priority="42" stopIfTrue="1" operator="equal">
      <formula>"Aceptable"</formula>
    </cfRule>
    <cfRule type="cellIs" dxfId="1469" priority="43" stopIfTrue="1" operator="equal">
      <formula>"No aceptable"</formula>
    </cfRule>
  </conditionalFormatting>
  <conditionalFormatting sqref="AE21">
    <cfRule type="cellIs" dxfId="1468" priority="39" stopIfTrue="1" operator="equal">
      <formula>"I"</formula>
    </cfRule>
    <cfRule type="cellIs" dxfId="1467" priority="40" stopIfTrue="1" operator="equal">
      <formula>"II"</formula>
    </cfRule>
    <cfRule type="cellIs" dxfId="1466" priority="41" stopIfTrue="1" operator="between">
      <formula>"III"</formula>
      <formula>"IV"</formula>
    </cfRule>
  </conditionalFormatting>
  <conditionalFormatting sqref="AE21">
    <cfRule type="cellIs" dxfId="1465" priority="37" stopIfTrue="1" operator="equal">
      <formula>"Aceptable"</formula>
    </cfRule>
    <cfRule type="cellIs" dxfId="1464" priority="38" stopIfTrue="1" operator="equal">
      <formula>"No aceptable"</formula>
    </cfRule>
  </conditionalFormatting>
  <conditionalFormatting sqref="AE19">
    <cfRule type="cellIs" dxfId="1463" priority="34" stopIfTrue="1" operator="equal">
      <formula>"I"</formula>
    </cfRule>
    <cfRule type="cellIs" dxfId="1462" priority="35" stopIfTrue="1" operator="equal">
      <formula>"II"</formula>
    </cfRule>
    <cfRule type="cellIs" dxfId="1461" priority="36" stopIfTrue="1" operator="between">
      <formula>"III"</formula>
      <formula>"IV"</formula>
    </cfRule>
  </conditionalFormatting>
  <conditionalFormatting sqref="AE19">
    <cfRule type="cellIs" dxfId="1460" priority="32" stopIfTrue="1" operator="equal">
      <formula>"Aceptable"</formula>
    </cfRule>
    <cfRule type="cellIs" dxfId="1459" priority="33" stopIfTrue="1" operator="equal">
      <formula>"No aceptable"</formula>
    </cfRule>
  </conditionalFormatting>
  <conditionalFormatting sqref="AE15">
    <cfRule type="cellIs" dxfId="1458" priority="29" stopIfTrue="1" operator="equal">
      <formula>"I"</formula>
    </cfRule>
    <cfRule type="cellIs" dxfId="1457" priority="30" stopIfTrue="1" operator="equal">
      <formula>"II"</formula>
    </cfRule>
    <cfRule type="cellIs" dxfId="1456" priority="31" stopIfTrue="1" operator="between">
      <formula>"III"</formula>
      <formula>"IV"</formula>
    </cfRule>
  </conditionalFormatting>
  <conditionalFormatting sqref="AE15">
    <cfRule type="cellIs" dxfId="1455" priority="27" stopIfTrue="1" operator="equal">
      <formula>"Aceptable"</formula>
    </cfRule>
    <cfRule type="cellIs" dxfId="1454" priority="28" stopIfTrue="1" operator="equal">
      <formula>"No aceptable"</formula>
    </cfRule>
  </conditionalFormatting>
  <conditionalFormatting sqref="AE16">
    <cfRule type="cellIs" dxfId="1453" priority="24" stopIfTrue="1" operator="equal">
      <formula>"I"</formula>
    </cfRule>
    <cfRule type="cellIs" dxfId="1452" priority="25" stopIfTrue="1" operator="equal">
      <formula>"II"</formula>
    </cfRule>
    <cfRule type="cellIs" dxfId="1451" priority="26" stopIfTrue="1" operator="between">
      <formula>"III"</formula>
      <formula>"IV"</formula>
    </cfRule>
  </conditionalFormatting>
  <conditionalFormatting sqref="AE16">
    <cfRule type="cellIs" dxfId="1450" priority="22" stopIfTrue="1" operator="equal">
      <formula>"Aceptable"</formula>
    </cfRule>
    <cfRule type="cellIs" dxfId="1449" priority="23" stopIfTrue="1" operator="equal">
      <formula>"No aceptable"</formula>
    </cfRule>
  </conditionalFormatting>
  <conditionalFormatting sqref="AE17">
    <cfRule type="cellIs" dxfId="1448" priority="19" stopIfTrue="1" operator="equal">
      <formula>"I"</formula>
    </cfRule>
    <cfRule type="cellIs" dxfId="1447" priority="20" stopIfTrue="1" operator="equal">
      <formula>"II"</formula>
    </cfRule>
    <cfRule type="cellIs" dxfId="1446" priority="21" stopIfTrue="1" operator="between">
      <formula>"III"</formula>
      <formula>"IV"</formula>
    </cfRule>
  </conditionalFormatting>
  <conditionalFormatting sqref="AE17">
    <cfRule type="cellIs" dxfId="1445" priority="17" stopIfTrue="1" operator="equal">
      <formula>"Aceptable"</formula>
    </cfRule>
    <cfRule type="cellIs" dxfId="1444" priority="18" stopIfTrue="1" operator="equal">
      <formula>"No aceptable"</formula>
    </cfRule>
  </conditionalFormatting>
  <conditionalFormatting sqref="AB15:AD15">
    <cfRule type="cellIs" dxfId="1443" priority="14" stopIfTrue="1" operator="equal">
      <formula>"I"</formula>
    </cfRule>
    <cfRule type="cellIs" dxfId="1442" priority="15" stopIfTrue="1" operator="equal">
      <formula>"II"</formula>
    </cfRule>
    <cfRule type="cellIs" dxfId="1441" priority="16" stopIfTrue="1" operator="between">
      <formula>"III"</formula>
      <formula>"IV"</formula>
    </cfRule>
  </conditionalFormatting>
  <conditionalFormatting sqref="AD15">
    <cfRule type="cellIs" dxfId="1440" priority="12" stopIfTrue="1" operator="equal">
      <formula>"Aceptable"</formula>
    </cfRule>
    <cfRule type="cellIs" dxfId="1439" priority="13" stopIfTrue="1" operator="equal">
      <formula>"No aceptable"</formula>
    </cfRule>
  </conditionalFormatting>
  <conditionalFormatting sqref="AD15">
    <cfRule type="containsText" dxfId="1438" priority="9" stopIfTrue="1" operator="containsText" text="No aceptable o aceptable con control específico">
      <formula>NOT(ISERROR(SEARCH("No aceptable o aceptable con control específico",AD15)))</formula>
    </cfRule>
    <cfRule type="containsText" dxfId="1437" priority="10" stopIfTrue="1" operator="containsText" text="No aceptable">
      <formula>NOT(ISERROR(SEARCH("No aceptable",AD15)))</formula>
    </cfRule>
    <cfRule type="containsText" dxfId="1436" priority="11" stopIfTrue="1" operator="containsText" text="No Aceptable o aceptable con control específico">
      <formula>NOT(ISERROR(SEARCH("No Aceptable o aceptable con control específico",AD15)))</formula>
    </cfRule>
  </conditionalFormatting>
  <conditionalFormatting sqref="AB16:AD17">
    <cfRule type="cellIs" dxfId="1435" priority="6" stopIfTrue="1" operator="equal">
      <formula>"I"</formula>
    </cfRule>
    <cfRule type="cellIs" dxfId="1434" priority="7" stopIfTrue="1" operator="equal">
      <formula>"II"</formula>
    </cfRule>
    <cfRule type="cellIs" dxfId="1433" priority="8" stopIfTrue="1" operator="between">
      <formula>"III"</formula>
      <formula>"IV"</formula>
    </cfRule>
  </conditionalFormatting>
  <conditionalFormatting sqref="AD16:AD17">
    <cfRule type="cellIs" dxfId="1432" priority="4" stopIfTrue="1" operator="equal">
      <formula>"Aceptable"</formula>
    </cfRule>
    <cfRule type="cellIs" dxfId="1431" priority="5" stopIfTrue="1" operator="equal">
      <formula>"No aceptable"</formula>
    </cfRule>
  </conditionalFormatting>
  <conditionalFormatting sqref="AD16:AD17">
    <cfRule type="containsText" dxfId="1430" priority="1" stopIfTrue="1" operator="containsText" text="No aceptable o aceptable con control específico">
      <formula>NOT(ISERROR(SEARCH("No aceptable o aceptable con control específico",AD16)))</formula>
    </cfRule>
    <cfRule type="containsText" dxfId="1429" priority="2" stopIfTrue="1" operator="containsText" text="No aceptable">
      <formula>NOT(ISERROR(SEARCH("No aceptable",AD16)))</formula>
    </cfRule>
    <cfRule type="containsText" dxfId="1428" priority="3" stopIfTrue="1" operator="containsText" text="No Aceptable o aceptable con control específico">
      <formula>NOT(ISERROR(SEARCH("No Aceptable o aceptable con control específico",AD16)))</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9:Z22 Z15:Z17" xr:uid="{00000000-0002-0000-1300-000000000000}">
      <formula1>"100,60,25,10"</formula1>
    </dataValidation>
    <dataValidation type="list" allowBlank="1" showInputMessage="1" prompt="4 = Continua_x000a_3 = Frecuente_x000a_2 = Ocasional_x000a_1 = Esporádica" sqref="V19:V22 V15:V17" xr:uid="{00000000-0002-0000-1300-000001000000}">
      <formula1>"4, 3, 2, 1"</formula1>
    </dataValidation>
    <dataValidation type="list" allowBlank="1" showInputMessage="1" showErrorMessage="1" prompt="10 = Muy Alto_x000a_6 = Alto_x000a_2 = Medio_x000a_0 = Bajo" sqref="U19:U22 U15:U17" xr:uid="{00000000-0002-0000-1300-000002000000}">
      <formula1>"10, 6, 2, 0, "</formula1>
    </dataValidation>
    <dataValidation allowBlank="1" sqref="AA19:AA22 AA15:AA17" xr:uid="{00000000-0002-0000-1300-000003000000}"/>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B1:BL27"/>
  <sheetViews>
    <sheetView topLeftCell="A10" zoomScale="60" zoomScaleNormal="60" workbookViewId="0">
      <selection activeCell="A5" sqref="A5:XFD10"/>
    </sheetView>
  </sheetViews>
  <sheetFormatPr baseColWidth="10" defaultRowHeight="66" customHeight="1" x14ac:dyDescent="0.2"/>
  <cols>
    <col min="1" max="1" width="1.85546875" customWidth="1"/>
    <col min="2" max="2" width="4.7109375" customWidth="1"/>
    <col min="3" max="3" width="7.5703125" customWidth="1"/>
    <col min="4" max="4" width="6.42578125" customWidth="1"/>
    <col min="5" max="5" width="8.42578125" customWidth="1"/>
    <col min="6" max="6" width="20.7109375" customWidth="1"/>
    <col min="7" max="7" width="8.28515625" customWidth="1"/>
    <col min="8" max="8" width="14.7109375" customWidth="1"/>
    <col min="9" max="9" width="16.42578125" customWidth="1"/>
    <col min="10" max="10" width="15.5703125" customWidth="1"/>
    <col min="11" max="11" width="19.140625" customWidth="1"/>
    <col min="12" max="15" width="5.140625" customWidth="1"/>
    <col min="16" max="16" width="17.140625" customWidth="1"/>
    <col min="17" max="17" width="5.7109375" customWidth="1"/>
    <col min="18" max="18" width="15.140625" customWidth="1"/>
    <col min="19" max="19" width="12.140625" customWidth="1"/>
    <col min="20" max="20" width="14.7109375" customWidth="1"/>
    <col min="21" max="21" width="5" customWidth="1"/>
    <col min="22" max="22" width="5.42578125" customWidth="1"/>
    <col min="23" max="23" width="8.140625" customWidth="1"/>
    <col min="24" max="24" width="6.7109375" customWidth="1"/>
    <col min="25" max="25" width="12" customWidth="1"/>
    <col min="26" max="26" width="7.7109375" customWidth="1"/>
    <col min="27" max="27" width="8.140625" customWidth="1"/>
    <col min="28" max="28" width="7.28515625" customWidth="1"/>
    <col min="29" max="29" width="13.85546875" customWidth="1"/>
    <col min="30" max="30" width="12.7109375" customWidth="1"/>
    <col min="31" max="31" width="14" customWidth="1"/>
    <col min="32" max="32" width="12.42578125" customWidth="1"/>
    <col min="33" max="33" width="11.28515625" customWidth="1"/>
    <col min="34" max="34" width="16" customWidth="1"/>
    <col min="35" max="35" width="27.7109375" customWidth="1"/>
    <col min="36" max="36" width="11" customWidth="1"/>
    <col min="37" max="37" width="12.28515625" customWidth="1"/>
  </cols>
  <sheetData>
    <row r="1" spans="2:64" ht="42.7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32" t="s">
        <v>89</v>
      </c>
      <c r="AK1" s="59" t="s">
        <v>137</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42.7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32" t="s">
        <v>90</v>
      </c>
      <c r="AK2" s="59">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42.7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33" t="s">
        <v>91</v>
      </c>
      <c r="AK3" s="60">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42.7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2:64" s="137" customFormat="1" ht="18.75" customHeight="1" x14ac:dyDescent="0.3">
      <c r="E6" s="138"/>
      <c r="H6" s="139"/>
      <c r="AF6" s="138"/>
      <c r="AG6" s="138"/>
      <c r="AH6" s="138"/>
      <c r="AJ6" s="139"/>
    </row>
    <row r="7" spans="2: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64"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64" s="2" customFormat="1" ht="116.25" customHeight="1" x14ac:dyDescent="0.35">
      <c r="B11" s="237" t="s">
        <v>143</v>
      </c>
      <c r="C11" s="237" t="s">
        <v>245</v>
      </c>
      <c r="D11" s="237" t="s">
        <v>291</v>
      </c>
      <c r="E11" s="287" t="s">
        <v>144</v>
      </c>
      <c r="F11" s="243" t="s">
        <v>145</v>
      </c>
      <c r="G11" s="159" t="s">
        <v>44</v>
      </c>
      <c r="H11" s="216" t="s">
        <v>36</v>
      </c>
      <c r="I11" s="148" t="s">
        <v>49</v>
      </c>
      <c r="J11" s="189" t="s">
        <v>374</v>
      </c>
      <c r="K11" s="189" t="s">
        <v>375</v>
      </c>
      <c r="L11" s="140">
        <v>5</v>
      </c>
      <c r="M11" s="140">
        <v>16</v>
      </c>
      <c r="N11" s="140">
        <v>0</v>
      </c>
      <c r="O11" s="140">
        <f>SUM(L11:N11)</f>
        <v>21</v>
      </c>
      <c r="P11" s="189" t="s">
        <v>376</v>
      </c>
      <c r="Q11" s="157">
        <v>8</v>
      </c>
      <c r="R11" s="189" t="s">
        <v>628</v>
      </c>
      <c r="S11" s="189" t="s">
        <v>378</v>
      </c>
      <c r="T11" s="189" t="s">
        <v>377</v>
      </c>
      <c r="U11" s="7">
        <v>2</v>
      </c>
      <c r="V11" s="7">
        <v>4</v>
      </c>
      <c r="W11" s="7">
        <f t="shared" ref="W11:W23" si="0">V11*U11</f>
        <v>8</v>
      </c>
      <c r="X11" s="8" t="str">
        <f t="shared" ref="X11:X23" si="1">+IF(AND(U11*V11&gt;=24,U11*V11&lt;=40),"MA",IF(AND(U11*V11&gt;=10,U11*V11&lt;=20),"A",IF(AND(U11*V11&gt;=6,U11*V11&lt;=8),"M",IF(AND(U11*V11&gt;=0,U11*V11&lt;=4),"B",""))))</f>
        <v>M</v>
      </c>
      <c r="Y11" s="9" t="str">
        <f t="shared" ref="Y11:Y23" si="2">+IF(X11="MA","Situación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 t="shared" ref="AA11:AA23" si="3">W11*Z11</f>
        <v>80</v>
      </c>
      <c r="AB11" s="10" t="str">
        <f t="shared" ref="AB11:AB23" si="4">+IF(AND(U11*V11*Z11&gt;=600,U11*V11*Z11&lt;=4000),"I",IF(AND(U11*V11*Z11&gt;=150,U11*V11*Z11&lt;=500),"II",IF(AND(U11*V11*Z11&gt;=40,U11*V11*Z11&lt;=120),"III",IF(AND(U11*V11*Z11&gt;=0,U11*V11*Z11&lt;=20),"IV",""))))</f>
        <v>III</v>
      </c>
      <c r="AC11" s="9" t="str">
        <f t="shared" ref="AC11:AC23" si="5">+IF(AB11="I","Situación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 t="shared" ref="AD11:AD23" si="6">+IF(AB11="I","No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34"/>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116.25" customHeight="1" thickBot="1" x14ac:dyDescent="0.4">
      <c r="B12" s="237"/>
      <c r="C12" s="237"/>
      <c r="D12" s="237"/>
      <c r="E12" s="287"/>
      <c r="F12" s="243"/>
      <c r="G12" s="159" t="s">
        <v>44</v>
      </c>
      <c r="H12" s="217"/>
      <c r="I12" s="148" t="s">
        <v>127</v>
      </c>
      <c r="J12" s="189" t="s">
        <v>380</v>
      </c>
      <c r="K12" s="190" t="s">
        <v>381</v>
      </c>
      <c r="L12" s="140">
        <v>5</v>
      </c>
      <c r="M12" s="140">
        <v>16</v>
      </c>
      <c r="N12" s="140">
        <v>0</v>
      </c>
      <c r="O12" s="140">
        <f>SUM(L12:N12)</f>
        <v>21</v>
      </c>
      <c r="P12" s="189" t="s">
        <v>376</v>
      </c>
      <c r="Q12" s="157">
        <v>8</v>
      </c>
      <c r="R12" s="190" t="s">
        <v>629</v>
      </c>
      <c r="S12" s="190" t="s">
        <v>378</v>
      </c>
      <c r="T12" s="190" t="s">
        <v>377</v>
      </c>
      <c r="U12" s="7">
        <v>2</v>
      </c>
      <c r="V12" s="7">
        <v>4</v>
      </c>
      <c r="W12" s="7">
        <f t="shared" ref="W12" si="7">V12*U12</f>
        <v>8</v>
      </c>
      <c r="X12" s="8" t="str">
        <f t="shared" ref="X12" si="8">+IF(AND(U12*V12&gt;=24,U12*V12&lt;=40),"MA",IF(AND(U12*V12&gt;=10,U12*V12&lt;=20),"A",IF(AND(U12*V12&gt;=6,U12*V12&lt;=8),"M",IF(AND(U12*V12&gt;=0,U12*V12&lt;=4),"B",""))))</f>
        <v>M</v>
      </c>
      <c r="Y12" s="9" t="str">
        <f t="shared" ref="Y12" si="9">+IF(X12="MA","Situación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11</v>
      </c>
      <c r="AA12" s="7">
        <f t="shared" ref="AA12" si="10">W12*Z12</f>
        <v>88</v>
      </c>
      <c r="AB12" s="10" t="str">
        <f t="shared" ref="AB12" si="11">+IF(AND(U12*V12*Z12&gt;=600,U12*V12*Z12&lt;=4000),"I",IF(AND(U12*V12*Z12&gt;=150,U12*V12*Z12&lt;=500),"II",IF(AND(U12*V12*Z12&gt;=40,U12*V12*Z12&lt;=120),"III",IF(AND(U12*V12*Z12&gt;=0,U12*V12*Z12&lt;=20),"IV",""))))</f>
        <v>III</v>
      </c>
      <c r="AC12" s="9" t="str">
        <f t="shared" ref="AC12" si="12">+IF(AB12="I","Situación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 t="shared" ref="AD12" si="13">+IF(AB12="I","No aceptable",IF(AB12="II","No aceptable o aceptable con control específico",IF(AB12="III","Aceptable",IF(AB12="IV","Aceptable",""))))</f>
        <v>Aceptable</v>
      </c>
      <c r="AE12" s="173" t="s">
        <v>128</v>
      </c>
      <c r="AF12" s="157" t="s">
        <v>34</v>
      </c>
      <c r="AG12" s="157" t="s">
        <v>34</v>
      </c>
      <c r="AH12" s="157" t="s">
        <v>384</v>
      </c>
      <c r="AI12" s="146" t="s">
        <v>379</v>
      </c>
      <c r="AJ12" s="157" t="s">
        <v>34</v>
      </c>
      <c r="AK12" s="147" t="s">
        <v>35</v>
      </c>
      <c r="AL12" s="134"/>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116.25" customHeight="1" thickBot="1" x14ac:dyDescent="0.4">
      <c r="B13" s="237"/>
      <c r="C13" s="237"/>
      <c r="D13" s="237"/>
      <c r="E13" s="287"/>
      <c r="F13" s="243"/>
      <c r="G13" s="159" t="s">
        <v>44</v>
      </c>
      <c r="H13" s="235" t="s">
        <v>47</v>
      </c>
      <c r="I13" s="148" t="s">
        <v>353</v>
      </c>
      <c r="J13" s="148" t="s">
        <v>354</v>
      </c>
      <c r="K13" s="148" t="s">
        <v>355</v>
      </c>
      <c r="L13" s="140">
        <v>5</v>
      </c>
      <c r="M13" s="140">
        <v>16</v>
      </c>
      <c r="N13" s="140">
        <v>0</v>
      </c>
      <c r="O13" s="140">
        <f>SUM(L13:N13)</f>
        <v>21</v>
      </c>
      <c r="P13" s="148" t="s">
        <v>356</v>
      </c>
      <c r="Q13" s="157">
        <v>8</v>
      </c>
      <c r="R13" s="148" t="s">
        <v>359</v>
      </c>
      <c r="S13" s="148" t="s">
        <v>465</v>
      </c>
      <c r="T13" s="148" t="s">
        <v>466</v>
      </c>
      <c r="U13" s="7">
        <v>2</v>
      </c>
      <c r="V13" s="7">
        <v>4</v>
      </c>
      <c r="W13" s="7">
        <f t="shared" ref="W13" si="14">V13*U13</f>
        <v>8</v>
      </c>
      <c r="X13" s="8" t="str">
        <f t="shared" ref="X13" si="15">+IF(AND(U13*V13&gt;=24,U13*V13&lt;=40),"MA",IF(AND(U13*V13&gt;=10,U13*V13&lt;=20),"A",IF(AND(U13*V13&gt;=6,U13*V13&lt;=8),"M",IF(AND(U13*V13&gt;=0,U13*V13&lt;=4),"B",""))))</f>
        <v>M</v>
      </c>
      <c r="Y13" s="9" t="str">
        <f t="shared" ref="Y13" si="16">+IF(X13="MA","Situación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7">
        <v>10</v>
      </c>
      <c r="AA13" s="7">
        <f t="shared" ref="AA13" si="17">W13*Z13</f>
        <v>80</v>
      </c>
      <c r="AB13" s="10" t="str">
        <f t="shared" ref="AB13" si="18">+IF(AND(U13*V13*Z13&gt;=600,U13*V13*Z13&lt;=4000),"I",IF(AND(U13*V13*Z13&gt;=150,U13*V13*Z13&lt;=500),"II",IF(AND(U13*V13*Z13&gt;=40,U13*V13*Z13&lt;=120),"III",IF(AND(U13*V13*Z13&gt;=0,U13*V13*Z13&lt;=20),"IV",""))))</f>
        <v>III</v>
      </c>
      <c r="AC13" s="9" t="str">
        <f t="shared" ref="AC13" si="19">+IF(AB13="I","Situación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 t="shared" ref="AD13" si="20">+IF(AB13="I","No aceptable",IF(AB13="II","No aceptable o aceptable con control específico",IF(AB13="III","Aceptable",IF(AB13="IV","Aceptable",""))))</f>
        <v>Aceptable</v>
      </c>
      <c r="AE13" s="150" t="s">
        <v>362</v>
      </c>
      <c r="AF13" s="148" t="s">
        <v>34</v>
      </c>
      <c r="AG13" s="148" t="s">
        <v>34</v>
      </c>
      <c r="AH13" s="148" t="s">
        <v>34</v>
      </c>
      <c r="AI13" s="148" t="s">
        <v>361</v>
      </c>
      <c r="AJ13" s="148" t="s">
        <v>34</v>
      </c>
      <c r="AK13" s="147" t="s">
        <v>285</v>
      </c>
      <c r="AL13" s="134"/>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116.25" customHeight="1" thickBot="1" x14ac:dyDescent="0.4">
      <c r="B14" s="237"/>
      <c r="C14" s="237"/>
      <c r="D14" s="237"/>
      <c r="E14" s="287"/>
      <c r="F14" s="243"/>
      <c r="G14" s="159" t="s">
        <v>44</v>
      </c>
      <c r="H14" s="235"/>
      <c r="I14" s="149" t="s">
        <v>63</v>
      </c>
      <c r="J14" s="148" t="s">
        <v>365</v>
      </c>
      <c r="K14" s="148" t="s">
        <v>347</v>
      </c>
      <c r="L14" s="140">
        <v>5</v>
      </c>
      <c r="M14" s="140">
        <v>16</v>
      </c>
      <c r="N14" s="140">
        <v>0</v>
      </c>
      <c r="O14" s="140">
        <f t="shared" ref="O14:O23" si="21">SUM(L14:N14)</f>
        <v>21</v>
      </c>
      <c r="P14" s="148" t="s">
        <v>363</v>
      </c>
      <c r="Q14" s="148">
        <v>8</v>
      </c>
      <c r="R14" s="148" t="s">
        <v>351</v>
      </c>
      <c r="S14" s="148" t="s">
        <v>349</v>
      </c>
      <c r="T14" s="148" t="s">
        <v>464</v>
      </c>
      <c r="U14" s="7">
        <v>2</v>
      </c>
      <c r="V14" s="7">
        <v>4</v>
      </c>
      <c r="W14" s="7">
        <f t="shared" si="0"/>
        <v>8</v>
      </c>
      <c r="X14" s="8" t="str">
        <f t="shared" si="1"/>
        <v>M</v>
      </c>
      <c r="Y14" s="9" t="str">
        <f t="shared" si="2"/>
        <v>Situación deficiente con exposición esporádica, o bien situación mejorable con exposición continuada o frecuente. Es posible que suceda el daño alguna vez.</v>
      </c>
      <c r="Z14" s="7">
        <v>10</v>
      </c>
      <c r="AA14" s="7">
        <f t="shared" si="3"/>
        <v>80</v>
      </c>
      <c r="AB14" s="10" t="str">
        <f t="shared" si="4"/>
        <v>III</v>
      </c>
      <c r="AC14" s="9" t="str">
        <f t="shared" si="5"/>
        <v>Mejorar si es posible. Sería conveniente justificar la intervención y su rentabilidad.</v>
      </c>
      <c r="AD14" s="11" t="str">
        <f t="shared" si="6"/>
        <v>Aceptable</v>
      </c>
      <c r="AE14" s="148" t="s">
        <v>371</v>
      </c>
      <c r="AF14" s="148" t="s">
        <v>34</v>
      </c>
      <c r="AG14" s="148" t="s">
        <v>34</v>
      </c>
      <c r="AH14" s="148" t="s">
        <v>34</v>
      </c>
      <c r="AI14" s="151" t="s">
        <v>364</v>
      </c>
      <c r="AJ14" s="148" t="s">
        <v>34</v>
      </c>
      <c r="AK14" s="147" t="s">
        <v>35</v>
      </c>
      <c r="AL14" s="134"/>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2" customFormat="1" ht="116.25" customHeight="1" thickTop="1" x14ac:dyDescent="0.35">
      <c r="B15" s="237"/>
      <c r="C15" s="237"/>
      <c r="D15" s="237"/>
      <c r="E15" s="287"/>
      <c r="F15" s="243"/>
      <c r="G15" s="183" t="s">
        <v>44</v>
      </c>
      <c r="H15" s="190" t="s">
        <v>326</v>
      </c>
      <c r="I15" s="190" t="s">
        <v>547</v>
      </c>
      <c r="J15" s="190" t="s">
        <v>533</v>
      </c>
      <c r="K15" s="190" t="s">
        <v>534</v>
      </c>
      <c r="L15" s="140">
        <v>5</v>
      </c>
      <c r="M15" s="181">
        <v>0</v>
      </c>
      <c r="N15" s="182">
        <v>0</v>
      </c>
      <c r="O15" s="182">
        <v>1</v>
      </c>
      <c r="P15" s="190" t="s">
        <v>535</v>
      </c>
      <c r="Q15" s="148">
        <v>8</v>
      </c>
      <c r="R15" s="190" t="s">
        <v>536</v>
      </c>
      <c r="S15" s="190" t="s">
        <v>537</v>
      </c>
      <c r="T15" s="190" t="s">
        <v>539</v>
      </c>
      <c r="U15" s="141">
        <v>2</v>
      </c>
      <c r="V15" s="141">
        <v>3</v>
      </c>
      <c r="W15" s="141">
        <f t="shared" si="0"/>
        <v>6</v>
      </c>
      <c r="X15" s="142" t="str">
        <f t="shared" si="1"/>
        <v>M</v>
      </c>
      <c r="Y15" s="143" t="str">
        <f t="shared" si="2"/>
        <v>Situación deficiente con exposición esporádica, o bien situación mejorable con exposición continuada o frecuente. Es posible que suceda el daño alguna vez.</v>
      </c>
      <c r="Z15" s="141">
        <v>25</v>
      </c>
      <c r="AA15" s="141">
        <f t="shared" si="3"/>
        <v>150</v>
      </c>
      <c r="AB15" s="144" t="str">
        <f t="shared" si="4"/>
        <v>II</v>
      </c>
      <c r="AC15" s="143" t="str">
        <f t="shared" si="5"/>
        <v>Corregir y adoptar medidas de control de inmediato. Sin embargo suspenda actividades si el nivel de riesgo está por encima o igual de 360.</v>
      </c>
      <c r="AD15" s="145" t="str">
        <f t="shared" si="6"/>
        <v>No aceptable o aceptable con control específico</v>
      </c>
      <c r="AE15" s="143" t="s">
        <v>538</v>
      </c>
      <c r="AF15" s="148" t="s">
        <v>34</v>
      </c>
      <c r="AG15" s="148" t="s">
        <v>34</v>
      </c>
      <c r="AH15" s="141" t="s">
        <v>531</v>
      </c>
      <c r="AI15" s="152" t="s">
        <v>532</v>
      </c>
      <c r="AJ15" s="148" t="s">
        <v>530</v>
      </c>
      <c r="AK15" s="173" t="s">
        <v>285</v>
      </c>
      <c r="AL15" s="134"/>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s="2" customFormat="1" ht="116.25" customHeight="1" x14ac:dyDescent="0.35">
      <c r="B16" s="237"/>
      <c r="C16" s="237"/>
      <c r="D16" s="237"/>
      <c r="E16" s="287"/>
      <c r="F16" s="243"/>
      <c r="G16" s="159" t="s">
        <v>44</v>
      </c>
      <c r="H16" s="235" t="s">
        <v>53</v>
      </c>
      <c r="I16" s="190" t="s">
        <v>330</v>
      </c>
      <c r="J16" s="190" t="s">
        <v>331</v>
      </c>
      <c r="K16" s="190" t="s">
        <v>334</v>
      </c>
      <c r="L16" s="187">
        <v>5</v>
      </c>
      <c r="M16" s="187">
        <v>16</v>
      </c>
      <c r="N16" s="187">
        <v>0</v>
      </c>
      <c r="O16" s="187">
        <f t="shared" si="21"/>
        <v>21</v>
      </c>
      <c r="P16" s="191" t="s">
        <v>337</v>
      </c>
      <c r="Q16" s="185">
        <v>8</v>
      </c>
      <c r="R16" s="191" t="s">
        <v>339</v>
      </c>
      <c r="S16" s="191" t="s">
        <v>340</v>
      </c>
      <c r="T16" s="191" t="s">
        <v>341</v>
      </c>
      <c r="U16" s="157">
        <v>6</v>
      </c>
      <c r="V16" s="157">
        <v>4</v>
      </c>
      <c r="W16" s="157">
        <f t="shared" si="0"/>
        <v>24</v>
      </c>
      <c r="X16" s="157" t="str">
        <f t="shared" si="1"/>
        <v>MA</v>
      </c>
      <c r="Y16" s="143" t="str">
        <f t="shared" si="2"/>
        <v>Situación deficiente con exposición continua, o muy deficiente con exposición frecuente. Normalmente la materialización del riesgo ocurre con frecuencia.</v>
      </c>
      <c r="Z16" s="141">
        <v>10</v>
      </c>
      <c r="AA16" s="141">
        <f t="shared" si="3"/>
        <v>240</v>
      </c>
      <c r="AB16" s="144" t="str">
        <f t="shared" si="4"/>
        <v>II</v>
      </c>
      <c r="AC16" s="143" t="str">
        <f t="shared" si="5"/>
        <v>Corregir y adoptar medidas de control de inmediato. Sin embargo suspenda actividades si el nivel de riesgo está por encima o igual de 360.</v>
      </c>
      <c r="AD16" s="145" t="str">
        <f t="shared" si="6"/>
        <v>No aceptable o aceptable con control específico</v>
      </c>
      <c r="AE16" s="173" t="s">
        <v>570</v>
      </c>
      <c r="AF16" s="148" t="s">
        <v>34</v>
      </c>
      <c r="AG16" s="148" t="s">
        <v>34</v>
      </c>
      <c r="AH16" s="190" t="s">
        <v>345</v>
      </c>
      <c r="AI16" s="190" t="s">
        <v>346</v>
      </c>
      <c r="AJ16" s="157" t="s">
        <v>34</v>
      </c>
      <c r="AK16" s="147" t="s">
        <v>35</v>
      </c>
      <c r="AL16" s="134"/>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116.25" customHeight="1" x14ac:dyDescent="0.35">
      <c r="B17" s="237"/>
      <c r="C17" s="237"/>
      <c r="D17" s="237"/>
      <c r="E17" s="287"/>
      <c r="F17" s="243"/>
      <c r="G17" s="159" t="s">
        <v>44</v>
      </c>
      <c r="H17" s="235"/>
      <c r="I17" s="190" t="s">
        <v>333</v>
      </c>
      <c r="J17" s="190" t="s">
        <v>332</v>
      </c>
      <c r="K17" s="190" t="s">
        <v>335</v>
      </c>
      <c r="L17" s="187">
        <v>5</v>
      </c>
      <c r="M17" s="187">
        <v>16</v>
      </c>
      <c r="N17" s="187">
        <v>0</v>
      </c>
      <c r="O17" s="187">
        <f t="shared" si="21"/>
        <v>21</v>
      </c>
      <c r="P17" s="191" t="s">
        <v>338</v>
      </c>
      <c r="Q17" s="185">
        <v>8</v>
      </c>
      <c r="R17" s="191" t="s">
        <v>342</v>
      </c>
      <c r="S17" s="191" t="s">
        <v>343</v>
      </c>
      <c r="T17" s="191" t="s">
        <v>344</v>
      </c>
      <c r="U17" s="157">
        <v>6</v>
      </c>
      <c r="V17" s="157">
        <v>4</v>
      </c>
      <c r="W17" s="157">
        <f t="shared" si="0"/>
        <v>24</v>
      </c>
      <c r="X17" s="157" t="str">
        <f t="shared" si="1"/>
        <v>MA</v>
      </c>
      <c r="Y17" s="143" t="str">
        <f t="shared" si="2"/>
        <v>Situación deficiente con exposición continua, o muy deficiente con exposición frecuente. Normalmente la materialización del riesgo ocurre con frecuencia.</v>
      </c>
      <c r="Z17" s="141">
        <v>10</v>
      </c>
      <c r="AA17" s="141">
        <f t="shared" si="3"/>
        <v>240</v>
      </c>
      <c r="AB17" s="144" t="str">
        <f t="shared" si="4"/>
        <v>II</v>
      </c>
      <c r="AC17" s="143" t="str">
        <f t="shared" si="5"/>
        <v>Corregir y adoptar medidas de control de inmediato. Sin embargo suspenda actividades si el nivel de riesgo está por encima o igual de 360.</v>
      </c>
      <c r="AD17" s="145" t="str">
        <f t="shared" si="6"/>
        <v>No aceptable o aceptable con control específico</v>
      </c>
      <c r="AE17" s="173" t="s">
        <v>570</v>
      </c>
      <c r="AF17" s="148" t="s">
        <v>34</v>
      </c>
      <c r="AG17" s="148" t="s">
        <v>34</v>
      </c>
      <c r="AH17" s="190" t="s">
        <v>345</v>
      </c>
      <c r="AI17" s="190" t="s">
        <v>346</v>
      </c>
      <c r="AJ17" s="157" t="s">
        <v>34</v>
      </c>
      <c r="AK17" s="147" t="s">
        <v>35</v>
      </c>
      <c r="AL17" s="134"/>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116.25" customHeight="1" x14ac:dyDescent="0.35">
      <c r="B18" s="237"/>
      <c r="C18" s="237"/>
      <c r="D18" s="237"/>
      <c r="E18" s="287"/>
      <c r="F18" s="243"/>
      <c r="G18" s="159" t="s">
        <v>33</v>
      </c>
      <c r="H18" s="216" t="s">
        <v>48</v>
      </c>
      <c r="I18" s="190" t="s">
        <v>68</v>
      </c>
      <c r="J18" s="190" t="s">
        <v>438</v>
      </c>
      <c r="K18" s="190" t="s">
        <v>69</v>
      </c>
      <c r="L18" s="140">
        <v>5</v>
      </c>
      <c r="M18" s="140">
        <v>16</v>
      </c>
      <c r="N18" s="140">
        <v>0</v>
      </c>
      <c r="O18" s="140">
        <f t="shared" si="21"/>
        <v>21</v>
      </c>
      <c r="P18" s="190" t="s">
        <v>432</v>
      </c>
      <c r="Q18" s="157">
        <v>8</v>
      </c>
      <c r="R18" s="179" t="s">
        <v>213</v>
      </c>
      <c r="S18" s="190" t="s">
        <v>433</v>
      </c>
      <c r="T18" s="179" t="s">
        <v>472</v>
      </c>
      <c r="U18" s="7">
        <v>2</v>
      </c>
      <c r="V18" s="7">
        <v>3</v>
      </c>
      <c r="W18" s="7">
        <f t="shared" si="0"/>
        <v>6</v>
      </c>
      <c r="X18" s="8" t="str">
        <f t="shared" si="1"/>
        <v>M</v>
      </c>
      <c r="Y18" s="9" t="str">
        <f t="shared" si="2"/>
        <v>Situación deficiente con exposición esporádica, o bien situación mejorable con exposición continuada o frecuente. Es posible que suceda el daño alguna vez.</v>
      </c>
      <c r="Z18" s="7">
        <v>10</v>
      </c>
      <c r="AA18" s="7">
        <f t="shared" si="3"/>
        <v>60</v>
      </c>
      <c r="AB18" s="10" t="str">
        <f t="shared" si="4"/>
        <v>III</v>
      </c>
      <c r="AC18" s="9" t="str">
        <f t="shared" si="5"/>
        <v>Mejorar si es posible. Sería conveniente justificar la intervención y su rentabilidad.</v>
      </c>
      <c r="AD18" s="11" t="str">
        <f t="shared" si="6"/>
        <v>Aceptable</v>
      </c>
      <c r="AE18" s="173" t="s">
        <v>70</v>
      </c>
      <c r="AF18" s="157" t="s">
        <v>34</v>
      </c>
      <c r="AG18" s="157" t="s">
        <v>34</v>
      </c>
      <c r="AH18" s="190" t="s">
        <v>434</v>
      </c>
      <c r="AI18" s="190" t="s">
        <v>435</v>
      </c>
      <c r="AJ18" s="157" t="s">
        <v>34</v>
      </c>
      <c r="AK18" s="147" t="s">
        <v>35</v>
      </c>
      <c r="AL18" s="134"/>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116.25" customHeight="1" x14ac:dyDescent="0.35">
      <c r="B19" s="237"/>
      <c r="C19" s="237"/>
      <c r="D19" s="237"/>
      <c r="E19" s="287"/>
      <c r="F19" s="243"/>
      <c r="G19" s="159"/>
      <c r="H19" s="220"/>
      <c r="I19" s="190" t="s">
        <v>106</v>
      </c>
      <c r="J19" s="190" t="s">
        <v>444</v>
      </c>
      <c r="K19" s="190" t="s">
        <v>420</v>
      </c>
      <c r="L19" s="140">
        <v>5</v>
      </c>
      <c r="M19" s="140">
        <v>16</v>
      </c>
      <c r="N19" s="140">
        <v>0</v>
      </c>
      <c r="O19" s="140">
        <f t="shared" ref="O19" si="22">SUM(L19:N19)</f>
        <v>21</v>
      </c>
      <c r="P19" s="190" t="s">
        <v>443</v>
      </c>
      <c r="Q19" s="157">
        <v>8</v>
      </c>
      <c r="R19" s="190" t="s">
        <v>213</v>
      </c>
      <c r="S19" s="179" t="s">
        <v>460</v>
      </c>
      <c r="T19" s="179" t="s">
        <v>469</v>
      </c>
      <c r="U19" s="7">
        <v>2</v>
      </c>
      <c r="V19" s="7">
        <v>3</v>
      </c>
      <c r="W19" s="7">
        <f t="shared" ref="W19" si="23">V19*U19</f>
        <v>6</v>
      </c>
      <c r="X19" s="8" t="str">
        <f t="shared" ref="X19" si="24">+IF(AND(U19*V19&gt;=24,U19*V19&lt;=40),"MA",IF(AND(U19*V19&gt;=10,U19*V19&lt;=20),"A",IF(AND(U19*V19&gt;=6,U19*V19&lt;=8),"M",IF(AND(U19*V19&gt;=0,U19*V19&lt;=4),"B",""))))</f>
        <v>M</v>
      </c>
      <c r="Y19" s="9" t="str">
        <f t="shared" ref="Y19" si="25">+IF(X19="MA","Situación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9" s="7">
        <v>11</v>
      </c>
      <c r="AA19" s="7">
        <f t="shared" ref="AA19" si="26">W19*Z19</f>
        <v>66</v>
      </c>
      <c r="AB19" s="10" t="str">
        <f t="shared" ref="AB19" si="27">+IF(AND(U19*V19*Z19&gt;=600,U19*V19*Z19&lt;=4000),"I",IF(AND(U19*V19*Z19&gt;=150,U19*V19*Z19&lt;=500),"II",IF(AND(U19*V19*Z19&gt;=40,U19*V19*Z19&lt;=120),"III",IF(AND(U19*V19*Z19&gt;=0,U19*V19*Z19&lt;=20),"IV",""))))</f>
        <v>III</v>
      </c>
      <c r="AC19" s="9" t="str">
        <f t="shared" ref="AC19" si="28">+IF(AB19="I","Situación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11" t="str">
        <f t="shared" ref="AD19" si="29">+IF(AB19="I","No aceptable",IF(AB19="II","No aceptable o aceptable con control específico",IF(AB19="III","Aceptable",IF(AB19="IV","Aceptable",""))))</f>
        <v>Aceptable</v>
      </c>
      <c r="AE19" s="143" t="s">
        <v>70</v>
      </c>
      <c r="AF19" s="157" t="s">
        <v>34</v>
      </c>
      <c r="AG19" s="157" t="s">
        <v>34</v>
      </c>
      <c r="AH19" s="190" t="s">
        <v>200</v>
      </c>
      <c r="AI19" s="190" t="s">
        <v>470</v>
      </c>
      <c r="AJ19" s="157" t="s">
        <v>34</v>
      </c>
      <c r="AK19" s="147" t="s">
        <v>35</v>
      </c>
      <c r="AL19" s="134"/>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116.25" customHeight="1" x14ac:dyDescent="0.35">
      <c r="B20" s="237"/>
      <c r="C20" s="237"/>
      <c r="D20" s="237"/>
      <c r="E20" s="287"/>
      <c r="F20" s="243"/>
      <c r="G20" s="159"/>
      <c r="H20" s="220"/>
      <c r="I20" s="190" t="s">
        <v>51</v>
      </c>
      <c r="J20" s="190" t="s">
        <v>447</v>
      </c>
      <c r="K20" s="190" t="s">
        <v>420</v>
      </c>
      <c r="L20" s="140">
        <v>5</v>
      </c>
      <c r="M20" s="140">
        <v>16</v>
      </c>
      <c r="N20" s="140">
        <v>0</v>
      </c>
      <c r="O20" s="140">
        <f t="shared" ref="O20" si="30">SUM(L20:N20)</f>
        <v>21</v>
      </c>
      <c r="P20" s="190" t="s">
        <v>437</v>
      </c>
      <c r="Q20" s="157">
        <v>1</v>
      </c>
      <c r="R20" s="190" t="s">
        <v>213</v>
      </c>
      <c r="S20" s="179" t="s">
        <v>461</v>
      </c>
      <c r="T20" s="190" t="s">
        <v>473</v>
      </c>
      <c r="U20" s="7">
        <v>2</v>
      </c>
      <c r="V20" s="7">
        <v>3</v>
      </c>
      <c r="W20" s="7">
        <f t="shared" ref="W20" si="31">V20*U20</f>
        <v>6</v>
      </c>
      <c r="X20" s="8" t="str">
        <f t="shared" ref="X20" si="32">+IF(AND(U20*V20&gt;=24,U20*V20&lt;=40),"MA",IF(AND(U20*V20&gt;=10,U20*V20&lt;=20),"A",IF(AND(U20*V20&gt;=6,U20*V20&lt;=8),"M",IF(AND(U20*V20&gt;=0,U20*V20&lt;=4),"B",""))))</f>
        <v>M</v>
      </c>
      <c r="Y20" s="9" t="str">
        <f t="shared" ref="Y20" si="33">+IF(X20="MA","Situación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7">
        <v>12</v>
      </c>
      <c r="AA20" s="7">
        <f t="shared" ref="AA20" si="34">W20*Z20</f>
        <v>72</v>
      </c>
      <c r="AB20" s="10" t="str">
        <f t="shared" ref="AB20" si="35">+IF(AND(U20*V20*Z20&gt;=600,U20*V20*Z20&lt;=4000),"I",IF(AND(U20*V20*Z20&gt;=150,U20*V20*Z20&lt;=500),"II",IF(AND(U20*V20*Z20&gt;=40,U20*V20*Z20&lt;=120),"III",IF(AND(U20*V20*Z20&gt;=0,U20*V20*Z20&lt;=20),"IV",""))))</f>
        <v>III</v>
      </c>
      <c r="AC20" s="9" t="str">
        <f t="shared" ref="AC20" si="36">+IF(AB20="I","Situación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11" t="str">
        <f t="shared" ref="AD20" si="37">+IF(AB20="I","No aceptable",IF(AB20="II","No aceptable o aceptable con control específico",IF(AB20="III","Aceptable",IF(AB20="IV","Aceptable",""))))</f>
        <v>Aceptable</v>
      </c>
      <c r="AE20" s="143" t="s">
        <v>527</v>
      </c>
      <c r="AF20" s="148" t="s">
        <v>34</v>
      </c>
      <c r="AG20" s="148" t="s">
        <v>34</v>
      </c>
      <c r="AH20" s="190" t="s">
        <v>72</v>
      </c>
      <c r="AI20" s="190" t="s">
        <v>431</v>
      </c>
      <c r="AJ20" s="148" t="s">
        <v>34</v>
      </c>
      <c r="AK20" s="147" t="s">
        <v>35</v>
      </c>
      <c r="AL20" s="134"/>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116.25" customHeight="1" x14ac:dyDescent="0.35">
      <c r="B21" s="237"/>
      <c r="C21" s="237"/>
      <c r="D21" s="237"/>
      <c r="E21" s="287"/>
      <c r="F21" s="243"/>
      <c r="G21" s="159"/>
      <c r="H21" s="220"/>
      <c r="I21" s="190" t="s">
        <v>288</v>
      </c>
      <c r="J21" s="190" t="s">
        <v>427</v>
      </c>
      <c r="K21" s="190" t="s">
        <v>425</v>
      </c>
      <c r="L21" s="140">
        <v>5</v>
      </c>
      <c r="M21" s="140">
        <v>16</v>
      </c>
      <c r="N21" s="140">
        <v>0</v>
      </c>
      <c r="O21" s="140">
        <f t="shared" ref="O21" si="38">SUM(L21:N21)</f>
        <v>21</v>
      </c>
      <c r="P21" s="190" t="s">
        <v>426</v>
      </c>
      <c r="Q21" s="157">
        <v>2</v>
      </c>
      <c r="R21" s="179" t="s">
        <v>213</v>
      </c>
      <c r="S21" s="190" t="s">
        <v>475</v>
      </c>
      <c r="T21" s="179" t="s">
        <v>477</v>
      </c>
      <c r="U21" s="7">
        <v>2</v>
      </c>
      <c r="V21" s="7">
        <v>3</v>
      </c>
      <c r="W21" s="7">
        <f t="shared" ref="W21" si="39">V21*U21</f>
        <v>6</v>
      </c>
      <c r="X21" s="8" t="str">
        <f t="shared" ref="X21" si="40">+IF(AND(U21*V21&gt;=24,U21*V21&lt;=40),"MA",IF(AND(U21*V21&gt;=10,U21*V21&lt;=20),"A",IF(AND(U21*V21&gt;=6,U21*V21&lt;=8),"M",IF(AND(U21*V21&gt;=0,U21*V21&lt;=4),"B",""))))</f>
        <v>M</v>
      </c>
      <c r="Y21" s="9" t="str">
        <f t="shared" ref="Y21" si="41">+IF(X21="MA","Situación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1" s="7">
        <v>12</v>
      </c>
      <c r="AA21" s="7">
        <f t="shared" ref="AA21" si="42">W21*Z21</f>
        <v>72</v>
      </c>
      <c r="AB21" s="10" t="str">
        <f t="shared" ref="AB21" si="43">+IF(AND(U21*V21*Z21&gt;=600,U21*V21*Z21&lt;=4000),"I",IF(AND(U21*V21*Z21&gt;=150,U21*V21*Z21&lt;=500),"II",IF(AND(U21*V21*Z21&gt;=40,U21*V21*Z21&lt;=120),"III",IF(AND(U21*V21*Z21&gt;=0,U21*V21*Z21&lt;=20),"IV",""))))</f>
        <v>III</v>
      </c>
      <c r="AC21" s="9" t="str">
        <f t="shared" ref="AC21" si="44">+IF(AB21="I","Situación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1" t="str">
        <f t="shared" ref="AD21" si="45">+IF(AB21="I","No aceptable",IF(AB21="II","No aceptable o aceptable con control específico",IF(AB21="III","Aceptable",IF(AB21="IV","Aceptable",""))))</f>
        <v>Aceptable</v>
      </c>
      <c r="AE21" s="148" t="s">
        <v>34</v>
      </c>
      <c r="AF21" s="148" t="s">
        <v>34</v>
      </c>
      <c r="AG21" s="148" t="s">
        <v>34</v>
      </c>
      <c r="AH21" s="190" t="s">
        <v>428</v>
      </c>
      <c r="AI21" s="146" t="s">
        <v>217</v>
      </c>
      <c r="AJ21" s="148" t="s">
        <v>34</v>
      </c>
      <c r="AK21" s="147" t="s">
        <v>35</v>
      </c>
      <c r="AL21" s="134"/>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116.25" customHeight="1" x14ac:dyDescent="0.35">
      <c r="B22" s="237"/>
      <c r="C22" s="237"/>
      <c r="D22" s="237"/>
      <c r="E22" s="287"/>
      <c r="F22" s="243"/>
      <c r="G22" s="159" t="s">
        <v>33</v>
      </c>
      <c r="H22" s="217"/>
      <c r="I22" s="190" t="s">
        <v>68</v>
      </c>
      <c r="J22" s="190" t="s">
        <v>436</v>
      </c>
      <c r="K22" s="190" t="s">
        <v>420</v>
      </c>
      <c r="L22" s="140">
        <v>5</v>
      </c>
      <c r="M22" s="140">
        <v>16</v>
      </c>
      <c r="N22" s="140">
        <v>0</v>
      </c>
      <c r="O22" s="140">
        <f t="shared" si="21"/>
        <v>21</v>
      </c>
      <c r="P22" s="190" t="s">
        <v>437</v>
      </c>
      <c r="Q22" s="157">
        <v>1</v>
      </c>
      <c r="R22" s="190" t="s">
        <v>439</v>
      </c>
      <c r="S22" s="190" t="s">
        <v>467</v>
      </c>
      <c r="T22" s="179" t="s">
        <v>468</v>
      </c>
      <c r="U22" s="7">
        <v>6</v>
      </c>
      <c r="V22" s="7">
        <v>2</v>
      </c>
      <c r="W22" s="7">
        <f t="shared" si="0"/>
        <v>12</v>
      </c>
      <c r="X22" s="8" t="str">
        <f t="shared" si="1"/>
        <v>A</v>
      </c>
      <c r="Y22" s="9" t="str">
        <f t="shared" si="2"/>
        <v>Situación deficiente con exposición frecuente u ocasional, o bien situación muy deficiente con exposición ocasional o esporádica. La materialización de Riesgo es posible que suceda varias veces en la vida laboral</v>
      </c>
      <c r="Z22" s="7">
        <v>10</v>
      </c>
      <c r="AA22" s="7">
        <f t="shared" si="3"/>
        <v>120</v>
      </c>
      <c r="AB22" s="10" t="str">
        <f t="shared" si="4"/>
        <v>III</v>
      </c>
      <c r="AC22" s="9" t="str">
        <f t="shared" si="5"/>
        <v>Mejorar si es posible. Sería conveniente justificar la intervención y su rentabilidad.</v>
      </c>
      <c r="AD22" s="11" t="str">
        <f t="shared" si="6"/>
        <v>Aceptable</v>
      </c>
      <c r="AE22" s="173" t="s">
        <v>135</v>
      </c>
      <c r="AF22" s="173" t="s">
        <v>34</v>
      </c>
      <c r="AG22" s="148" t="s">
        <v>213</v>
      </c>
      <c r="AH22" s="190" t="s">
        <v>440</v>
      </c>
      <c r="AI22" s="190" t="s">
        <v>441</v>
      </c>
      <c r="AJ22" s="157" t="s">
        <v>34</v>
      </c>
      <c r="AK22" s="147" t="s">
        <v>35</v>
      </c>
      <c r="AL22" s="134"/>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52" customFormat="1" ht="116.25" customHeight="1" x14ac:dyDescent="0.35">
      <c r="B23" s="238"/>
      <c r="C23" s="238"/>
      <c r="D23" s="238"/>
      <c r="E23" s="288"/>
      <c r="F23" s="244"/>
      <c r="G23" s="159" t="s">
        <v>33</v>
      </c>
      <c r="H23" s="190" t="s">
        <v>75</v>
      </c>
      <c r="I23" s="190" t="s">
        <v>418</v>
      </c>
      <c r="J23" s="190" t="s">
        <v>419</v>
      </c>
      <c r="K23" s="190" t="s">
        <v>420</v>
      </c>
      <c r="L23" s="140">
        <v>5</v>
      </c>
      <c r="M23" s="140">
        <v>16</v>
      </c>
      <c r="N23" s="140">
        <v>0</v>
      </c>
      <c r="O23" s="140">
        <f t="shared" si="21"/>
        <v>21</v>
      </c>
      <c r="P23" s="190" t="s">
        <v>421</v>
      </c>
      <c r="Q23" s="157">
        <v>8</v>
      </c>
      <c r="R23" s="190" t="s">
        <v>422</v>
      </c>
      <c r="S23" s="190" t="s">
        <v>423</v>
      </c>
      <c r="T23" s="179" t="s">
        <v>492</v>
      </c>
      <c r="U23" s="7">
        <v>2</v>
      </c>
      <c r="V23" s="7">
        <v>4</v>
      </c>
      <c r="W23" s="7">
        <f t="shared" si="0"/>
        <v>8</v>
      </c>
      <c r="X23" s="8" t="str">
        <f t="shared" si="1"/>
        <v>M</v>
      </c>
      <c r="Y23" s="9" t="str">
        <f t="shared" si="2"/>
        <v>Situación deficiente con exposición esporádica, o bien situación mejorable con exposición continuada o frecuente. Es posible que suceda el daño alguna vez.</v>
      </c>
      <c r="Z23" s="7">
        <v>10</v>
      </c>
      <c r="AA23" s="7">
        <f t="shared" si="3"/>
        <v>80</v>
      </c>
      <c r="AB23" s="10" t="str">
        <f t="shared" si="4"/>
        <v>III</v>
      </c>
      <c r="AC23" s="9" t="str">
        <f t="shared" si="5"/>
        <v>Mejorar si es posible. Sería conveniente justificar la intervención y su rentabilidad.</v>
      </c>
      <c r="AD23" s="11" t="str">
        <f t="shared" si="6"/>
        <v>Aceptable</v>
      </c>
      <c r="AE23" s="190" t="s">
        <v>79</v>
      </c>
      <c r="AF23" s="157" t="s">
        <v>34</v>
      </c>
      <c r="AG23" s="157" t="s">
        <v>34</v>
      </c>
      <c r="AH23" s="190" t="s">
        <v>80</v>
      </c>
      <c r="AI23" s="157" t="s">
        <v>457</v>
      </c>
      <c r="AJ23" s="157" t="s">
        <v>34</v>
      </c>
      <c r="AK23" s="147" t="s">
        <v>35</v>
      </c>
      <c r="AL23" s="170"/>
    </row>
    <row r="24" spans="2:64" ht="66" customHeight="1" x14ac:dyDescent="0.2">
      <c r="AI24" s="103"/>
    </row>
    <row r="25" spans="2:64" ht="66" customHeight="1" x14ac:dyDescent="0.2">
      <c r="AI25" s="103"/>
    </row>
    <row r="26" spans="2:64" ht="66" customHeight="1" x14ac:dyDescent="0.2">
      <c r="AI26" s="103"/>
    </row>
    <row r="27" spans="2:64" ht="66" customHeight="1" x14ac:dyDescent="0.2">
      <c r="AI27" s="103"/>
    </row>
  </sheetData>
  <mergeCells count="45">
    <mergeCell ref="AG9:AG10"/>
    <mergeCell ref="AH9:AH10"/>
    <mergeCell ref="AI9:AI10"/>
    <mergeCell ref="AJ9:AJ10"/>
    <mergeCell ref="AK9:AK10"/>
    <mergeCell ref="H9:J9"/>
    <mergeCell ref="K9:K10"/>
    <mergeCell ref="L9:O9"/>
    <mergeCell ref="P9:P10"/>
    <mergeCell ref="H16:H17"/>
    <mergeCell ref="H13:H14"/>
    <mergeCell ref="H11:H12"/>
    <mergeCell ref="B11:B23"/>
    <mergeCell ref="C11:C23"/>
    <mergeCell ref="D11:D23"/>
    <mergeCell ref="E11:E23"/>
    <mergeCell ref="F11:F23"/>
    <mergeCell ref="AF9:AF10"/>
    <mergeCell ref="U9:U10"/>
    <mergeCell ref="V9:V10"/>
    <mergeCell ref="W9:W10"/>
    <mergeCell ref="X9:X10"/>
    <mergeCell ref="Y9:Y10"/>
    <mergeCell ref="Z9:Z10"/>
    <mergeCell ref="AA9:AA10"/>
    <mergeCell ref="AB9:AB10"/>
    <mergeCell ref="AC9:AC10"/>
    <mergeCell ref="AD9:AD10"/>
    <mergeCell ref="AE9:AE10"/>
    <mergeCell ref="H18:H22"/>
    <mergeCell ref="B5:T5"/>
    <mergeCell ref="U5:AK5"/>
    <mergeCell ref="B7:T8"/>
    <mergeCell ref="U7:AC8"/>
    <mergeCell ref="AD7:AD8"/>
    <mergeCell ref="AE7:AK7"/>
    <mergeCell ref="AE8:AK8"/>
    <mergeCell ref="Q9:Q10"/>
    <mergeCell ref="R9:T9"/>
    <mergeCell ref="B9:B10"/>
    <mergeCell ref="C9:C10"/>
    <mergeCell ref="D9:D10"/>
    <mergeCell ref="E9:E10"/>
    <mergeCell ref="F9:F10"/>
    <mergeCell ref="G9:G10"/>
  </mergeCells>
  <conditionalFormatting sqref="AB746:AF746 AE578:AF578 AE566:AF566 AE298:AF298 AE66:AF66 AE64:AF64 AE55:AF55 AE53:AE54 AE56:AE63 AE65 AE38:AF38 AE26:AF26 AE41:AF41 AE52:AF52 AE27:AE37 AE39:AE40 AE42:AE51 AB114:AF114 AB99:AF99 AB93:AF96 AB84:AF84 AB78:AF81 AB69:AF69 AB67:AE68 AB70:AE77 AB82:AE83 AB85:AE92 AB97:AE98 AB108:AF111 AB100:AE107 AB112:AE113 AB126:AF127 AB115:AE125 AB129:AF129 AB128:AE128 AB139:AF140 AB130:AE138 AB142:AF142 AB141:AE141 AB154:AF155 AB143:AE153 AB157:AF157 AB156:AE156 AB158:AE167 AF153 AF167:AF168 AE170:AF170 AE168:AE169 AE171:AE180 AF180 AE181:AF182 AE184:AF184 AE183 AE185:AE194 AF194 AE195:AF196 AE198:AF198 AE197 AE199:AE208 AF208 AE209:AF210 AE212:AF212 AE211 AE213:AE222 AF222 AB168:AD222 AB223:AF295 AE310:AF311 AE313:AF313 AE312 AE314:AE323 AF323 AB324:AF324 AE325:AF563 AE564:AE565 AE567:AE577 AB325:AD578 AB579:AF664 AB741:AF741 AB676:AF677 AB667:AF667 AB665:AE666 AB668:AE675 AB679:AF738 AB678:AE678 AB739:AE740 AB742:AE745 AB750:AF751 AB747:AE749 AB753:AF813 AB752:AE752 AB296:AE297 AE299:AE309 AB298:AD323 AB24:AD66 AE24:AE25 AC23:AD23 AB14:AD14 AB11:AD12 AB18:AD21 AB22:AB23">
    <cfRule type="cellIs" dxfId="1427" priority="99" stopIfTrue="1" operator="equal">
      <formula>"I"</formula>
    </cfRule>
    <cfRule type="cellIs" dxfId="1426" priority="100" stopIfTrue="1" operator="equal">
      <formula>"II"</formula>
    </cfRule>
    <cfRule type="cellIs" dxfId="1425" priority="101" stopIfTrue="1" operator="between">
      <formula>"III"</formula>
      <formula>"IV"</formula>
    </cfRule>
  </conditionalFormatting>
  <conditionalFormatting sqref="AD746:AF746 AE578:AF578 AE566:AF566 AD298:AF298 AD296:AE297 AD299:AE310 AD114:AF114 AD99:AF99 AD93:AF96 AD84:AF84 AD66:AF66 AD64:AF64 AD55:AF55 AD38:AF38 AD26:AF26 AD27:AE37 AD41:AF41 AD39:AE40 AD52:AF52 AD42:AE51 AD53:AE54 AD56:AE63 AD65:AE65 AD78:AF81 AD69:AF69 AD67:AE68 AD70:AE77 AD82:AE83 AD85:AE92 AD97:AE98 AD108:AF111 AD100:AE107 AD112:AE113 AD126:AF127 AD115:AE125 AD129:AF129 AD128:AE128 AD139:AF140 AD130:AE138 AD142:AF142 AD141:AE141 AD154:AF155 AD143:AE153 AD157:AF157 AD156:AE156 AD158:AE167 AF153 AF167:AF168 AE170:AF170 AE168:AE169 AE171:AE180 AF180 AE181:AF182 AE184:AF184 AE183 AE185:AE194 AF194 AE195:AF196 AE198:AF198 AE197 AE199:AE208 AF208 AE209:AF210 AE212:AF212 AE211 AE213:AE222 AF222 AD168:AD222 AD223:AF295 AF310:AF311 AE313:AF313 AE311:AE312 AE314:AE323 AF323 AD311:AD323 AD324:AF324 AE325:AF563 AE564:AE565 AE567:AE577 AD325:AD578 AD579:AF664 AD741:AF741 AD676:AF677 AD667:AF667 AD665:AE666 AD668:AE675 AD679:AF738 AD678:AE678 AD739:AE740 AD742:AE745 AD750:AF751 AD747:AE749 AD753:AF813 AD752:AE752 AD24:AE25 AD14 AD11:AD12 AD23 AD18:AD21">
    <cfRule type="cellIs" dxfId="1424" priority="97" stopIfTrue="1" operator="equal">
      <formula>"Aceptable"</formula>
    </cfRule>
    <cfRule type="cellIs" dxfId="1423" priority="98" stopIfTrue="1" operator="equal">
      <formula>"No aceptable"</formula>
    </cfRule>
  </conditionalFormatting>
  <conditionalFormatting sqref="AD23:AD813 AD14 AD11:AD12 AD18:AD21">
    <cfRule type="containsText" dxfId="1422" priority="92" stopIfTrue="1" operator="containsText" text="No aceptable o aceptable con control específico">
      <formula>NOT(ISERROR(SEARCH("No aceptable o aceptable con control específico",AD11)))</formula>
    </cfRule>
    <cfRule type="containsText" dxfId="1421" priority="95" stopIfTrue="1" operator="containsText" text="No aceptable">
      <formula>NOT(ISERROR(SEARCH("No aceptable",AD11)))</formula>
    </cfRule>
    <cfRule type="containsText" dxfId="1420" priority="96" stopIfTrue="1" operator="containsText" text="No Aceptable o aceptable con control específico">
      <formula>NOT(ISERROR(SEARCH("No Aceptable o aceptable con control específico",AD11)))</formula>
    </cfRule>
  </conditionalFormatting>
  <conditionalFormatting sqref="AD14">
    <cfRule type="containsText" dxfId="1419" priority="93" stopIfTrue="1" operator="containsText" text="No aceptable">
      <formula>NOT(ISERROR(SEARCH("No aceptable",AD14)))</formula>
    </cfRule>
    <cfRule type="containsText" dxfId="1418" priority="94" stopIfTrue="1" operator="containsText" text="No Aceptable o aceptable con control específico">
      <formula>NOT(ISERROR(SEARCH("No Aceptable o aceptable con control específico",AD14)))</formula>
    </cfRule>
  </conditionalFormatting>
  <conditionalFormatting sqref="AD22">
    <cfRule type="cellIs" dxfId="1417" priority="87" stopIfTrue="1" operator="equal">
      <formula>"Aceptable"</formula>
    </cfRule>
    <cfRule type="cellIs" dxfId="1416" priority="88" stopIfTrue="1" operator="equal">
      <formula>"No aceptable"</formula>
    </cfRule>
  </conditionalFormatting>
  <conditionalFormatting sqref="AD22">
    <cfRule type="containsText" dxfId="1415" priority="84" stopIfTrue="1" operator="containsText" text="No aceptable o aceptable con control específico">
      <formula>NOT(ISERROR(SEARCH("No aceptable o aceptable con control específico",AD22)))</formula>
    </cfRule>
    <cfRule type="containsText" dxfId="1414" priority="85" stopIfTrue="1" operator="containsText" text="No aceptable">
      <formula>NOT(ISERROR(SEARCH("No aceptable",AD22)))</formula>
    </cfRule>
    <cfRule type="containsText" dxfId="1413" priority="86" stopIfTrue="1" operator="containsText" text="No Aceptable o aceptable con control específico">
      <formula>NOT(ISERROR(SEARCH("No Aceptable o aceptable con control específico",AD22)))</formula>
    </cfRule>
  </conditionalFormatting>
  <conditionalFormatting sqref="AE13">
    <cfRule type="cellIs" dxfId="1412" priority="76" stopIfTrue="1" operator="equal">
      <formula>"I"</formula>
    </cfRule>
    <cfRule type="cellIs" dxfId="1411" priority="77" stopIfTrue="1" operator="equal">
      <formula>"II"</formula>
    </cfRule>
    <cfRule type="cellIs" dxfId="1410" priority="78" stopIfTrue="1" operator="between">
      <formula>"III"</formula>
      <formula>"IV"</formula>
    </cfRule>
  </conditionalFormatting>
  <conditionalFormatting sqref="AE13">
    <cfRule type="cellIs" dxfId="1409" priority="74" stopIfTrue="1" operator="equal">
      <formula>"Aceptable"</formula>
    </cfRule>
    <cfRule type="cellIs" dxfId="1408" priority="75" stopIfTrue="1" operator="equal">
      <formula>"No aceptable"</formula>
    </cfRule>
  </conditionalFormatting>
  <conditionalFormatting sqref="AB13:AD13">
    <cfRule type="cellIs" dxfId="1407" priority="71" stopIfTrue="1" operator="equal">
      <formula>"I"</formula>
    </cfRule>
    <cfRule type="cellIs" dxfId="1406" priority="72" stopIfTrue="1" operator="equal">
      <formula>"II"</formula>
    </cfRule>
    <cfRule type="cellIs" dxfId="1405" priority="73" stopIfTrue="1" operator="between">
      <formula>"III"</formula>
      <formula>"IV"</formula>
    </cfRule>
  </conditionalFormatting>
  <conditionalFormatting sqref="AD13">
    <cfRule type="cellIs" dxfId="1404" priority="69" stopIfTrue="1" operator="equal">
      <formula>"Aceptable"</formula>
    </cfRule>
    <cfRule type="cellIs" dxfId="1403" priority="70" stopIfTrue="1" operator="equal">
      <formula>"No aceptable"</formula>
    </cfRule>
  </conditionalFormatting>
  <conditionalFormatting sqref="AD13">
    <cfRule type="containsText" dxfId="1402" priority="64" stopIfTrue="1" operator="containsText" text="No aceptable o aceptable con control específico">
      <formula>NOT(ISERROR(SEARCH("No aceptable o aceptable con control específico",AD13)))</formula>
    </cfRule>
    <cfRule type="containsText" dxfId="1401" priority="67" stopIfTrue="1" operator="containsText" text="No aceptable">
      <formula>NOT(ISERROR(SEARCH("No aceptable",AD13)))</formula>
    </cfRule>
    <cfRule type="containsText" dxfId="1400" priority="68" stopIfTrue="1" operator="containsText" text="No Aceptable o aceptable con control específico">
      <formula>NOT(ISERROR(SEARCH("No Aceptable o aceptable con control específico",AD13)))</formula>
    </cfRule>
  </conditionalFormatting>
  <conditionalFormatting sqref="AD13">
    <cfRule type="containsText" dxfId="1399" priority="65" stopIfTrue="1" operator="containsText" text="No aceptable">
      <formula>NOT(ISERROR(SEARCH("No aceptable",AD13)))</formula>
    </cfRule>
    <cfRule type="containsText" dxfId="1398" priority="66" stopIfTrue="1" operator="containsText" text="No Aceptable o aceptable con control específico">
      <formula>NOT(ISERROR(SEARCH("No Aceptable o aceptable con control específico",AD13)))</formula>
    </cfRule>
  </conditionalFormatting>
  <conditionalFormatting sqref="AE11:AE12">
    <cfRule type="cellIs" dxfId="1397" priority="61" stopIfTrue="1" operator="equal">
      <formula>"I"</formula>
    </cfRule>
    <cfRule type="cellIs" dxfId="1396" priority="62" stopIfTrue="1" operator="equal">
      <formula>"II"</formula>
    </cfRule>
    <cfRule type="cellIs" dxfId="1395" priority="63" stopIfTrue="1" operator="between">
      <formula>"III"</formula>
      <formula>"IV"</formula>
    </cfRule>
  </conditionalFormatting>
  <conditionalFormatting sqref="AE11:AE12">
    <cfRule type="cellIs" dxfId="1394" priority="59" stopIfTrue="1" operator="equal">
      <formula>"Aceptable"</formula>
    </cfRule>
    <cfRule type="cellIs" dxfId="1393" priority="60" stopIfTrue="1" operator="equal">
      <formula>"No aceptable"</formula>
    </cfRule>
  </conditionalFormatting>
  <conditionalFormatting sqref="AE18">
    <cfRule type="cellIs" dxfId="1392" priority="56" stopIfTrue="1" operator="equal">
      <formula>"I"</formula>
    </cfRule>
    <cfRule type="cellIs" dxfId="1391" priority="57" stopIfTrue="1" operator="equal">
      <formula>"II"</formula>
    </cfRule>
    <cfRule type="cellIs" dxfId="1390" priority="58" stopIfTrue="1" operator="between">
      <formula>"III"</formula>
      <formula>"IV"</formula>
    </cfRule>
  </conditionalFormatting>
  <conditionalFormatting sqref="AE18">
    <cfRule type="cellIs" dxfId="1389" priority="54" stopIfTrue="1" operator="equal">
      <formula>"Aceptable"</formula>
    </cfRule>
    <cfRule type="cellIs" dxfId="1388" priority="55" stopIfTrue="1" operator="equal">
      <formula>"No aceptable"</formula>
    </cfRule>
  </conditionalFormatting>
  <conditionalFormatting sqref="AE22">
    <cfRule type="cellIs" dxfId="1387" priority="52" stopIfTrue="1" operator="equal">
      <formula>"Aceptable"</formula>
    </cfRule>
    <cfRule type="cellIs" dxfId="1386" priority="53" stopIfTrue="1" operator="equal">
      <formula>"No aceptable"</formula>
    </cfRule>
  </conditionalFormatting>
  <conditionalFormatting sqref="AE19">
    <cfRule type="cellIs" dxfId="1385" priority="49" stopIfTrue="1" operator="equal">
      <formula>"I"</formula>
    </cfRule>
    <cfRule type="cellIs" dxfId="1384" priority="50" stopIfTrue="1" operator="equal">
      <formula>"II"</formula>
    </cfRule>
    <cfRule type="cellIs" dxfId="1383" priority="51" stopIfTrue="1" operator="between">
      <formula>"III"</formula>
      <formula>"IV"</formula>
    </cfRule>
  </conditionalFormatting>
  <conditionalFormatting sqref="AE19">
    <cfRule type="cellIs" dxfId="1382" priority="47" stopIfTrue="1" operator="equal">
      <formula>"Aceptable"</formula>
    </cfRule>
    <cfRule type="cellIs" dxfId="1381" priority="48" stopIfTrue="1" operator="equal">
      <formula>"No aceptable"</formula>
    </cfRule>
  </conditionalFormatting>
  <conditionalFormatting sqref="AE21">
    <cfRule type="cellIs" dxfId="1380" priority="44" stopIfTrue="1" operator="equal">
      <formula>"I"</formula>
    </cfRule>
    <cfRule type="cellIs" dxfId="1379" priority="45" stopIfTrue="1" operator="equal">
      <formula>"II"</formula>
    </cfRule>
    <cfRule type="cellIs" dxfId="1378" priority="46" stopIfTrue="1" operator="between">
      <formula>"III"</formula>
      <formula>"IV"</formula>
    </cfRule>
  </conditionalFormatting>
  <conditionalFormatting sqref="AE21">
    <cfRule type="cellIs" dxfId="1377" priority="42" stopIfTrue="1" operator="equal">
      <formula>"Aceptable"</formula>
    </cfRule>
    <cfRule type="cellIs" dxfId="1376" priority="43" stopIfTrue="1" operator="equal">
      <formula>"No aceptable"</formula>
    </cfRule>
  </conditionalFormatting>
  <conditionalFormatting sqref="AE20">
    <cfRule type="cellIs" dxfId="1375" priority="34" stopIfTrue="1" operator="equal">
      <formula>"I"</formula>
    </cfRule>
    <cfRule type="cellIs" dxfId="1374" priority="35" stopIfTrue="1" operator="equal">
      <formula>"II"</formula>
    </cfRule>
    <cfRule type="cellIs" dxfId="1373" priority="36" stopIfTrue="1" operator="between">
      <formula>"III"</formula>
      <formula>"IV"</formula>
    </cfRule>
  </conditionalFormatting>
  <conditionalFormatting sqref="AE20">
    <cfRule type="cellIs" dxfId="1372" priority="32" stopIfTrue="1" operator="equal">
      <formula>"Aceptable"</formula>
    </cfRule>
    <cfRule type="cellIs" dxfId="1371" priority="33" stopIfTrue="1" operator="equal">
      <formula>"No aceptable"</formula>
    </cfRule>
  </conditionalFormatting>
  <conditionalFormatting sqref="AE15">
    <cfRule type="cellIs" dxfId="1370" priority="29" stopIfTrue="1" operator="equal">
      <formula>"I"</formula>
    </cfRule>
    <cfRule type="cellIs" dxfId="1369" priority="30" stopIfTrue="1" operator="equal">
      <formula>"II"</formula>
    </cfRule>
    <cfRule type="cellIs" dxfId="1368" priority="31" stopIfTrue="1" operator="between">
      <formula>"III"</formula>
      <formula>"IV"</formula>
    </cfRule>
  </conditionalFormatting>
  <conditionalFormatting sqref="AE15">
    <cfRule type="cellIs" dxfId="1367" priority="27" stopIfTrue="1" operator="equal">
      <formula>"Aceptable"</formula>
    </cfRule>
    <cfRule type="cellIs" dxfId="1366" priority="28" stopIfTrue="1" operator="equal">
      <formula>"No aceptable"</formula>
    </cfRule>
  </conditionalFormatting>
  <conditionalFormatting sqref="AE16">
    <cfRule type="cellIs" dxfId="1365" priority="24" stopIfTrue="1" operator="equal">
      <formula>"I"</formula>
    </cfRule>
    <cfRule type="cellIs" dxfId="1364" priority="25" stopIfTrue="1" operator="equal">
      <formula>"II"</formula>
    </cfRule>
    <cfRule type="cellIs" dxfId="1363" priority="26" stopIfTrue="1" operator="between">
      <formula>"III"</formula>
      <formula>"IV"</formula>
    </cfRule>
  </conditionalFormatting>
  <conditionalFormatting sqref="AE16">
    <cfRule type="cellIs" dxfId="1362" priority="22" stopIfTrue="1" operator="equal">
      <formula>"Aceptable"</formula>
    </cfRule>
    <cfRule type="cellIs" dxfId="1361" priority="23" stopIfTrue="1" operator="equal">
      <formula>"No aceptable"</formula>
    </cfRule>
  </conditionalFormatting>
  <conditionalFormatting sqref="AE17">
    <cfRule type="cellIs" dxfId="1360" priority="19" stopIfTrue="1" operator="equal">
      <formula>"I"</formula>
    </cfRule>
    <cfRule type="cellIs" dxfId="1359" priority="20" stopIfTrue="1" operator="equal">
      <formula>"II"</formula>
    </cfRule>
    <cfRule type="cellIs" dxfId="1358" priority="21" stopIfTrue="1" operator="between">
      <formula>"III"</formula>
      <formula>"IV"</formula>
    </cfRule>
  </conditionalFormatting>
  <conditionalFormatting sqref="AE17">
    <cfRule type="cellIs" dxfId="1357" priority="17" stopIfTrue="1" operator="equal">
      <formula>"Aceptable"</formula>
    </cfRule>
    <cfRule type="cellIs" dxfId="1356" priority="18" stopIfTrue="1" operator="equal">
      <formula>"No aceptable"</formula>
    </cfRule>
  </conditionalFormatting>
  <conditionalFormatting sqref="AB15:AD15">
    <cfRule type="cellIs" dxfId="1355" priority="14" stopIfTrue="1" operator="equal">
      <formula>"I"</formula>
    </cfRule>
    <cfRule type="cellIs" dxfId="1354" priority="15" stopIfTrue="1" operator="equal">
      <formula>"II"</formula>
    </cfRule>
    <cfRule type="cellIs" dxfId="1353" priority="16" stopIfTrue="1" operator="between">
      <formula>"III"</formula>
      <formula>"IV"</formula>
    </cfRule>
  </conditionalFormatting>
  <conditionalFormatting sqref="AD15">
    <cfRule type="cellIs" dxfId="1352" priority="12" stopIfTrue="1" operator="equal">
      <formula>"Aceptable"</formula>
    </cfRule>
    <cfRule type="cellIs" dxfId="1351" priority="13" stopIfTrue="1" operator="equal">
      <formula>"No aceptable"</formula>
    </cfRule>
  </conditionalFormatting>
  <conditionalFormatting sqref="AD15">
    <cfRule type="containsText" dxfId="1350" priority="9" stopIfTrue="1" operator="containsText" text="No aceptable o aceptable con control específico">
      <formula>NOT(ISERROR(SEARCH("No aceptable o aceptable con control específico",AD15)))</formula>
    </cfRule>
    <cfRule type="containsText" dxfId="1349" priority="10" stopIfTrue="1" operator="containsText" text="No aceptable">
      <formula>NOT(ISERROR(SEARCH("No aceptable",AD15)))</formula>
    </cfRule>
    <cfRule type="containsText" dxfId="1348" priority="11" stopIfTrue="1" operator="containsText" text="No Aceptable o aceptable con control específico">
      <formula>NOT(ISERROR(SEARCH("No Aceptable o aceptable con control específico",AD15)))</formula>
    </cfRule>
  </conditionalFormatting>
  <conditionalFormatting sqref="AB16:AD17">
    <cfRule type="cellIs" dxfId="1347" priority="6" stopIfTrue="1" operator="equal">
      <formula>"I"</formula>
    </cfRule>
    <cfRule type="cellIs" dxfId="1346" priority="7" stopIfTrue="1" operator="equal">
      <formula>"II"</formula>
    </cfRule>
    <cfRule type="cellIs" dxfId="1345" priority="8" stopIfTrue="1" operator="between">
      <formula>"III"</formula>
      <formula>"IV"</formula>
    </cfRule>
  </conditionalFormatting>
  <conditionalFormatting sqref="AD16:AD17">
    <cfRule type="cellIs" dxfId="1344" priority="4" stopIfTrue="1" operator="equal">
      <formula>"Aceptable"</formula>
    </cfRule>
    <cfRule type="cellIs" dxfId="1343" priority="5" stopIfTrue="1" operator="equal">
      <formula>"No aceptable"</formula>
    </cfRule>
  </conditionalFormatting>
  <conditionalFormatting sqref="AD16:AD17">
    <cfRule type="containsText" dxfId="1342" priority="1" stopIfTrue="1" operator="containsText" text="No aceptable o aceptable con control específico">
      <formula>NOT(ISERROR(SEARCH("No aceptable o aceptable con control específico",AD16)))</formula>
    </cfRule>
    <cfRule type="containsText" dxfId="1341" priority="2" stopIfTrue="1" operator="containsText" text="No aceptable">
      <formula>NOT(ISERROR(SEARCH("No aceptable",AD16)))</formula>
    </cfRule>
    <cfRule type="containsText" dxfId="1340" priority="3" stopIfTrue="1" operator="containsText" text="No Aceptable o aceptable con control específico">
      <formula>NOT(ISERROR(SEARCH("No Aceptable o aceptable con control específico",AD16)))</formula>
    </cfRule>
  </conditionalFormatting>
  <dataValidations count="4">
    <dataValidation allowBlank="1" sqref="AA22 AA15:AA17" xr:uid="{00000000-0002-0000-1400-000000000000}"/>
    <dataValidation type="list" allowBlank="1" showInputMessage="1" showErrorMessage="1" prompt="10 = Muy Alto_x000a_6 = Alto_x000a_2 = Medio_x000a_0 = Bajo" sqref="U22 U15:U17" xr:uid="{00000000-0002-0000-1400-000001000000}">
      <formula1>"10, 6, 2, 0, "</formula1>
    </dataValidation>
    <dataValidation type="list" allowBlank="1" showInputMessage="1" prompt="4 = Continua_x000a_3 = Frecuente_x000a_2 = Ocasional_x000a_1 = Esporádica" sqref="V22 V15:V17" xr:uid="{00000000-0002-0000-14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22 Z15:Z17" xr:uid="{00000000-0002-0000-1400-000003000000}">
      <formula1>"100,60,25,10"</formula1>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B1:BL805"/>
  <sheetViews>
    <sheetView topLeftCell="A19" zoomScale="60" zoomScaleNormal="60" workbookViewId="0">
      <selection activeCell="L11" sqref="L11:L24"/>
    </sheetView>
  </sheetViews>
  <sheetFormatPr baseColWidth="10" defaultRowHeight="64.5" customHeight="1" x14ac:dyDescent="0.2"/>
  <cols>
    <col min="1" max="1" width="1.85546875" customWidth="1"/>
    <col min="2" max="2" width="5.7109375" customWidth="1"/>
    <col min="3" max="3" width="7.5703125" customWidth="1"/>
    <col min="4" max="4" width="5.85546875" customWidth="1"/>
    <col min="5" max="5" width="6.7109375" customWidth="1"/>
    <col min="6" max="6" width="16.85546875" customWidth="1"/>
    <col min="7" max="7" width="8.28515625" customWidth="1"/>
    <col min="8" max="8" width="11.7109375" customWidth="1"/>
    <col min="9" max="9" width="16.85546875" customWidth="1"/>
    <col min="10" max="10" width="17.28515625" customWidth="1"/>
    <col min="11" max="11" width="19.85546875" customWidth="1"/>
    <col min="12" max="15" width="5.140625" customWidth="1"/>
    <col min="16" max="16" width="16.5703125"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4.140625" customWidth="1"/>
    <col min="26" max="26" width="7.7109375" customWidth="1"/>
    <col min="27" max="27" width="8.140625" customWidth="1"/>
    <col min="28" max="28" width="7.28515625" customWidth="1"/>
    <col min="29" max="29" width="13.140625" customWidth="1"/>
    <col min="30" max="30" width="12.7109375" customWidth="1"/>
    <col min="31" max="31" width="14.85546875" customWidth="1"/>
    <col min="32" max="32" width="9.5703125" customWidth="1"/>
    <col min="33" max="33" width="11.28515625" customWidth="1"/>
    <col min="34" max="34" width="18.5703125" customWidth="1"/>
    <col min="35" max="35" width="26.140625" customWidth="1"/>
    <col min="36" max="36" width="10.85546875" customWidth="1"/>
    <col min="37" max="37" width="19.28515625" customWidth="1"/>
  </cols>
  <sheetData>
    <row r="1" spans="2:64" ht="38.2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32" t="s">
        <v>89</v>
      </c>
      <c r="AK1" s="59" t="s">
        <v>137</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38.2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32" t="s">
        <v>90</v>
      </c>
      <c r="AK2" s="59">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38.2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33" t="s">
        <v>91</v>
      </c>
      <c r="AK3" s="60">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38.2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2:64" s="137" customFormat="1" ht="18.75" customHeight="1" x14ac:dyDescent="0.3">
      <c r="E6" s="138"/>
      <c r="H6" s="139"/>
      <c r="AF6" s="138"/>
      <c r="AG6" s="138"/>
      <c r="AH6" s="138"/>
      <c r="AJ6" s="139"/>
    </row>
    <row r="7" spans="2: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64"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64" s="2" customFormat="1" ht="98.25" customHeight="1" x14ac:dyDescent="0.35">
      <c r="B11" s="237" t="s">
        <v>143</v>
      </c>
      <c r="C11" s="237" t="s">
        <v>292</v>
      </c>
      <c r="D11" s="237" t="s">
        <v>112</v>
      </c>
      <c r="E11" s="287" t="s">
        <v>152</v>
      </c>
      <c r="F11" s="243" t="s">
        <v>153</v>
      </c>
      <c r="G11" s="96" t="s">
        <v>44</v>
      </c>
      <c r="H11" s="216" t="s">
        <v>36</v>
      </c>
      <c r="I11" s="148" t="s">
        <v>49</v>
      </c>
      <c r="J11" s="189" t="s">
        <v>374</v>
      </c>
      <c r="K11" s="189" t="s">
        <v>375</v>
      </c>
      <c r="L11" s="140">
        <v>7</v>
      </c>
      <c r="M11" s="140">
        <v>0</v>
      </c>
      <c r="N11" s="140">
        <v>0</v>
      </c>
      <c r="O11" s="140">
        <f t="shared" ref="O11:O24" si="0">SUM(L11:N11)</f>
        <v>7</v>
      </c>
      <c r="P11" s="189" t="s">
        <v>376</v>
      </c>
      <c r="Q11" s="157">
        <v>8</v>
      </c>
      <c r="R11" s="189" t="s">
        <v>628</v>
      </c>
      <c r="S11" s="189" t="s">
        <v>378</v>
      </c>
      <c r="T11" s="189" t="s">
        <v>377</v>
      </c>
      <c r="U11" s="7">
        <v>2</v>
      </c>
      <c r="V11" s="7">
        <v>4</v>
      </c>
      <c r="W11" s="7">
        <f t="shared" ref="W11:W24" si="1">V11*U11</f>
        <v>8</v>
      </c>
      <c r="X11" s="8" t="str">
        <f t="shared" ref="X11:X24" si="2">+IF(AND(U11*V11&gt;=24,U11*V11&lt;=40),"MA",IF(AND(U11*V11&gt;=10,U11*V11&lt;=20),"A",IF(AND(U11*V11&gt;=6,U11*V11&lt;=8),"M",IF(AND(U11*V11&gt;=0,U11*V11&lt;=4),"B",""))))</f>
        <v>M</v>
      </c>
      <c r="Y11" s="9" t="str">
        <f t="shared" ref="Y11:Y24"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 t="shared" ref="AA11:AA24" si="4">W11*Z11</f>
        <v>80</v>
      </c>
      <c r="AB11" s="10" t="str">
        <f t="shared" ref="AB11:AB24" si="5">+IF(AND(U11*V11*Z11&gt;=600,U11*V11*Z11&lt;=4000),"I",IF(AND(U11*V11*Z11&gt;=150,U11*V11*Z11&lt;=500),"II",IF(AND(U11*V11*Z11&gt;=40,U11*V11*Z11&lt;=120),"III",IF(AND(U11*V11*Z11&gt;=0,U11*V11*Z11&lt;=20),"IV",""))))</f>
        <v>III</v>
      </c>
      <c r="AC11" s="9" t="str">
        <f t="shared" ref="AC11:AC24" si="6">+IF(AB11="I","Situación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 t="shared" ref="AD11:AD24" si="7">+IF(AB11="I","No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98.25" customHeight="1" thickBot="1" x14ac:dyDescent="0.4">
      <c r="B12" s="237"/>
      <c r="C12" s="237"/>
      <c r="D12" s="237"/>
      <c r="E12" s="287"/>
      <c r="F12" s="243"/>
      <c r="G12" s="129" t="s">
        <v>44</v>
      </c>
      <c r="H12" s="217"/>
      <c r="I12" s="148" t="s">
        <v>127</v>
      </c>
      <c r="J12" s="189" t="s">
        <v>380</v>
      </c>
      <c r="K12" s="190" t="s">
        <v>381</v>
      </c>
      <c r="L12" s="140">
        <v>7</v>
      </c>
      <c r="M12" s="140">
        <v>0</v>
      </c>
      <c r="N12" s="140">
        <v>0</v>
      </c>
      <c r="O12" s="140">
        <f t="shared" ref="O12" si="8">SUM(L12:N12)</f>
        <v>7</v>
      </c>
      <c r="P12" s="189" t="s">
        <v>376</v>
      </c>
      <c r="Q12" s="157">
        <v>8</v>
      </c>
      <c r="R12" s="190" t="s">
        <v>629</v>
      </c>
      <c r="S12" s="190" t="s">
        <v>378</v>
      </c>
      <c r="T12" s="190" t="s">
        <v>377</v>
      </c>
      <c r="U12" s="7">
        <v>2</v>
      </c>
      <c r="V12" s="7">
        <v>4</v>
      </c>
      <c r="W12" s="7">
        <f t="shared" ref="W12" si="9">V12*U12</f>
        <v>8</v>
      </c>
      <c r="X12" s="8" t="str">
        <f t="shared" ref="X12" si="10">+IF(AND(U12*V12&gt;=24,U12*V12&lt;=40),"MA",IF(AND(U12*V12&gt;=10,U12*V12&lt;=20),"A",IF(AND(U12*V12&gt;=6,U12*V12&lt;=8),"M",IF(AND(U12*V12&gt;=0,U12*V12&lt;=4),"B",""))))</f>
        <v>M</v>
      </c>
      <c r="Y12" s="9" t="str">
        <f t="shared" ref="Y12" si="11">+IF(X12="MA","Situación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11</v>
      </c>
      <c r="AA12" s="7">
        <f t="shared" ref="AA12" si="12">W12*Z12</f>
        <v>88</v>
      </c>
      <c r="AB12" s="10" t="str">
        <f t="shared" ref="AB12" si="13">+IF(AND(U12*V12*Z12&gt;=600,U12*V12*Z12&lt;=4000),"I",IF(AND(U12*V12*Z12&gt;=150,U12*V12*Z12&lt;=500),"II",IF(AND(U12*V12*Z12&gt;=40,U12*V12*Z12&lt;=120),"III",IF(AND(U12*V12*Z12&gt;=0,U12*V12*Z12&lt;=20),"IV",""))))</f>
        <v>III</v>
      </c>
      <c r="AC12" s="9" t="str">
        <f t="shared" ref="AC12" si="14">+IF(AB12="I","Situación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 t="shared" ref="AD12" si="15">+IF(AB12="I","No aceptable",IF(AB12="II","No aceptable o aceptable con control específico",IF(AB12="III","Aceptable",IF(AB12="IV","Aceptable",""))))</f>
        <v>Aceptable</v>
      </c>
      <c r="AE12" s="173" t="s">
        <v>128</v>
      </c>
      <c r="AF12" s="157" t="s">
        <v>34</v>
      </c>
      <c r="AG12" s="157" t="s">
        <v>34</v>
      </c>
      <c r="AH12" s="157" t="s">
        <v>384</v>
      </c>
      <c r="AI12" s="146" t="s">
        <v>379</v>
      </c>
      <c r="AJ12" s="157" t="s">
        <v>34</v>
      </c>
      <c r="AK12" s="147"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98.25" customHeight="1" thickBot="1" x14ac:dyDescent="0.4">
      <c r="B13" s="237"/>
      <c r="C13" s="237"/>
      <c r="D13" s="237"/>
      <c r="E13" s="287"/>
      <c r="F13" s="243"/>
      <c r="G13" s="255" t="s">
        <v>44</v>
      </c>
      <c r="H13" s="278" t="s">
        <v>47</v>
      </c>
      <c r="I13" s="149" t="s">
        <v>63</v>
      </c>
      <c r="J13" s="148" t="s">
        <v>365</v>
      </c>
      <c r="K13" s="148" t="s">
        <v>347</v>
      </c>
      <c r="L13" s="140">
        <v>7</v>
      </c>
      <c r="M13" s="182">
        <v>0</v>
      </c>
      <c r="N13" s="182">
        <v>0</v>
      </c>
      <c r="O13" s="182">
        <f t="shared" si="0"/>
        <v>7</v>
      </c>
      <c r="P13" s="148" t="s">
        <v>363</v>
      </c>
      <c r="Q13" s="148">
        <v>8</v>
      </c>
      <c r="R13" s="148" t="s">
        <v>348</v>
      </c>
      <c r="S13" s="148" t="s">
        <v>349</v>
      </c>
      <c r="T13" s="148" t="s">
        <v>464</v>
      </c>
      <c r="U13" s="7">
        <v>2</v>
      </c>
      <c r="V13" s="7">
        <v>4</v>
      </c>
      <c r="W13" s="7">
        <f t="shared" si="1"/>
        <v>8</v>
      </c>
      <c r="X13" s="8" t="str">
        <f t="shared" si="2"/>
        <v>M</v>
      </c>
      <c r="Y13" s="9" t="str">
        <f t="shared" si="3"/>
        <v>Situación deficiente con exposición esporádica, o bien situación mejorable con exposición continuada o frecuente. Es posible que suceda el daño alguna vez.</v>
      </c>
      <c r="Z13" s="7">
        <v>10</v>
      </c>
      <c r="AA13" s="7">
        <f t="shared" si="4"/>
        <v>80</v>
      </c>
      <c r="AB13" s="10" t="str">
        <f t="shared" si="5"/>
        <v>III</v>
      </c>
      <c r="AC13" s="9" t="str">
        <f t="shared" si="6"/>
        <v>Mejorar si es posible. Sería conveniente justificar la intervención y su rentabilidad.</v>
      </c>
      <c r="AD13" s="11" t="str">
        <f t="shared" si="7"/>
        <v>Aceptable</v>
      </c>
      <c r="AE13" s="148" t="s">
        <v>66</v>
      </c>
      <c r="AF13" s="148" t="s">
        <v>34</v>
      </c>
      <c r="AG13" s="148" t="s">
        <v>34</v>
      </c>
      <c r="AH13" s="148" t="s">
        <v>34</v>
      </c>
      <c r="AI13" s="151" t="s">
        <v>364</v>
      </c>
      <c r="AJ13" s="148" t="s">
        <v>34</v>
      </c>
      <c r="AK13" s="173"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98.25" customHeight="1" thickTop="1" x14ac:dyDescent="0.35">
      <c r="B14" s="237"/>
      <c r="C14" s="237"/>
      <c r="D14" s="237"/>
      <c r="E14" s="287"/>
      <c r="F14" s="243"/>
      <c r="G14" s="256"/>
      <c r="H14" s="279"/>
      <c r="I14" s="148" t="s">
        <v>353</v>
      </c>
      <c r="J14" s="148" t="s">
        <v>354</v>
      </c>
      <c r="K14" s="148" t="s">
        <v>355</v>
      </c>
      <c r="L14" s="140">
        <v>7</v>
      </c>
      <c r="M14" s="182">
        <v>0</v>
      </c>
      <c r="N14" s="182">
        <v>0</v>
      </c>
      <c r="O14" s="182">
        <f t="shared" ref="O14" si="16">SUM(L14:N14)</f>
        <v>7</v>
      </c>
      <c r="P14" s="148" t="s">
        <v>356</v>
      </c>
      <c r="Q14" s="157">
        <v>8</v>
      </c>
      <c r="R14" s="148" t="s">
        <v>359</v>
      </c>
      <c r="S14" s="148" t="s">
        <v>465</v>
      </c>
      <c r="T14" s="148" t="s">
        <v>466</v>
      </c>
      <c r="U14" s="7">
        <v>2</v>
      </c>
      <c r="V14" s="7">
        <v>4</v>
      </c>
      <c r="W14" s="7">
        <f t="shared" ref="W14" si="17">V14*U14</f>
        <v>8</v>
      </c>
      <c r="X14" s="8" t="str">
        <f t="shared" ref="X14" si="18">+IF(AND(U14*V14&gt;=24,U14*V14&lt;=40),"MA",IF(AND(U14*V14&gt;=10,U14*V14&lt;=20),"A",IF(AND(U14*V14&gt;=6,U14*V14&lt;=8),"M",IF(AND(U14*V14&gt;=0,U14*V14&lt;=4),"B",""))))</f>
        <v>M</v>
      </c>
      <c r="Y14" s="9" t="str">
        <f t="shared" ref="Y14" si="19">+IF(X14="MA","Situación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7">
        <v>10</v>
      </c>
      <c r="AA14" s="7">
        <f t="shared" ref="AA14" si="20">W14*Z14</f>
        <v>80</v>
      </c>
      <c r="AB14" s="10" t="str">
        <f t="shared" ref="AB14" si="21">+IF(AND(U14*V14*Z14&gt;=600,U14*V14*Z14&lt;=4000),"I",IF(AND(U14*V14*Z14&gt;=150,U14*V14*Z14&lt;=500),"II",IF(AND(U14*V14*Z14&gt;=40,U14*V14*Z14&lt;=120),"III",IF(AND(U14*V14*Z14&gt;=0,U14*V14*Z14&lt;=20),"IV",""))))</f>
        <v>III</v>
      </c>
      <c r="AC14" s="9" t="str">
        <f t="shared" ref="AC14" si="22">+IF(AB14="I","Situación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1" t="str">
        <f t="shared" ref="AD14" si="23">+IF(AB14="I","No aceptable",IF(AB14="II","No aceptable o aceptable con control específico",IF(AB14="III","Aceptable",IF(AB14="IV","Aceptable",""))))</f>
        <v>Aceptable</v>
      </c>
      <c r="AE14" s="150" t="s">
        <v>362</v>
      </c>
      <c r="AF14" s="148" t="s">
        <v>34</v>
      </c>
      <c r="AG14" s="148" t="s">
        <v>34</v>
      </c>
      <c r="AH14" s="148" t="s">
        <v>34</v>
      </c>
      <c r="AI14" s="148" t="s">
        <v>361</v>
      </c>
      <c r="AJ14" s="148" t="s">
        <v>34</v>
      </c>
      <c r="AK14" s="147" t="s">
        <v>285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2" customFormat="1" ht="98.25" customHeight="1" x14ac:dyDescent="0.35">
      <c r="B15" s="237"/>
      <c r="C15" s="237"/>
      <c r="D15" s="237"/>
      <c r="E15" s="287"/>
      <c r="F15" s="243"/>
      <c r="G15" s="257"/>
      <c r="H15" s="280"/>
      <c r="I15" s="157" t="s">
        <v>65</v>
      </c>
      <c r="J15" s="148" t="s">
        <v>366</v>
      </c>
      <c r="K15" s="148" t="s">
        <v>347</v>
      </c>
      <c r="L15" s="140">
        <v>7</v>
      </c>
      <c r="M15" s="181">
        <v>0</v>
      </c>
      <c r="N15" s="182">
        <v>0</v>
      </c>
      <c r="O15" s="182">
        <f>SUM(L15:N15)</f>
        <v>7</v>
      </c>
      <c r="P15" s="148" t="s">
        <v>363</v>
      </c>
      <c r="Q15" s="157">
        <v>8</v>
      </c>
      <c r="R15" s="148" t="s">
        <v>351</v>
      </c>
      <c r="S15" s="148" t="s">
        <v>349</v>
      </c>
      <c r="T15" s="148" t="s">
        <v>464</v>
      </c>
      <c r="U15" s="7">
        <v>2</v>
      </c>
      <c r="V15" s="7">
        <v>2</v>
      </c>
      <c r="W15" s="7">
        <f t="shared" si="1"/>
        <v>4</v>
      </c>
      <c r="X15" s="8" t="str">
        <f t="shared" si="2"/>
        <v>B</v>
      </c>
      <c r="Y15" s="9" t="str">
        <f t="shared" si="3"/>
        <v>Situación mejorable con exposición ocasional o esporádica, o situación sin anomalía destacable con cualquier nivel de exposición. No es esperable que se materialice el riesgo, aunque puede ser concebible.</v>
      </c>
      <c r="Z15" s="7">
        <v>25</v>
      </c>
      <c r="AA15" s="7">
        <f t="shared" si="4"/>
        <v>100</v>
      </c>
      <c r="AB15" s="10" t="str">
        <f t="shared" si="5"/>
        <v>III</v>
      </c>
      <c r="AC15" s="9" t="str">
        <f t="shared" si="6"/>
        <v>Mejorar si es posible. Sería conveniente justificar la intervención y su rentabilidad.</v>
      </c>
      <c r="AD15" s="11" t="str">
        <f t="shared" si="7"/>
        <v>Aceptable</v>
      </c>
      <c r="AE15" s="148" t="s">
        <v>371</v>
      </c>
      <c r="AF15" s="148" t="s">
        <v>34</v>
      </c>
      <c r="AG15" s="148" t="s">
        <v>34</v>
      </c>
      <c r="AH15" s="148" t="s">
        <v>213</v>
      </c>
      <c r="AI15" s="148" t="s">
        <v>358</v>
      </c>
      <c r="AJ15" s="148" t="s">
        <v>34</v>
      </c>
      <c r="AK15" s="173" t="s">
        <v>285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s="2" customFormat="1" ht="98.25" customHeight="1" x14ac:dyDescent="0.35">
      <c r="B16" s="237"/>
      <c r="C16" s="237"/>
      <c r="D16" s="237"/>
      <c r="E16" s="287"/>
      <c r="F16" s="243"/>
      <c r="G16" s="122" t="s">
        <v>44</v>
      </c>
      <c r="H16" s="190" t="s">
        <v>326</v>
      </c>
      <c r="I16" s="190" t="s">
        <v>547</v>
      </c>
      <c r="J16" s="190" t="s">
        <v>533</v>
      </c>
      <c r="K16" s="190" t="s">
        <v>534</v>
      </c>
      <c r="L16" s="140">
        <v>7</v>
      </c>
      <c r="M16" s="181">
        <v>0</v>
      </c>
      <c r="N16" s="182">
        <v>0</v>
      </c>
      <c r="O16" s="182">
        <v>1</v>
      </c>
      <c r="P16" s="190" t="s">
        <v>535</v>
      </c>
      <c r="Q16" s="148">
        <v>8</v>
      </c>
      <c r="R16" s="190" t="s">
        <v>536</v>
      </c>
      <c r="S16" s="190" t="s">
        <v>537</v>
      </c>
      <c r="T16" s="190" t="s">
        <v>539</v>
      </c>
      <c r="U16" s="141">
        <v>2</v>
      </c>
      <c r="V16" s="141">
        <v>3</v>
      </c>
      <c r="W16" s="141">
        <f t="shared" si="1"/>
        <v>6</v>
      </c>
      <c r="X16" s="142" t="str">
        <f t="shared" si="2"/>
        <v>M</v>
      </c>
      <c r="Y16" s="143" t="str">
        <f t="shared" si="3"/>
        <v>Situación deficiente con exposición esporádica, o bien situación mejorable con exposición continuada o frecuente. Es posible que suceda el daño alguna vez.</v>
      </c>
      <c r="Z16" s="141">
        <v>25</v>
      </c>
      <c r="AA16" s="141">
        <f t="shared" si="4"/>
        <v>150</v>
      </c>
      <c r="AB16" s="144" t="str">
        <f t="shared" si="5"/>
        <v>II</v>
      </c>
      <c r="AC16" s="143" t="str">
        <f t="shared" si="6"/>
        <v>Corregir y adoptar medidas de control de inmediato. Sin embargo suspenda actividades si el nivel de riesgo está por encima o igual de 360.</v>
      </c>
      <c r="AD16" s="145" t="str">
        <f t="shared" si="7"/>
        <v>No aceptable o aceptable con control específico</v>
      </c>
      <c r="AE16" s="143" t="s">
        <v>538</v>
      </c>
      <c r="AF16" s="148" t="s">
        <v>34</v>
      </c>
      <c r="AG16" s="148" t="s">
        <v>34</v>
      </c>
      <c r="AH16" s="141" t="s">
        <v>531</v>
      </c>
      <c r="AI16" s="152" t="s">
        <v>532</v>
      </c>
      <c r="AJ16" s="148" t="s">
        <v>530</v>
      </c>
      <c r="AK16" s="173" t="s">
        <v>285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98.25" customHeight="1" x14ac:dyDescent="0.35">
      <c r="B17" s="237"/>
      <c r="C17" s="237"/>
      <c r="D17" s="237"/>
      <c r="E17" s="287"/>
      <c r="F17" s="243"/>
      <c r="G17" s="96" t="s">
        <v>44</v>
      </c>
      <c r="H17" s="235" t="s">
        <v>53</v>
      </c>
      <c r="I17" s="190" t="s">
        <v>330</v>
      </c>
      <c r="J17" s="190" t="s">
        <v>331</v>
      </c>
      <c r="K17" s="190" t="s">
        <v>334</v>
      </c>
      <c r="L17" s="140">
        <v>7</v>
      </c>
      <c r="M17" s="187">
        <v>0</v>
      </c>
      <c r="N17" s="187">
        <v>0</v>
      </c>
      <c r="O17" s="187">
        <f t="shared" si="0"/>
        <v>7</v>
      </c>
      <c r="P17" s="191" t="s">
        <v>337</v>
      </c>
      <c r="Q17" s="185">
        <v>8</v>
      </c>
      <c r="R17" s="191" t="s">
        <v>339</v>
      </c>
      <c r="S17" s="191" t="s">
        <v>340</v>
      </c>
      <c r="T17" s="191" t="s">
        <v>341</v>
      </c>
      <c r="U17" s="157">
        <v>6</v>
      </c>
      <c r="V17" s="157">
        <v>4</v>
      </c>
      <c r="W17" s="157">
        <f t="shared" si="1"/>
        <v>24</v>
      </c>
      <c r="X17" s="157" t="str">
        <f t="shared" si="2"/>
        <v>MA</v>
      </c>
      <c r="Y17" s="143" t="str">
        <f t="shared" si="3"/>
        <v>Situación deficiente con exposición continua, o muy deficiente con exposición frecuente. Normalmente la materialización del riesgo ocurre con frecuencia.</v>
      </c>
      <c r="Z17" s="141">
        <v>10</v>
      </c>
      <c r="AA17" s="141">
        <f t="shared" si="4"/>
        <v>240</v>
      </c>
      <c r="AB17" s="144" t="str">
        <f t="shared" si="5"/>
        <v>II</v>
      </c>
      <c r="AC17" s="143" t="str">
        <f t="shared" si="6"/>
        <v>Corregir y adoptar medidas de control de inmediato. Sin embargo suspenda actividades si el nivel de riesgo está por encima o igual de 360.</v>
      </c>
      <c r="AD17" s="145" t="str">
        <f t="shared" si="7"/>
        <v>No aceptable o aceptable con control específico</v>
      </c>
      <c r="AE17" s="173" t="s">
        <v>570</v>
      </c>
      <c r="AF17" s="148" t="s">
        <v>34</v>
      </c>
      <c r="AG17" s="148" t="s">
        <v>34</v>
      </c>
      <c r="AH17" s="190" t="s">
        <v>345</v>
      </c>
      <c r="AI17" s="190" t="s">
        <v>346</v>
      </c>
      <c r="AJ17" s="157" t="s">
        <v>34</v>
      </c>
      <c r="AK17" s="147"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98.25" customHeight="1" x14ac:dyDescent="0.35">
      <c r="B18" s="237"/>
      <c r="C18" s="237"/>
      <c r="D18" s="237"/>
      <c r="E18" s="287"/>
      <c r="F18" s="243"/>
      <c r="G18" s="96" t="s">
        <v>44</v>
      </c>
      <c r="H18" s="235"/>
      <c r="I18" s="190" t="s">
        <v>333</v>
      </c>
      <c r="J18" s="190" t="s">
        <v>332</v>
      </c>
      <c r="K18" s="190" t="s">
        <v>335</v>
      </c>
      <c r="L18" s="140">
        <v>7</v>
      </c>
      <c r="M18" s="187">
        <v>0</v>
      </c>
      <c r="N18" s="187">
        <v>0</v>
      </c>
      <c r="O18" s="187">
        <f t="shared" si="0"/>
        <v>7</v>
      </c>
      <c r="P18" s="191" t="s">
        <v>338</v>
      </c>
      <c r="Q18" s="185">
        <v>8</v>
      </c>
      <c r="R18" s="191" t="s">
        <v>342</v>
      </c>
      <c r="S18" s="191" t="s">
        <v>343</v>
      </c>
      <c r="T18" s="191" t="s">
        <v>344</v>
      </c>
      <c r="U18" s="157">
        <v>6</v>
      </c>
      <c r="V18" s="157">
        <v>4</v>
      </c>
      <c r="W18" s="157">
        <f t="shared" si="1"/>
        <v>24</v>
      </c>
      <c r="X18" s="157" t="str">
        <f t="shared" si="2"/>
        <v>MA</v>
      </c>
      <c r="Y18" s="143" t="str">
        <f t="shared" si="3"/>
        <v>Situación deficiente con exposición continua, o muy deficiente con exposición frecuente. Normalmente la materialización del riesgo ocurre con frecuencia.</v>
      </c>
      <c r="Z18" s="141">
        <v>10</v>
      </c>
      <c r="AA18" s="141">
        <f t="shared" si="4"/>
        <v>240</v>
      </c>
      <c r="AB18" s="144" t="str">
        <f t="shared" si="5"/>
        <v>II</v>
      </c>
      <c r="AC18" s="143" t="str">
        <f t="shared" si="6"/>
        <v>Corregir y adoptar medidas de control de inmediato. Sin embargo suspenda actividades si el nivel de riesgo está por encima o igual de 360.</v>
      </c>
      <c r="AD18" s="145" t="str">
        <f t="shared" si="7"/>
        <v>No aceptable o aceptable con control específico</v>
      </c>
      <c r="AE18" s="173" t="s">
        <v>570</v>
      </c>
      <c r="AF18" s="148" t="s">
        <v>34</v>
      </c>
      <c r="AG18" s="148" t="s">
        <v>34</v>
      </c>
      <c r="AH18" s="190" t="s">
        <v>345</v>
      </c>
      <c r="AI18" s="190" t="s">
        <v>346</v>
      </c>
      <c r="AJ18" s="157" t="s">
        <v>34</v>
      </c>
      <c r="AK18" s="147"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98.25" customHeight="1" x14ac:dyDescent="0.35">
      <c r="B19" s="237"/>
      <c r="C19" s="237"/>
      <c r="D19" s="237"/>
      <c r="E19" s="287"/>
      <c r="F19" s="243"/>
      <c r="G19" s="96" t="s">
        <v>33</v>
      </c>
      <c r="H19" s="216" t="s">
        <v>48</v>
      </c>
      <c r="I19" s="190" t="s">
        <v>68</v>
      </c>
      <c r="J19" s="190" t="s">
        <v>438</v>
      </c>
      <c r="K19" s="190" t="s">
        <v>69</v>
      </c>
      <c r="L19" s="140">
        <v>7</v>
      </c>
      <c r="M19" s="140">
        <v>0</v>
      </c>
      <c r="N19" s="140">
        <v>0</v>
      </c>
      <c r="O19" s="140">
        <f t="shared" si="0"/>
        <v>7</v>
      </c>
      <c r="P19" s="190" t="s">
        <v>432</v>
      </c>
      <c r="Q19" s="157">
        <v>8</v>
      </c>
      <c r="R19" s="179" t="s">
        <v>213</v>
      </c>
      <c r="S19" s="190" t="s">
        <v>433</v>
      </c>
      <c r="T19" s="179" t="s">
        <v>472</v>
      </c>
      <c r="U19" s="7">
        <v>2</v>
      </c>
      <c r="V19" s="7">
        <v>3</v>
      </c>
      <c r="W19" s="7">
        <f t="shared" si="1"/>
        <v>6</v>
      </c>
      <c r="X19" s="8" t="str">
        <f t="shared" si="2"/>
        <v>M</v>
      </c>
      <c r="Y19" s="9" t="str">
        <f t="shared" si="3"/>
        <v>Situación deficiente con exposición esporádica, o bien situación mejorable con exposición continuada o frecuente. Es posible que suceda el daño alguna vez.</v>
      </c>
      <c r="Z19" s="7">
        <v>10</v>
      </c>
      <c r="AA19" s="7">
        <f t="shared" si="4"/>
        <v>60</v>
      </c>
      <c r="AB19" s="10" t="str">
        <f t="shared" si="5"/>
        <v>III</v>
      </c>
      <c r="AC19" s="9" t="str">
        <f t="shared" si="6"/>
        <v>Mejorar si es posible. Sería conveniente justificar la intervención y su rentabilidad.</v>
      </c>
      <c r="AD19" s="11" t="str">
        <f t="shared" si="7"/>
        <v>Aceptable</v>
      </c>
      <c r="AE19" s="173" t="s">
        <v>70</v>
      </c>
      <c r="AF19" s="157" t="s">
        <v>34</v>
      </c>
      <c r="AG19" s="157" t="s">
        <v>34</v>
      </c>
      <c r="AH19" s="190" t="s">
        <v>434</v>
      </c>
      <c r="AI19" s="190" t="s">
        <v>435</v>
      </c>
      <c r="AJ19" s="157" t="s">
        <v>34</v>
      </c>
      <c r="AK19" s="147"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98.25" customHeight="1" x14ac:dyDescent="0.35">
      <c r="B20" s="237"/>
      <c r="C20" s="237"/>
      <c r="D20" s="237"/>
      <c r="E20" s="287"/>
      <c r="F20" s="243"/>
      <c r="G20" s="129"/>
      <c r="H20" s="220"/>
      <c r="I20" s="190" t="s">
        <v>106</v>
      </c>
      <c r="J20" s="190" t="s">
        <v>444</v>
      </c>
      <c r="K20" s="190" t="s">
        <v>420</v>
      </c>
      <c r="L20" s="140">
        <v>7</v>
      </c>
      <c r="M20" s="140">
        <v>0</v>
      </c>
      <c r="N20" s="140">
        <v>0</v>
      </c>
      <c r="O20" s="140">
        <f t="shared" ref="O20" si="24">SUM(L20:N20)</f>
        <v>7</v>
      </c>
      <c r="P20" s="190" t="s">
        <v>443</v>
      </c>
      <c r="Q20" s="157">
        <v>8</v>
      </c>
      <c r="R20" s="190" t="s">
        <v>213</v>
      </c>
      <c r="S20" s="179" t="s">
        <v>460</v>
      </c>
      <c r="T20" s="179" t="s">
        <v>469</v>
      </c>
      <c r="U20" s="7">
        <v>2</v>
      </c>
      <c r="V20" s="7">
        <v>3</v>
      </c>
      <c r="W20" s="7">
        <f t="shared" ref="W20" si="25">V20*U20</f>
        <v>6</v>
      </c>
      <c r="X20" s="8" t="str">
        <f t="shared" ref="X20" si="26">+IF(AND(U20*V20&gt;=24,U20*V20&lt;=40),"MA",IF(AND(U20*V20&gt;=10,U20*V20&lt;=20),"A",IF(AND(U20*V20&gt;=6,U20*V20&lt;=8),"M",IF(AND(U20*V20&gt;=0,U20*V20&lt;=4),"B",""))))</f>
        <v>M</v>
      </c>
      <c r="Y20" s="9" t="str">
        <f t="shared" ref="Y20" si="27">+IF(X20="MA","Situación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7">
        <v>11</v>
      </c>
      <c r="AA20" s="7">
        <f t="shared" ref="AA20" si="28">W20*Z20</f>
        <v>66</v>
      </c>
      <c r="AB20" s="10" t="str">
        <f t="shared" ref="AB20" si="29">+IF(AND(U20*V20*Z20&gt;=600,U20*V20*Z20&lt;=4000),"I",IF(AND(U20*V20*Z20&gt;=150,U20*V20*Z20&lt;=500),"II",IF(AND(U20*V20*Z20&gt;=40,U20*V20*Z20&lt;=120),"III",IF(AND(U20*V20*Z20&gt;=0,U20*V20*Z20&lt;=20),"IV",""))))</f>
        <v>III</v>
      </c>
      <c r="AC20" s="9" t="str">
        <f t="shared" ref="AC20" si="30">+IF(AB20="I","Situación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11" t="str">
        <f t="shared" ref="AD20" si="31">+IF(AB20="I","No aceptable",IF(AB20="II","No aceptable o aceptable con control específico",IF(AB20="III","Aceptable",IF(AB20="IV","Aceptable",""))))</f>
        <v>Aceptable</v>
      </c>
      <c r="AE20" s="143" t="s">
        <v>70</v>
      </c>
      <c r="AF20" s="157" t="s">
        <v>34</v>
      </c>
      <c r="AG20" s="157" t="s">
        <v>34</v>
      </c>
      <c r="AH20" s="190" t="s">
        <v>200</v>
      </c>
      <c r="AI20" s="190" t="s">
        <v>470</v>
      </c>
      <c r="AJ20" s="157" t="s">
        <v>34</v>
      </c>
      <c r="AK20" s="147"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98.25" customHeight="1" x14ac:dyDescent="0.35">
      <c r="B21" s="237"/>
      <c r="C21" s="237"/>
      <c r="D21" s="237"/>
      <c r="E21" s="287"/>
      <c r="F21" s="243"/>
      <c r="G21" s="132"/>
      <c r="H21" s="220"/>
      <c r="I21" s="190" t="s">
        <v>51</v>
      </c>
      <c r="J21" s="190" t="s">
        <v>447</v>
      </c>
      <c r="K21" s="190" t="s">
        <v>420</v>
      </c>
      <c r="L21" s="140">
        <v>7</v>
      </c>
      <c r="M21" s="140">
        <v>0</v>
      </c>
      <c r="N21" s="140">
        <v>0</v>
      </c>
      <c r="O21" s="140">
        <f t="shared" ref="O21" si="32">SUM(L21:N21)</f>
        <v>7</v>
      </c>
      <c r="P21" s="190" t="s">
        <v>437</v>
      </c>
      <c r="Q21" s="157">
        <v>1</v>
      </c>
      <c r="R21" s="190" t="s">
        <v>213</v>
      </c>
      <c r="S21" s="179" t="s">
        <v>461</v>
      </c>
      <c r="T21" s="190" t="s">
        <v>473</v>
      </c>
      <c r="U21" s="7">
        <v>2</v>
      </c>
      <c r="V21" s="7">
        <v>3</v>
      </c>
      <c r="W21" s="7">
        <f t="shared" ref="W21" si="33">V21*U21</f>
        <v>6</v>
      </c>
      <c r="X21" s="8" t="str">
        <f t="shared" ref="X21" si="34">+IF(AND(U21*V21&gt;=24,U21*V21&lt;=40),"MA",IF(AND(U21*V21&gt;=10,U21*V21&lt;=20),"A",IF(AND(U21*V21&gt;=6,U21*V21&lt;=8),"M",IF(AND(U21*V21&gt;=0,U21*V21&lt;=4),"B",""))))</f>
        <v>M</v>
      </c>
      <c r="Y21" s="9" t="str">
        <f t="shared" ref="Y21" si="35">+IF(X21="MA","Situación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1" s="7">
        <v>12</v>
      </c>
      <c r="AA21" s="7">
        <f t="shared" ref="AA21" si="36">W21*Z21</f>
        <v>72</v>
      </c>
      <c r="AB21" s="10" t="str">
        <f t="shared" ref="AB21" si="37">+IF(AND(U21*V21*Z21&gt;=600,U21*V21*Z21&lt;=4000),"I",IF(AND(U21*V21*Z21&gt;=150,U21*V21*Z21&lt;=500),"II",IF(AND(U21*V21*Z21&gt;=40,U21*V21*Z21&lt;=120),"III",IF(AND(U21*V21*Z21&gt;=0,U21*V21*Z21&lt;=20),"IV",""))))</f>
        <v>III</v>
      </c>
      <c r="AC21" s="9" t="str">
        <f t="shared" ref="AC21" si="38">+IF(AB21="I","Situación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1" t="str">
        <f t="shared" ref="AD21" si="39">+IF(AB21="I","No aceptable",IF(AB21="II","No aceptable o aceptable con control específico",IF(AB21="III","Aceptable",IF(AB21="IV","Aceptable",""))))</f>
        <v>Aceptable</v>
      </c>
      <c r="AE21" s="143" t="s">
        <v>527</v>
      </c>
      <c r="AF21" s="148" t="s">
        <v>34</v>
      </c>
      <c r="AG21" s="148" t="s">
        <v>34</v>
      </c>
      <c r="AH21" s="190" t="s">
        <v>72</v>
      </c>
      <c r="AI21" s="190" t="s">
        <v>431</v>
      </c>
      <c r="AJ21" s="148" t="s">
        <v>34</v>
      </c>
      <c r="AK21" s="147"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98.25" customHeight="1" x14ac:dyDescent="0.35">
      <c r="B22" s="237"/>
      <c r="C22" s="237"/>
      <c r="D22" s="237"/>
      <c r="E22" s="287"/>
      <c r="F22" s="243"/>
      <c r="G22" s="131"/>
      <c r="H22" s="220"/>
      <c r="I22" s="190" t="s">
        <v>288</v>
      </c>
      <c r="J22" s="190" t="s">
        <v>427</v>
      </c>
      <c r="K22" s="190" t="s">
        <v>425</v>
      </c>
      <c r="L22" s="140">
        <v>7</v>
      </c>
      <c r="M22" s="140">
        <v>0</v>
      </c>
      <c r="N22" s="140">
        <v>0</v>
      </c>
      <c r="O22" s="140">
        <f t="shared" ref="O22" si="40">SUM(L22:N22)</f>
        <v>7</v>
      </c>
      <c r="P22" s="190" t="s">
        <v>426</v>
      </c>
      <c r="Q22" s="157">
        <v>2</v>
      </c>
      <c r="R22" s="179" t="s">
        <v>213</v>
      </c>
      <c r="S22" s="190" t="s">
        <v>475</v>
      </c>
      <c r="T22" s="179" t="s">
        <v>477</v>
      </c>
      <c r="U22" s="7">
        <v>2</v>
      </c>
      <c r="V22" s="7">
        <v>3</v>
      </c>
      <c r="W22" s="7">
        <f t="shared" ref="W22" si="41">V22*U22</f>
        <v>6</v>
      </c>
      <c r="X22" s="8" t="str">
        <f t="shared" ref="X22" si="42">+IF(AND(U22*V22&gt;=24,U22*V22&lt;=40),"MA",IF(AND(U22*V22&gt;=10,U22*V22&lt;=20),"A",IF(AND(U22*V22&gt;=6,U22*V22&lt;=8),"M",IF(AND(U22*V22&gt;=0,U22*V22&lt;=4),"B",""))))</f>
        <v>M</v>
      </c>
      <c r="Y22" s="9" t="str">
        <f t="shared" ref="Y22" si="43">+IF(X22="MA","Situación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2" s="7">
        <v>12</v>
      </c>
      <c r="AA22" s="7">
        <f t="shared" ref="AA22" si="44">W22*Z22</f>
        <v>72</v>
      </c>
      <c r="AB22" s="10" t="str">
        <f t="shared" ref="AB22" si="45">+IF(AND(U22*V22*Z22&gt;=600,U22*V22*Z22&lt;=4000),"I",IF(AND(U22*V22*Z22&gt;=150,U22*V22*Z22&lt;=500),"II",IF(AND(U22*V22*Z22&gt;=40,U22*V22*Z22&lt;=120),"III",IF(AND(U22*V22*Z22&gt;=0,U22*V22*Z22&lt;=20),"IV",""))))</f>
        <v>III</v>
      </c>
      <c r="AC22" s="9" t="str">
        <f t="shared" ref="AC22" si="46">+IF(AB22="I","Situación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1" t="str">
        <f t="shared" ref="AD22" si="47">+IF(AB22="I","No aceptable",IF(AB22="II","No aceptable o aceptable con control específico",IF(AB22="III","Aceptable",IF(AB22="IV","Aceptable",""))))</f>
        <v>Aceptable</v>
      </c>
      <c r="AE22" s="148" t="s">
        <v>34</v>
      </c>
      <c r="AF22" s="148" t="s">
        <v>34</v>
      </c>
      <c r="AG22" s="148" t="s">
        <v>34</v>
      </c>
      <c r="AH22" s="190" t="s">
        <v>428</v>
      </c>
      <c r="AI22" s="146" t="s">
        <v>217</v>
      </c>
      <c r="AJ22" s="148" t="s">
        <v>34</v>
      </c>
      <c r="AK22" s="147"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98.25" customHeight="1" x14ac:dyDescent="0.35">
      <c r="B23" s="237"/>
      <c r="C23" s="237"/>
      <c r="D23" s="237"/>
      <c r="E23" s="287"/>
      <c r="F23" s="243"/>
      <c r="G23" s="96" t="s">
        <v>33</v>
      </c>
      <c r="H23" s="217"/>
      <c r="I23" s="190" t="s">
        <v>68</v>
      </c>
      <c r="J23" s="190" t="s">
        <v>436</v>
      </c>
      <c r="K23" s="190" t="s">
        <v>420</v>
      </c>
      <c r="L23" s="140">
        <v>7</v>
      </c>
      <c r="M23" s="140">
        <v>0</v>
      </c>
      <c r="N23" s="140">
        <v>0</v>
      </c>
      <c r="O23" s="140">
        <f>SUM(L23:N23)</f>
        <v>7</v>
      </c>
      <c r="P23" s="190" t="s">
        <v>437</v>
      </c>
      <c r="Q23" s="157">
        <v>1</v>
      </c>
      <c r="R23" s="190" t="s">
        <v>439</v>
      </c>
      <c r="S23" s="190" t="s">
        <v>467</v>
      </c>
      <c r="T23" s="179" t="s">
        <v>468</v>
      </c>
      <c r="U23" s="7">
        <v>6</v>
      </c>
      <c r="V23" s="7">
        <v>2</v>
      </c>
      <c r="W23" s="7">
        <f t="shared" si="1"/>
        <v>12</v>
      </c>
      <c r="X23" s="8" t="str">
        <f t="shared" si="2"/>
        <v>A</v>
      </c>
      <c r="Y23" s="9" t="str">
        <f t="shared" si="3"/>
        <v>Situación deficiente con exposición frecuente u ocasional, o bien situación muy deficiente con exposición ocasional o esporádica. La materialización de Riesgo es posible que suceda varias veces en la vida laboral</v>
      </c>
      <c r="Z23" s="7">
        <v>10</v>
      </c>
      <c r="AA23" s="7">
        <f t="shared" si="4"/>
        <v>120</v>
      </c>
      <c r="AB23" s="10" t="str">
        <f t="shared" si="5"/>
        <v>III</v>
      </c>
      <c r="AC23" s="9" t="str">
        <f t="shared" si="6"/>
        <v>Mejorar si es posible. Sería conveniente justificar la intervención y su rentabilidad.</v>
      </c>
      <c r="AD23" s="11" t="str">
        <f t="shared" si="7"/>
        <v>Aceptable</v>
      </c>
      <c r="AE23" s="173" t="s">
        <v>135</v>
      </c>
      <c r="AF23" s="173" t="s">
        <v>34</v>
      </c>
      <c r="AG23" s="148" t="s">
        <v>213</v>
      </c>
      <c r="AH23" s="190" t="s">
        <v>440</v>
      </c>
      <c r="AI23" s="190" t="s">
        <v>441</v>
      </c>
      <c r="AJ23" s="157" t="s">
        <v>34</v>
      </c>
      <c r="AK23" s="147"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52" customFormat="1" ht="98.25" customHeight="1" x14ac:dyDescent="0.35">
      <c r="B24" s="238"/>
      <c r="C24" s="238"/>
      <c r="D24" s="238"/>
      <c r="E24" s="288"/>
      <c r="F24" s="244"/>
      <c r="G24" s="96" t="s">
        <v>33</v>
      </c>
      <c r="H24" s="190" t="s">
        <v>75</v>
      </c>
      <c r="I24" s="190" t="s">
        <v>418</v>
      </c>
      <c r="J24" s="190" t="s">
        <v>419</v>
      </c>
      <c r="K24" s="190" t="s">
        <v>420</v>
      </c>
      <c r="L24" s="140">
        <v>7</v>
      </c>
      <c r="M24" s="140">
        <v>0</v>
      </c>
      <c r="N24" s="140">
        <v>0</v>
      </c>
      <c r="O24" s="140">
        <f t="shared" si="0"/>
        <v>7</v>
      </c>
      <c r="P24" s="190" t="s">
        <v>421</v>
      </c>
      <c r="Q24" s="157">
        <v>8</v>
      </c>
      <c r="R24" s="190" t="s">
        <v>422</v>
      </c>
      <c r="S24" s="190" t="s">
        <v>423</v>
      </c>
      <c r="T24" s="179" t="s">
        <v>492</v>
      </c>
      <c r="U24" s="7">
        <v>2</v>
      </c>
      <c r="V24" s="7">
        <v>4</v>
      </c>
      <c r="W24" s="7">
        <f t="shared" si="1"/>
        <v>8</v>
      </c>
      <c r="X24" s="8" t="str">
        <f t="shared" si="2"/>
        <v>M</v>
      </c>
      <c r="Y24" s="9" t="str">
        <f t="shared" si="3"/>
        <v>Situación deficiente con exposición esporádica, o bien situación mejorable con exposición continuada o frecuente. Es posible que suceda el daño alguna vez.</v>
      </c>
      <c r="Z24" s="7">
        <v>10</v>
      </c>
      <c r="AA24" s="7">
        <f t="shared" si="4"/>
        <v>80</v>
      </c>
      <c r="AB24" s="10" t="str">
        <f t="shared" si="5"/>
        <v>III</v>
      </c>
      <c r="AC24" s="9" t="str">
        <f t="shared" si="6"/>
        <v>Mejorar si es posible. Sería conveniente justificar la intervención y su rentabilidad.</v>
      </c>
      <c r="AD24" s="11" t="str">
        <f t="shared" si="7"/>
        <v>Aceptable</v>
      </c>
      <c r="AE24" s="190" t="s">
        <v>79</v>
      </c>
      <c r="AF24" s="157" t="s">
        <v>34</v>
      </c>
      <c r="AG24" s="157" t="s">
        <v>34</v>
      </c>
      <c r="AH24" s="190" t="s">
        <v>80</v>
      </c>
      <c r="AI24" s="190" t="s">
        <v>424</v>
      </c>
      <c r="AJ24" s="157" t="s">
        <v>34</v>
      </c>
      <c r="AK24" s="147" t="s">
        <v>35</v>
      </c>
    </row>
    <row r="25" spans="2:64" ht="64.5" customHeight="1" x14ac:dyDescent="0.2">
      <c r="AI25" s="103"/>
    </row>
    <row r="26" spans="2:64" ht="64.5" customHeight="1" x14ac:dyDescent="0.2">
      <c r="AI26" s="103"/>
    </row>
    <row r="27" spans="2:64" ht="64.5" customHeight="1" x14ac:dyDescent="0.2">
      <c r="AI27" s="103"/>
    </row>
    <row r="28" spans="2:64" ht="64.5" customHeight="1" thickBot="1" x14ac:dyDescent="0.25">
      <c r="AI28" s="103"/>
    </row>
    <row r="29" spans="2:64" ht="64.5" customHeight="1" thickTop="1" thickBot="1" x14ac:dyDescent="0.25"/>
    <row r="30" spans="2:64" ht="64.5" customHeight="1" thickTop="1" thickBot="1" x14ac:dyDescent="0.25"/>
    <row r="31" spans="2:64" ht="64.5" customHeight="1" thickTop="1" thickBot="1" x14ac:dyDescent="0.25"/>
    <row r="32" spans="2:64" ht="64.5" customHeight="1" thickTop="1" thickBot="1" x14ac:dyDescent="0.25"/>
    <row r="35" ht="64.5" customHeight="1" thickBot="1" x14ac:dyDescent="0.25"/>
    <row r="36" ht="64.5" customHeight="1" thickTop="1" thickBot="1" x14ac:dyDescent="0.25"/>
    <row r="37" ht="64.5" customHeight="1" thickTop="1" thickBot="1" x14ac:dyDescent="0.25"/>
    <row r="38" ht="64.5" customHeight="1" thickTop="1" x14ac:dyDescent="0.2"/>
    <row r="43" ht="64.5" customHeight="1" thickBot="1" x14ac:dyDescent="0.25"/>
    <row r="44" ht="64.5" customHeight="1" thickTop="1" thickBot="1" x14ac:dyDescent="0.25"/>
    <row r="45" ht="64.5" customHeight="1" thickTop="1" thickBot="1" x14ac:dyDescent="0.25"/>
    <row r="46" ht="64.5" customHeight="1" thickTop="1" thickBot="1" x14ac:dyDescent="0.25"/>
    <row r="47" ht="64.5" customHeight="1" thickTop="1" thickBot="1" x14ac:dyDescent="0.25"/>
    <row r="50" ht="64.5" customHeight="1" thickBot="1" x14ac:dyDescent="0.25"/>
    <row r="51" ht="64.5" customHeight="1" thickTop="1" thickBot="1" x14ac:dyDescent="0.25"/>
    <row r="52" ht="64.5" customHeight="1" thickTop="1" x14ac:dyDescent="0.2"/>
    <row r="57" ht="64.5" customHeight="1" thickBot="1" x14ac:dyDescent="0.25"/>
    <row r="58" ht="64.5" customHeight="1" thickTop="1" thickBot="1" x14ac:dyDescent="0.25"/>
    <row r="59" ht="64.5" customHeight="1" thickTop="1" thickBot="1" x14ac:dyDescent="0.25"/>
    <row r="60" ht="64.5" customHeight="1" thickTop="1" thickBot="1" x14ac:dyDescent="0.25"/>
    <row r="61" ht="64.5" customHeight="1" thickTop="1" thickBot="1" x14ac:dyDescent="0.25"/>
    <row r="64" ht="64.5" customHeight="1" thickBot="1" x14ac:dyDescent="0.25"/>
    <row r="65" ht="64.5" customHeight="1" thickTop="1" thickBot="1" x14ac:dyDescent="0.25"/>
    <row r="66" ht="64.5" customHeight="1" thickTop="1" x14ac:dyDescent="0.2"/>
    <row r="71" ht="64.5" customHeight="1" thickBot="1" x14ac:dyDescent="0.25"/>
    <row r="72" ht="64.5" customHeight="1" thickTop="1" thickBot="1" x14ac:dyDescent="0.25"/>
    <row r="73" ht="64.5" customHeight="1" thickTop="1" thickBot="1" x14ac:dyDescent="0.25"/>
    <row r="74" ht="64.5" customHeight="1" thickTop="1" thickBot="1" x14ac:dyDescent="0.25"/>
    <row r="75" ht="64.5" customHeight="1" thickTop="1" thickBot="1" x14ac:dyDescent="0.25"/>
    <row r="78" ht="64.5" customHeight="1" thickBot="1" x14ac:dyDescent="0.25"/>
    <row r="79" ht="64.5" customHeight="1" thickTop="1" x14ac:dyDescent="0.2"/>
    <row r="86" ht="64.5" customHeight="1" thickBot="1" x14ac:dyDescent="0.25"/>
    <row r="87" ht="64.5" customHeight="1" thickTop="1" thickBot="1" x14ac:dyDescent="0.25"/>
    <row r="88" ht="64.5" customHeight="1" thickTop="1" thickBot="1" x14ac:dyDescent="0.25"/>
    <row r="89" ht="64.5" customHeight="1" thickTop="1" thickBot="1" x14ac:dyDescent="0.25"/>
    <row r="90" ht="64.5" customHeight="1" thickTop="1" thickBot="1" x14ac:dyDescent="0.25"/>
    <row r="93" ht="64.5" customHeight="1" thickBot="1" x14ac:dyDescent="0.25"/>
    <row r="94" ht="64.5" customHeight="1" thickTop="1" x14ac:dyDescent="0.2"/>
    <row r="101" ht="64.5" customHeight="1" thickBot="1" x14ac:dyDescent="0.25"/>
    <row r="102" ht="64.5" customHeight="1" thickTop="1" thickBot="1" x14ac:dyDescent="0.25"/>
    <row r="103" ht="64.5" customHeight="1" thickTop="1" thickBot="1" x14ac:dyDescent="0.25"/>
    <row r="104" ht="64.5" customHeight="1" thickTop="1" thickBot="1" x14ac:dyDescent="0.25"/>
    <row r="105" ht="64.5" customHeight="1" thickTop="1" thickBot="1" x14ac:dyDescent="0.25"/>
    <row r="108" ht="64.5" customHeight="1" thickBot="1" x14ac:dyDescent="0.25"/>
    <row r="109" ht="64.5" customHeight="1" thickTop="1" x14ac:dyDescent="0.2"/>
    <row r="300" ht="64.5" customHeight="1" thickBot="1" x14ac:dyDescent="0.25"/>
    <row r="301" ht="64.5" customHeight="1" thickTop="1" thickBot="1" x14ac:dyDescent="0.25"/>
    <row r="302" ht="64.5" customHeight="1" thickTop="1" thickBot="1" x14ac:dyDescent="0.25"/>
    <row r="303" ht="64.5" customHeight="1" thickTop="1" thickBot="1" x14ac:dyDescent="0.25"/>
    <row r="304" ht="64.5" customHeight="1" thickTop="1" thickBot="1" x14ac:dyDescent="0.25"/>
    <row r="307" ht="64.5" customHeight="1" thickBot="1" x14ac:dyDescent="0.25"/>
    <row r="308" ht="64.5" customHeight="1" thickTop="1" thickBot="1" x14ac:dyDescent="0.25"/>
    <row r="309" ht="64.5" customHeight="1" thickTop="1" thickBot="1" x14ac:dyDescent="0.25"/>
    <row r="310" ht="64.5" customHeight="1" thickTop="1" x14ac:dyDescent="0.2"/>
    <row r="547" ht="64.5" customHeight="1" thickBot="1" x14ac:dyDescent="0.25"/>
    <row r="548" ht="64.5" customHeight="1" thickTop="1" x14ac:dyDescent="0.2"/>
    <row r="568" ht="64.5" customHeight="1" thickBot="1" x14ac:dyDescent="0.25"/>
    <row r="569" ht="64.5" customHeight="1" thickTop="1" thickBot="1" x14ac:dyDescent="0.25"/>
    <row r="570" ht="64.5" customHeight="1" thickTop="1" thickBot="1" x14ac:dyDescent="0.25"/>
    <row r="571" ht="64.5" customHeight="1" thickTop="1" thickBot="1" x14ac:dyDescent="0.25"/>
    <row r="572" ht="64.5" customHeight="1" thickTop="1" thickBot="1" x14ac:dyDescent="0.25"/>
    <row r="575" ht="64.5" customHeight="1" thickBot="1" x14ac:dyDescent="0.25"/>
    <row r="576" ht="64.5" customHeight="1" thickTop="1" thickBot="1" x14ac:dyDescent="0.25"/>
    <row r="577" ht="64.5" customHeight="1" thickTop="1" thickBot="1" x14ac:dyDescent="0.25"/>
    <row r="578" ht="64.5" customHeight="1" thickTop="1" x14ac:dyDescent="0.2"/>
    <row r="669" ht="64.5" customHeight="1" thickBot="1" x14ac:dyDescent="0.25"/>
    <row r="670" ht="64.5" customHeight="1" thickTop="1" thickBot="1" x14ac:dyDescent="0.25"/>
    <row r="671" ht="64.5" customHeight="1" thickTop="1" thickBot="1" x14ac:dyDescent="0.25"/>
    <row r="672" ht="64.5" customHeight="1" thickTop="1" thickBot="1" x14ac:dyDescent="0.25"/>
    <row r="673" ht="64.5" customHeight="1" thickTop="1" thickBot="1" x14ac:dyDescent="0.25"/>
    <row r="676" ht="64.5" customHeight="1" thickBot="1" x14ac:dyDescent="0.25"/>
    <row r="677" ht="64.5" customHeight="1" thickTop="1" thickBot="1" x14ac:dyDescent="0.25"/>
    <row r="678" ht="64.5" customHeight="1" thickTop="1" thickBot="1" x14ac:dyDescent="0.25"/>
    <row r="679" ht="64.5" customHeight="1" thickTop="1" x14ac:dyDescent="0.2"/>
    <row r="684" ht="64.5" customHeight="1" thickBot="1" x14ac:dyDescent="0.25"/>
    <row r="685" ht="64.5" customHeight="1" thickTop="1" thickBot="1" x14ac:dyDescent="0.25"/>
    <row r="686" ht="64.5" customHeight="1" thickTop="1" thickBot="1" x14ac:dyDescent="0.25"/>
    <row r="687" ht="64.5" customHeight="1" thickTop="1" thickBot="1" x14ac:dyDescent="0.25"/>
    <row r="688" ht="64.5" customHeight="1" thickTop="1" thickBot="1" x14ac:dyDescent="0.25"/>
    <row r="691" ht="64.5" customHeight="1" thickBot="1" x14ac:dyDescent="0.25"/>
    <row r="692" ht="64.5" customHeight="1" thickTop="1" thickBot="1" x14ac:dyDescent="0.25"/>
    <row r="693" ht="64.5" customHeight="1" thickTop="1" thickBot="1" x14ac:dyDescent="0.25"/>
    <row r="694" ht="64.5" customHeight="1" thickTop="1" x14ac:dyDescent="0.2"/>
    <row r="699" ht="64.5" customHeight="1" thickBot="1" x14ac:dyDescent="0.25"/>
    <row r="700" ht="64.5" customHeight="1" thickTop="1" thickBot="1" x14ac:dyDescent="0.25"/>
    <row r="701" ht="64.5" customHeight="1" thickTop="1" thickBot="1" x14ac:dyDescent="0.25"/>
    <row r="702" ht="64.5" customHeight="1" thickTop="1" thickBot="1" x14ac:dyDescent="0.25"/>
    <row r="703" ht="64.5" customHeight="1" thickTop="1" thickBot="1" x14ac:dyDescent="0.25"/>
    <row r="706" ht="64.5" customHeight="1" thickBot="1" x14ac:dyDescent="0.25"/>
    <row r="707" ht="64.5" customHeight="1" thickTop="1" thickBot="1" x14ac:dyDescent="0.25"/>
    <row r="708" ht="64.5" customHeight="1" thickTop="1" thickBot="1" x14ac:dyDescent="0.25"/>
    <row r="709" ht="64.5" customHeight="1" thickTop="1" x14ac:dyDescent="0.2"/>
    <row r="743" ht="64.5" customHeight="1" thickBot="1" x14ac:dyDescent="0.25"/>
    <row r="744" ht="64.5" customHeight="1" thickTop="1" thickBot="1" x14ac:dyDescent="0.25"/>
    <row r="745" ht="64.5" customHeight="1" thickTop="1" thickBot="1" x14ac:dyDescent="0.25"/>
    <row r="746" ht="64.5" customHeight="1" thickTop="1" thickBot="1" x14ac:dyDescent="0.25"/>
    <row r="747" ht="64.5" customHeight="1" thickTop="1" thickBot="1" x14ac:dyDescent="0.25"/>
    <row r="750" ht="64.5" customHeight="1" thickBot="1" x14ac:dyDescent="0.25"/>
    <row r="751" ht="64.5" customHeight="1" thickTop="1" thickBot="1" x14ac:dyDescent="0.25"/>
    <row r="752" ht="64.5" customHeight="1" thickTop="1" thickBot="1" x14ac:dyDescent="0.25"/>
    <row r="753" ht="64.5" customHeight="1" thickTop="1" x14ac:dyDescent="0.2"/>
    <row r="758" ht="64.5" customHeight="1" thickBot="1" x14ac:dyDescent="0.25"/>
    <row r="759" ht="64.5" customHeight="1" thickTop="1" thickBot="1" x14ac:dyDescent="0.25"/>
    <row r="760" ht="64.5" customHeight="1" thickTop="1" thickBot="1" x14ac:dyDescent="0.25"/>
    <row r="761" ht="64.5" customHeight="1" thickTop="1" thickBot="1" x14ac:dyDescent="0.25"/>
    <row r="762" ht="64.5" customHeight="1" thickTop="1" thickBot="1" x14ac:dyDescent="0.25"/>
    <row r="765" ht="64.5" customHeight="1" thickBot="1" x14ac:dyDescent="0.25"/>
    <row r="766" ht="64.5" customHeight="1" thickTop="1" thickBot="1" x14ac:dyDescent="0.25"/>
    <row r="767" ht="64.5" customHeight="1" thickTop="1" x14ac:dyDescent="0.2"/>
    <row r="772" ht="64.5" customHeight="1" thickBot="1" x14ac:dyDescent="0.25"/>
    <row r="773" ht="64.5" customHeight="1" thickTop="1" thickBot="1" x14ac:dyDescent="0.25"/>
    <row r="774" ht="64.5" customHeight="1" thickTop="1" thickBot="1" x14ac:dyDescent="0.25"/>
    <row r="775" ht="64.5" customHeight="1" thickTop="1" thickBot="1" x14ac:dyDescent="0.25"/>
    <row r="776" ht="64.5" customHeight="1" thickTop="1" thickBot="1" x14ac:dyDescent="0.25"/>
    <row r="779" ht="64.5" customHeight="1" thickBot="1" x14ac:dyDescent="0.25"/>
    <row r="780" ht="64.5" customHeight="1" thickTop="1" thickBot="1" x14ac:dyDescent="0.25"/>
    <row r="781" ht="64.5" customHeight="1" thickTop="1" thickBot="1" x14ac:dyDescent="0.25"/>
    <row r="782" ht="64.5" customHeight="1" thickTop="1" x14ac:dyDescent="0.2"/>
    <row r="804" ht="64.5" customHeight="1" thickBot="1" x14ac:dyDescent="0.25"/>
    <row r="805" ht="64.5" customHeight="1" thickTop="1" x14ac:dyDescent="0.2"/>
  </sheetData>
  <mergeCells count="46">
    <mergeCell ref="H13:H15"/>
    <mergeCell ref="H17:H18"/>
    <mergeCell ref="AG9:AG10"/>
    <mergeCell ref="AB9:AB10"/>
    <mergeCell ref="AC9:AC10"/>
    <mergeCell ref="AD9:AD10"/>
    <mergeCell ref="AE9:AE10"/>
    <mergeCell ref="AF9:AF10"/>
    <mergeCell ref="U9:U10"/>
    <mergeCell ref="H9:J9"/>
    <mergeCell ref="K9:K10"/>
    <mergeCell ref="L9:O9"/>
    <mergeCell ref="V9:V10"/>
    <mergeCell ref="W9:W10"/>
    <mergeCell ref="H11:H12"/>
    <mergeCell ref="AH9:AH10"/>
    <mergeCell ref="AI9:AI10"/>
    <mergeCell ref="AJ9:AJ10"/>
    <mergeCell ref="AK9:AK10"/>
    <mergeCell ref="X9:X10"/>
    <mergeCell ref="Y9:Y10"/>
    <mergeCell ref="AA9:AA10"/>
    <mergeCell ref="Z9:Z10"/>
    <mergeCell ref="G9:G10"/>
    <mergeCell ref="B11:B24"/>
    <mergeCell ref="C11:C24"/>
    <mergeCell ref="D11:D24"/>
    <mergeCell ref="E11:E24"/>
    <mergeCell ref="F11:F24"/>
    <mergeCell ref="G13:G15"/>
    <mergeCell ref="H19:H23"/>
    <mergeCell ref="B5:T5"/>
    <mergeCell ref="U5:AK5"/>
    <mergeCell ref="B7:T8"/>
    <mergeCell ref="U7:AC8"/>
    <mergeCell ref="AD7:AD8"/>
    <mergeCell ref="AE7:AK7"/>
    <mergeCell ref="AE8:AK8"/>
    <mergeCell ref="B9:B10"/>
    <mergeCell ref="C9:C10"/>
    <mergeCell ref="P9:P10"/>
    <mergeCell ref="Q9:Q10"/>
    <mergeCell ref="R9:T9"/>
    <mergeCell ref="D9:D10"/>
    <mergeCell ref="E9:E10"/>
    <mergeCell ref="F9:F10"/>
  </mergeCells>
  <conditionalFormatting sqref="AB747:AF747 AE579:AF579 AE567:AF567 AE299:AF299 AE67:AF67 AE65:AF65 AE56:AF56 AE54:AE55 AE57:AE64 AE66 AE39:AF39 AE27:AF27 AE42:AF42 AE53:AF53 AE28:AE38 AE40:AE41 AE43:AE52 AB115:AF115 AB100:AF100 AB94:AF97 AB85:AF85 AB79:AF82 AB70:AF70 AB68:AE69 AB71:AE78 AB83:AE84 AB86:AE93 AB98:AE99 AB109:AF112 AB101:AE108 AB113:AE114 AB127:AF128 AB116:AE126 AB130:AF130 AB129:AE129 AB140:AF141 AB131:AE139 AB143:AF143 AB142:AE142 AB155:AF156 AB144:AE154 AB158:AF158 AB157:AE157 AB159:AE168 AF154 AF168:AF169 AE171:AF171 AE169:AE170 AE172:AE181 AF181 AE182:AF183 AE185:AF185 AE184 AE186:AE195 AF195 AE196:AF197 AE199:AF199 AE198 AE200:AE209 AF209 AE210:AF211 AE213:AF213 AE212 AE214:AE223 AF223 AB169:AD223 AB224:AF296 AE311:AF312 AE314:AF314 AE313 AE315:AE324 AF324 AB325:AF325 AE326:AF564 AE565:AE566 AE568:AE578 AB326:AD579 AB580:AF665 AB742:AF742 AB677:AF678 AB668:AF668 AB666:AE667 AB669:AE676 AB680:AF739 AB679:AE679 AB740:AE741 AB743:AE746 AB751:AF752 AB748:AE750 AB754:AF814 AB753:AE753 AB297:AE298 AE300:AE310 AB299:AD324 AB24:AD67 AE25:AE26 AB15 AB23 AB11:AD13 AB19:AD22">
    <cfRule type="cellIs" dxfId="1339" priority="104" stopIfTrue="1" operator="equal">
      <formula>"I"</formula>
    </cfRule>
    <cfRule type="cellIs" dxfId="1338" priority="105" stopIfTrue="1" operator="equal">
      <formula>"II"</formula>
    </cfRule>
    <cfRule type="cellIs" dxfId="1337" priority="106" stopIfTrue="1" operator="between">
      <formula>"III"</formula>
      <formula>"IV"</formula>
    </cfRule>
  </conditionalFormatting>
  <conditionalFormatting sqref="AD747:AF747 AE579:AF579 AE567:AF567 AD299:AF299 AD297:AE298 AD300:AE311 AD115:AF115 AD100:AF100 AD94:AF97 AD85:AF85 AD67:AF67 AD65:AF65 AD56:AF56 AD39:AF39 AD27:AF27 AD28:AE38 AD42:AF42 AD40:AE41 AD53:AF53 AD43:AE52 AD54:AE55 AD57:AE64 AD66:AE66 AD79:AF82 AD70:AF70 AD68:AE69 AD71:AE78 AD83:AE84 AD86:AE93 AD98:AE99 AD109:AF112 AD101:AE108 AD113:AE114 AD127:AF128 AD116:AE126 AD130:AF130 AD129:AE129 AD140:AF141 AD131:AE139 AD143:AF143 AD142:AE142 AD155:AF156 AD144:AE154 AD158:AF158 AD157:AE157 AD159:AE168 AF154 AF168:AF169 AE171:AF171 AE169:AE170 AE172:AE181 AF181 AE182:AF183 AE185:AF185 AE184 AE186:AE195 AF195 AE196:AF197 AE199:AF199 AE198 AE200:AE209 AF209 AE210:AF211 AE213:AF213 AE212 AE214:AE223 AF223 AD169:AD223 AD224:AF296 AF311:AF312 AE314:AF314 AE312:AE313 AE315:AE324 AF324 AD312:AD324 AD325:AF325 AE326:AF564 AE565:AE566 AE568:AE578 AD326:AD579 AD580:AF665 AD742:AF742 AD677:AF678 AD668:AF668 AD666:AE667 AD669:AE676 AD680:AF739 AD679:AE679 AD740:AE741 AD743:AE746 AD751:AF752 AD748:AE750 AD754:AF814 AD753:AE753 AD25:AE26 AD11:AD13 AD24 AD19:AD22">
    <cfRule type="cellIs" dxfId="1336" priority="102" stopIfTrue="1" operator="equal">
      <formula>"Aceptable"</formula>
    </cfRule>
    <cfRule type="cellIs" dxfId="1335" priority="103" stopIfTrue="1" operator="equal">
      <formula>"No aceptable"</formula>
    </cfRule>
  </conditionalFormatting>
  <conditionalFormatting sqref="AD24:AD814 AD11:AD13 AD19:AD22">
    <cfRule type="containsText" dxfId="1334" priority="97" stopIfTrue="1" operator="containsText" text="No aceptable o aceptable con control específico">
      <formula>NOT(ISERROR(SEARCH("No aceptable o aceptable con control específico",AD11)))</formula>
    </cfRule>
    <cfRule type="containsText" dxfId="1333" priority="100" stopIfTrue="1" operator="containsText" text="No aceptable">
      <formula>NOT(ISERROR(SEARCH("No aceptable",AD11)))</formula>
    </cfRule>
    <cfRule type="containsText" dxfId="1332" priority="101" stopIfTrue="1" operator="containsText" text="No Aceptable o aceptable con control específico">
      <formula>NOT(ISERROR(SEARCH("No Aceptable o aceptable con control específico",AD11)))</formula>
    </cfRule>
  </conditionalFormatting>
  <conditionalFormatting sqref="AD13">
    <cfRule type="containsText" dxfId="1331" priority="98" stopIfTrue="1" operator="containsText" text="No aceptable">
      <formula>NOT(ISERROR(SEARCH("No aceptable",AD13)))</formula>
    </cfRule>
    <cfRule type="containsText" dxfId="1330" priority="99" stopIfTrue="1" operator="containsText" text="No Aceptable o aceptable con control específico">
      <formula>NOT(ISERROR(SEARCH("No Aceptable o aceptable con control específico",AD13)))</formula>
    </cfRule>
  </conditionalFormatting>
  <conditionalFormatting sqref="AD23">
    <cfRule type="cellIs" dxfId="1329" priority="92" stopIfTrue="1" operator="equal">
      <formula>"Aceptable"</formula>
    </cfRule>
    <cfRule type="cellIs" dxfId="1328" priority="93" stopIfTrue="1" operator="equal">
      <formula>"No aceptable"</formula>
    </cfRule>
  </conditionalFormatting>
  <conditionalFormatting sqref="AD23">
    <cfRule type="containsText" dxfId="1327" priority="89" stopIfTrue="1" operator="containsText" text="No aceptable o aceptable con control específico">
      <formula>NOT(ISERROR(SEARCH("No aceptable o aceptable con control específico",AD23)))</formula>
    </cfRule>
    <cfRule type="containsText" dxfId="1326" priority="90" stopIfTrue="1" operator="containsText" text="No aceptable">
      <formula>NOT(ISERROR(SEARCH("No aceptable",AD23)))</formula>
    </cfRule>
    <cfRule type="containsText" dxfId="1325" priority="91" stopIfTrue="1" operator="containsText" text="No Aceptable o aceptable con control específico">
      <formula>NOT(ISERROR(SEARCH("No Aceptable o aceptable con control específico",AD23)))</formula>
    </cfRule>
  </conditionalFormatting>
  <conditionalFormatting sqref="AD15">
    <cfRule type="containsText" dxfId="1324" priority="79" stopIfTrue="1" operator="containsText" text="No aceptable o aceptable con control específico">
      <formula>NOT(ISERROR(SEARCH("No aceptable o aceptable con control específico",AD15)))</formula>
    </cfRule>
    <cfRule type="containsText" dxfId="1323" priority="80" stopIfTrue="1" operator="containsText" text="No aceptable">
      <formula>NOT(ISERROR(SEARCH("No aceptable",AD15)))</formula>
    </cfRule>
    <cfRule type="containsText" dxfId="1322" priority="81" stopIfTrue="1" operator="containsText" text="No Aceptable o aceptable con control específico">
      <formula>NOT(ISERROR(SEARCH("No Aceptable o aceptable con control específico",AD15)))</formula>
    </cfRule>
  </conditionalFormatting>
  <conditionalFormatting sqref="AD15">
    <cfRule type="cellIs" dxfId="1321" priority="82" stopIfTrue="1" operator="equal">
      <formula>"Aceptable"</formula>
    </cfRule>
    <cfRule type="cellIs" dxfId="1320" priority="83" stopIfTrue="1" operator="equal">
      <formula>"No aceptable"</formula>
    </cfRule>
  </conditionalFormatting>
  <conditionalFormatting sqref="AE14">
    <cfRule type="cellIs" dxfId="1319" priority="76" stopIfTrue="1" operator="equal">
      <formula>"I"</formula>
    </cfRule>
    <cfRule type="cellIs" dxfId="1318" priority="77" stopIfTrue="1" operator="equal">
      <formula>"II"</formula>
    </cfRule>
    <cfRule type="cellIs" dxfId="1317" priority="78" stopIfTrue="1" operator="between">
      <formula>"III"</formula>
      <formula>"IV"</formula>
    </cfRule>
  </conditionalFormatting>
  <conditionalFormatting sqref="AE14">
    <cfRule type="cellIs" dxfId="1316" priority="74" stopIfTrue="1" operator="equal">
      <formula>"Aceptable"</formula>
    </cfRule>
    <cfRule type="cellIs" dxfId="1315" priority="75" stopIfTrue="1" operator="equal">
      <formula>"No aceptable"</formula>
    </cfRule>
  </conditionalFormatting>
  <conditionalFormatting sqref="AB14:AD14">
    <cfRule type="cellIs" dxfId="1314" priority="71" stopIfTrue="1" operator="equal">
      <formula>"I"</formula>
    </cfRule>
    <cfRule type="cellIs" dxfId="1313" priority="72" stopIfTrue="1" operator="equal">
      <formula>"II"</formula>
    </cfRule>
    <cfRule type="cellIs" dxfId="1312" priority="73" stopIfTrue="1" operator="between">
      <formula>"III"</formula>
      <formula>"IV"</formula>
    </cfRule>
  </conditionalFormatting>
  <conditionalFormatting sqref="AD14">
    <cfRule type="cellIs" dxfId="1311" priority="69" stopIfTrue="1" operator="equal">
      <formula>"Aceptable"</formula>
    </cfRule>
    <cfRule type="cellIs" dxfId="1310" priority="70" stopIfTrue="1" operator="equal">
      <formula>"No aceptable"</formula>
    </cfRule>
  </conditionalFormatting>
  <conditionalFormatting sqref="AD14">
    <cfRule type="containsText" dxfId="1309" priority="64" stopIfTrue="1" operator="containsText" text="No aceptable o aceptable con control específico">
      <formula>NOT(ISERROR(SEARCH("No aceptable o aceptable con control específico",AD14)))</formula>
    </cfRule>
    <cfRule type="containsText" dxfId="1308" priority="67" stopIfTrue="1" operator="containsText" text="No aceptable">
      <formula>NOT(ISERROR(SEARCH("No aceptable",AD14)))</formula>
    </cfRule>
    <cfRule type="containsText" dxfId="1307" priority="68" stopIfTrue="1" operator="containsText" text="No Aceptable o aceptable con control específico">
      <formula>NOT(ISERROR(SEARCH("No Aceptable o aceptable con control específico",AD14)))</formula>
    </cfRule>
  </conditionalFormatting>
  <conditionalFormatting sqref="AD14">
    <cfRule type="containsText" dxfId="1306" priority="65" stopIfTrue="1" operator="containsText" text="No aceptable">
      <formula>NOT(ISERROR(SEARCH("No aceptable",AD14)))</formula>
    </cfRule>
    <cfRule type="containsText" dxfId="1305" priority="66" stopIfTrue="1" operator="containsText" text="No Aceptable o aceptable con control específico">
      <formula>NOT(ISERROR(SEARCH("No Aceptable o aceptable con control específico",AD14)))</formula>
    </cfRule>
  </conditionalFormatting>
  <conditionalFormatting sqref="AE11:AE12">
    <cfRule type="cellIs" dxfId="1304" priority="61" stopIfTrue="1" operator="equal">
      <formula>"I"</formula>
    </cfRule>
    <cfRule type="cellIs" dxfId="1303" priority="62" stopIfTrue="1" operator="equal">
      <formula>"II"</formula>
    </cfRule>
    <cfRule type="cellIs" dxfId="1302" priority="63" stopIfTrue="1" operator="between">
      <formula>"III"</formula>
      <formula>"IV"</formula>
    </cfRule>
  </conditionalFormatting>
  <conditionalFormatting sqref="AE11:AE12">
    <cfRule type="cellIs" dxfId="1301" priority="59" stopIfTrue="1" operator="equal">
      <formula>"Aceptable"</formula>
    </cfRule>
    <cfRule type="cellIs" dxfId="1300" priority="60" stopIfTrue="1" operator="equal">
      <formula>"No aceptable"</formula>
    </cfRule>
  </conditionalFormatting>
  <conditionalFormatting sqref="AE19">
    <cfRule type="cellIs" dxfId="1299" priority="56" stopIfTrue="1" operator="equal">
      <formula>"I"</formula>
    </cfRule>
    <cfRule type="cellIs" dxfId="1298" priority="57" stopIfTrue="1" operator="equal">
      <formula>"II"</formula>
    </cfRule>
    <cfRule type="cellIs" dxfId="1297" priority="58" stopIfTrue="1" operator="between">
      <formula>"III"</formula>
      <formula>"IV"</formula>
    </cfRule>
  </conditionalFormatting>
  <conditionalFormatting sqref="AE19">
    <cfRule type="cellIs" dxfId="1296" priority="54" stopIfTrue="1" operator="equal">
      <formula>"Aceptable"</formula>
    </cfRule>
    <cfRule type="cellIs" dxfId="1295" priority="55" stopIfTrue="1" operator="equal">
      <formula>"No aceptable"</formula>
    </cfRule>
  </conditionalFormatting>
  <conditionalFormatting sqref="AE23">
    <cfRule type="cellIs" dxfId="1294" priority="52" stopIfTrue="1" operator="equal">
      <formula>"Aceptable"</formula>
    </cfRule>
    <cfRule type="cellIs" dxfId="1293" priority="53" stopIfTrue="1" operator="equal">
      <formula>"No aceptable"</formula>
    </cfRule>
  </conditionalFormatting>
  <conditionalFormatting sqref="AE20">
    <cfRule type="cellIs" dxfId="1292" priority="49" stopIfTrue="1" operator="equal">
      <formula>"I"</formula>
    </cfRule>
    <cfRule type="cellIs" dxfId="1291" priority="50" stopIfTrue="1" operator="equal">
      <formula>"II"</formula>
    </cfRule>
    <cfRule type="cellIs" dxfId="1290" priority="51" stopIfTrue="1" operator="between">
      <formula>"III"</formula>
      <formula>"IV"</formula>
    </cfRule>
  </conditionalFormatting>
  <conditionalFormatting sqref="AE20">
    <cfRule type="cellIs" dxfId="1289" priority="47" stopIfTrue="1" operator="equal">
      <formula>"Aceptable"</formula>
    </cfRule>
    <cfRule type="cellIs" dxfId="1288" priority="48" stopIfTrue="1" operator="equal">
      <formula>"No aceptable"</formula>
    </cfRule>
  </conditionalFormatting>
  <conditionalFormatting sqref="AE22">
    <cfRule type="cellIs" dxfId="1287" priority="44" stopIfTrue="1" operator="equal">
      <formula>"I"</formula>
    </cfRule>
    <cfRule type="cellIs" dxfId="1286" priority="45" stopIfTrue="1" operator="equal">
      <formula>"II"</formula>
    </cfRule>
    <cfRule type="cellIs" dxfId="1285" priority="46" stopIfTrue="1" operator="between">
      <formula>"III"</formula>
      <formula>"IV"</formula>
    </cfRule>
  </conditionalFormatting>
  <conditionalFormatting sqref="AE22">
    <cfRule type="cellIs" dxfId="1284" priority="42" stopIfTrue="1" operator="equal">
      <formula>"Aceptable"</formula>
    </cfRule>
    <cfRule type="cellIs" dxfId="1283" priority="43" stopIfTrue="1" operator="equal">
      <formula>"No aceptable"</formula>
    </cfRule>
  </conditionalFormatting>
  <conditionalFormatting sqref="AE21">
    <cfRule type="cellIs" dxfId="1282" priority="34" stopIfTrue="1" operator="equal">
      <formula>"I"</formula>
    </cfRule>
    <cfRule type="cellIs" dxfId="1281" priority="35" stopIfTrue="1" operator="equal">
      <formula>"II"</formula>
    </cfRule>
    <cfRule type="cellIs" dxfId="1280" priority="36" stopIfTrue="1" operator="between">
      <formula>"III"</formula>
      <formula>"IV"</formula>
    </cfRule>
  </conditionalFormatting>
  <conditionalFormatting sqref="AE21">
    <cfRule type="cellIs" dxfId="1279" priority="32" stopIfTrue="1" operator="equal">
      <formula>"Aceptable"</formula>
    </cfRule>
    <cfRule type="cellIs" dxfId="1278" priority="33" stopIfTrue="1" operator="equal">
      <formula>"No aceptable"</formula>
    </cfRule>
  </conditionalFormatting>
  <conditionalFormatting sqref="AE16">
    <cfRule type="cellIs" dxfId="1277" priority="29" stopIfTrue="1" operator="equal">
      <formula>"I"</formula>
    </cfRule>
    <cfRule type="cellIs" dxfId="1276" priority="30" stopIfTrue="1" operator="equal">
      <formula>"II"</formula>
    </cfRule>
    <cfRule type="cellIs" dxfId="1275" priority="31" stopIfTrue="1" operator="between">
      <formula>"III"</formula>
      <formula>"IV"</formula>
    </cfRule>
  </conditionalFormatting>
  <conditionalFormatting sqref="AE16">
    <cfRule type="cellIs" dxfId="1274" priority="27" stopIfTrue="1" operator="equal">
      <formula>"Aceptable"</formula>
    </cfRule>
    <cfRule type="cellIs" dxfId="1273" priority="28" stopIfTrue="1" operator="equal">
      <formula>"No aceptable"</formula>
    </cfRule>
  </conditionalFormatting>
  <conditionalFormatting sqref="AE17">
    <cfRule type="cellIs" dxfId="1272" priority="24" stopIfTrue="1" operator="equal">
      <formula>"I"</formula>
    </cfRule>
    <cfRule type="cellIs" dxfId="1271" priority="25" stopIfTrue="1" operator="equal">
      <formula>"II"</formula>
    </cfRule>
    <cfRule type="cellIs" dxfId="1270" priority="26" stopIfTrue="1" operator="between">
      <formula>"III"</formula>
      <formula>"IV"</formula>
    </cfRule>
  </conditionalFormatting>
  <conditionalFormatting sqref="AE17">
    <cfRule type="cellIs" dxfId="1269" priority="22" stopIfTrue="1" operator="equal">
      <formula>"Aceptable"</formula>
    </cfRule>
    <cfRule type="cellIs" dxfId="1268" priority="23" stopIfTrue="1" operator="equal">
      <formula>"No aceptable"</formula>
    </cfRule>
  </conditionalFormatting>
  <conditionalFormatting sqref="AE18">
    <cfRule type="cellIs" dxfId="1267" priority="19" stopIfTrue="1" operator="equal">
      <formula>"I"</formula>
    </cfRule>
    <cfRule type="cellIs" dxfId="1266" priority="20" stopIfTrue="1" operator="equal">
      <formula>"II"</formula>
    </cfRule>
    <cfRule type="cellIs" dxfId="1265" priority="21" stopIfTrue="1" operator="between">
      <formula>"III"</formula>
      <formula>"IV"</formula>
    </cfRule>
  </conditionalFormatting>
  <conditionalFormatting sqref="AE18">
    <cfRule type="cellIs" dxfId="1264" priority="17" stopIfTrue="1" operator="equal">
      <formula>"Aceptable"</formula>
    </cfRule>
    <cfRule type="cellIs" dxfId="1263" priority="18" stopIfTrue="1" operator="equal">
      <formula>"No aceptable"</formula>
    </cfRule>
  </conditionalFormatting>
  <conditionalFormatting sqref="AB16:AD16">
    <cfRule type="cellIs" dxfId="1262" priority="14" stopIfTrue="1" operator="equal">
      <formula>"I"</formula>
    </cfRule>
    <cfRule type="cellIs" dxfId="1261" priority="15" stopIfTrue="1" operator="equal">
      <formula>"II"</formula>
    </cfRule>
    <cfRule type="cellIs" dxfId="1260" priority="16" stopIfTrue="1" operator="between">
      <formula>"III"</formula>
      <formula>"IV"</formula>
    </cfRule>
  </conditionalFormatting>
  <conditionalFormatting sqref="AD16">
    <cfRule type="cellIs" dxfId="1259" priority="12" stopIfTrue="1" operator="equal">
      <formula>"Aceptable"</formula>
    </cfRule>
    <cfRule type="cellIs" dxfId="1258" priority="13" stopIfTrue="1" operator="equal">
      <formula>"No aceptable"</formula>
    </cfRule>
  </conditionalFormatting>
  <conditionalFormatting sqref="AD16">
    <cfRule type="containsText" dxfId="1257" priority="9" stopIfTrue="1" operator="containsText" text="No aceptable o aceptable con control específico">
      <formula>NOT(ISERROR(SEARCH("No aceptable o aceptable con control específico",AD16)))</formula>
    </cfRule>
    <cfRule type="containsText" dxfId="1256" priority="10" stopIfTrue="1" operator="containsText" text="No aceptable">
      <formula>NOT(ISERROR(SEARCH("No aceptable",AD16)))</formula>
    </cfRule>
    <cfRule type="containsText" dxfId="1255" priority="11" stopIfTrue="1" operator="containsText" text="No Aceptable o aceptable con control específico">
      <formula>NOT(ISERROR(SEARCH("No Aceptable o aceptable con control específico",AD16)))</formula>
    </cfRule>
  </conditionalFormatting>
  <conditionalFormatting sqref="AB17:AD18">
    <cfRule type="cellIs" dxfId="1254" priority="6" stopIfTrue="1" operator="equal">
      <formula>"I"</formula>
    </cfRule>
    <cfRule type="cellIs" dxfId="1253" priority="7" stopIfTrue="1" operator="equal">
      <formula>"II"</formula>
    </cfRule>
    <cfRule type="cellIs" dxfId="1252" priority="8" stopIfTrue="1" operator="between">
      <formula>"III"</formula>
      <formula>"IV"</formula>
    </cfRule>
  </conditionalFormatting>
  <conditionalFormatting sqref="AD17:AD18">
    <cfRule type="cellIs" dxfId="1251" priority="4" stopIfTrue="1" operator="equal">
      <formula>"Aceptable"</formula>
    </cfRule>
    <cfRule type="cellIs" dxfId="1250" priority="5" stopIfTrue="1" operator="equal">
      <formula>"No aceptable"</formula>
    </cfRule>
  </conditionalFormatting>
  <conditionalFormatting sqref="AD17:AD18">
    <cfRule type="containsText" dxfId="1249" priority="1" stopIfTrue="1" operator="containsText" text="No aceptable o aceptable con control específico">
      <formula>NOT(ISERROR(SEARCH("No aceptable o aceptable con control específico",AD17)))</formula>
    </cfRule>
    <cfRule type="containsText" dxfId="1248" priority="2" stopIfTrue="1" operator="containsText" text="No aceptable">
      <formula>NOT(ISERROR(SEARCH("No aceptable",AD17)))</formula>
    </cfRule>
    <cfRule type="containsText" dxfId="1247" priority="3" stopIfTrue="1" operator="containsText" text="No Aceptable o aceptable con control específico">
      <formula>NOT(ISERROR(SEARCH("No Aceptable o aceptable con control específico",AD17)))</formula>
    </cfRule>
  </conditionalFormatting>
  <dataValidations count="4">
    <dataValidation allowBlank="1" sqref="AA23 AA15:AA18" xr:uid="{00000000-0002-0000-1500-000000000000}"/>
    <dataValidation type="list" allowBlank="1" showInputMessage="1" showErrorMessage="1" prompt="10 = Muy Alto_x000a_6 = Alto_x000a_2 = Medio_x000a_0 = Bajo" sqref="U23 U15:U18" xr:uid="{00000000-0002-0000-1500-000001000000}">
      <formula1>"10, 6, 2, 0, "</formula1>
    </dataValidation>
    <dataValidation type="list" allowBlank="1" showInputMessage="1" prompt="4 = Continua_x000a_3 = Frecuente_x000a_2 = Ocasional_x000a_1 = Esporádica" sqref="V23 V15:V18" xr:uid="{00000000-0002-0000-15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23 Z15:Z18" xr:uid="{00000000-0002-0000-1500-000003000000}">
      <formula1>"100,60,25,10"</formula1>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B1:BL25"/>
  <sheetViews>
    <sheetView zoomScale="50" zoomScaleNormal="50" workbookViewId="0">
      <selection activeCell="L11" sqref="L11"/>
    </sheetView>
  </sheetViews>
  <sheetFormatPr baseColWidth="10" defaultRowHeight="62.25" customHeight="1" x14ac:dyDescent="0.2"/>
  <cols>
    <col min="1" max="1" width="1.85546875" customWidth="1"/>
    <col min="2" max="2" width="5.7109375" customWidth="1"/>
    <col min="3" max="3" width="6.42578125" customWidth="1"/>
    <col min="4" max="4" width="6.28515625" customWidth="1"/>
    <col min="5" max="5" width="7.7109375" customWidth="1"/>
    <col min="6" max="6" width="22.140625" customWidth="1"/>
    <col min="7" max="7" width="8.28515625" customWidth="1"/>
    <col min="8" max="8" width="20.28515625" customWidth="1"/>
    <col min="9" max="9" width="25.7109375" customWidth="1"/>
    <col min="10" max="10" width="25" customWidth="1"/>
    <col min="11" max="11" width="27.85546875" customWidth="1"/>
    <col min="12" max="15" width="5.140625" customWidth="1"/>
    <col min="16" max="16" width="23.85546875" bestFit="1"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20.7109375" customWidth="1"/>
    <col min="26" max="26" width="7.7109375" customWidth="1"/>
    <col min="27" max="27" width="8.140625" customWidth="1"/>
    <col min="28" max="28" width="7.28515625" customWidth="1"/>
    <col min="29" max="29" width="17.7109375" customWidth="1"/>
    <col min="30" max="30" width="12.7109375" customWidth="1"/>
    <col min="31" max="31" width="23.5703125" customWidth="1"/>
    <col min="32" max="32" width="20" customWidth="1"/>
    <col min="33" max="33" width="18.140625" customWidth="1"/>
    <col min="34" max="34" width="22.28515625" customWidth="1"/>
    <col min="35" max="35" width="40.42578125" customWidth="1"/>
    <col min="36" max="36" width="18.5703125" customWidth="1"/>
    <col min="37" max="37" width="19.28515625" customWidth="1"/>
  </cols>
  <sheetData>
    <row r="1" spans="2:64" ht="44.2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32" t="s">
        <v>89</v>
      </c>
      <c r="AK1" s="59" t="s">
        <v>137</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44.2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32" t="s">
        <v>90</v>
      </c>
      <c r="AK2" s="59">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44.2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33" t="s">
        <v>91</v>
      </c>
      <c r="AK3" s="60">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44.2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2:64" s="137" customFormat="1" ht="18.75" customHeight="1" x14ac:dyDescent="0.3">
      <c r="E6" s="138"/>
      <c r="H6" s="139"/>
      <c r="AF6" s="138"/>
      <c r="AG6" s="138"/>
      <c r="AH6" s="138"/>
      <c r="AJ6" s="139"/>
    </row>
    <row r="7" spans="2: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64"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64" s="2" customFormat="1" ht="92.25" customHeight="1" x14ac:dyDescent="0.35">
      <c r="B11" s="236" t="s">
        <v>143</v>
      </c>
      <c r="C11" s="236" t="s">
        <v>156</v>
      </c>
      <c r="D11" s="236" t="s">
        <v>197</v>
      </c>
      <c r="E11" s="242" t="s">
        <v>157</v>
      </c>
      <c r="F11" s="242" t="s">
        <v>158</v>
      </c>
      <c r="G11" s="36" t="s">
        <v>44</v>
      </c>
      <c r="H11" s="216" t="s">
        <v>325</v>
      </c>
      <c r="I11" s="157" t="s">
        <v>391</v>
      </c>
      <c r="J11" s="157" t="s">
        <v>392</v>
      </c>
      <c r="K11" s="190" t="s">
        <v>393</v>
      </c>
      <c r="L11" s="140">
        <v>5</v>
      </c>
      <c r="M11" s="140">
        <v>3</v>
      </c>
      <c r="N11" s="140">
        <v>0</v>
      </c>
      <c r="O11" s="140">
        <f t="shared" ref="O11:O25" si="0">SUM(L11:N11)</f>
        <v>8</v>
      </c>
      <c r="P11" s="190" t="s">
        <v>394</v>
      </c>
      <c r="Q11" s="157">
        <v>8</v>
      </c>
      <c r="R11" s="190" t="s">
        <v>107</v>
      </c>
      <c r="S11" s="190" t="s">
        <v>395</v>
      </c>
      <c r="T11" s="190" t="s">
        <v>396</v>
      </c>
      <c r="U11" s="7">
        <v>2</v>
      </c>
      <c r="V11" s="7">
        <v>4</v>
      </c>
      <c r="W11" s="7">
        <f t="shared" ref="W11:W25" si="1">V11*U11</f>
        <v>8</v>
      </c>
      <c r="X11" s="8" t="str">
        <f t="shared" ref="X11:X25" si="2">+IF(AND(U11*V11&gt;=24,U11*V11&lt;=40),"MA",IF(AND(U11*V11&gt;=10,U11*V11&lt;=20),"A",IF(AND(U11*V11&gt;=6,U11*V11&lt;=8),"M",IF(AND(U11*V11&gt;=0,U11*V11&lt;=4),"B",""))))</f>
        <v>M</v>
      </c>
      <c r="Y11" s="9" t="str">
        <f t="shared" ref="Y11:Y25"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0" t="str">
        <f t="shared" ref="AB11:AB25" si="4">+IF(AND(U11*V11*Z11&gt;=600,U11*V11*Z11&lt;=4000),"I",IF(AND(U11*V11*Z11&gt;=150,U11*V11*Z11&lt;=500),"II",IF(AND(U11*V11*Z11&gt;=40,U11*V11*Z11&lt;=120),"III",IF(AND(U11*V11*Z11&gt;=0,U11*V11*Z11&lt;=20),"IV",""))))</f>
        <v>III</v>
      </c>
      <c r="AC11" s="9" t="str">
        <f t="shared" ref="AC11:AC25" si="5">+IF(AB11="I","Situación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 t="shared" ref="AD11:AD25" si="6">+IF(AB11="I","No aceptable",IF(AB11="II","No aceptable o aceptable con control específico",IF(AB11="III","Aceptable",IF(AB11="IV","Aceptable",""))))</f>
        <v>Aceptable</v>
      </c>
      <c r="AE11" s="173" t="s">
        <v>397</v>
      </c>
      <c r="AF11" s="157" t="s">
        <v>34</v>
      </c>
      <c r="AG11" s="157" t="s">
        <v>37</v>
      </c>
      <c r="AH11" s="157" t="s">
        <v>34</v>
      </c>
      <c r="AI11" s="146" t="s">
        <v>398</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92.25" customHeight="1" x14ac:dyDescent="0.35">
      <c r="B12" s="237"/>
      <c r="C12" s="237"/>
      <c r="D12" s="237"/>
      <c r="E12" s="243"/>
      <c r="F12" s="243"/>
      <c r="G12" s="36" t="s">
        <v>44</v>
      </c>
      <c r="H12" s="220"/>
      <c r="I12" s="148" t="s">
        <v>49</v>
      </c>
      <c r="J12" s="189" t="s">
        <v>374</v>
      </c>
      <c r="K12" s="189" t="s">
        <v>375</v>
      </c>
      <c r="L12" s="140">
        <v>5</v>
      </c>
      <c r="M12" s="140">
        <v>3</v>
      </c>
      <c r="N12" s="140">
        <v>0</v>
      </c>
      <c r="O12" s="140">
        <f t="shared" ref="O12" si="7">SUM(L12:N12)</f>
        <v>8</v>
      </c>
      <c r="P12" s="189" t="s">
        <v>376</v>
      </c>
      <c r="Q12" s="157">
        <v>8</v>
      </c>
      <c r="R12" s="189" t="s">
        <v>628</v>
      </c>
      <c r="S12" s="189" t="s">
        <v>378</v>
      </c>
      <c r="T12" s="189" t="s">
        <v>377</v>
      </c>
      <c r="U12" s="7">
        <v>2</v>
      </c>
      <c r="V12" s="7">
        <v>4</v>
      </c>
      <c r="W12" s="7">
        <f t="shared" ref="W12" si="8">V12*U12</f>
        <v>8</v>
      </c>
      <c r="X12" s="8" t="str">
        <f t="shared" ref="X12" si="9">+IF(AND(U12*V12&gt;=24,U12*V12&lt;=40),"MA",IF(AND(U12*V12&gt;=10,U12*V12&lt;=20),"A",IF(AND(U12*V12&gt;=6,U12*V12&lt;=8),"M",IF(AND(U12*V12&gt;=0,U12*V12&lt;=4),"B",""))))</f>
        <v>M</v>
      </c>
      <c r="Y12" s="9" t="str">
        <f t="shared" ref="Y12" si="10">+IF(X12="MA","Situación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11</v>
      </c>
      <c r="AA12" s="7">
        <f>W12*Z12</f>
        <v>88</v>
      </c>
      <c r="AB12" s="10" t="str">
        <f t="shared" ref="AB12" si="11">+IF(AND(U12*V12*Z12&gt;=600,U12*V12*Z12&lt;=4000),"I",IF(AND(U12*V12*Z12&gt;=150,U12*V12*Z12&lt;=500),"II",IF(AND(U12*V12*Z12&gt;=40,U12*V12*Z12&lt;=120),"III",IF(AND(U12*V12*Z12&gt;=0,U12*V12*Z12&lt;=20),"IV",""))))</f>
        <v>III</v>
      </c>
      <c r="AC12" s="9" t="str">
        <f t="shared" ref="AC12" si="12">+IF(AB12="I","Situación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 t="shared" ref="AD12" si="13">+IF(AB12="I","No aceptable",IF(AB12="II","No aceptable o aceptable con control específico",IF(AB12="III","Aceptable",IF(AB12="IV","Aceptable",""))))</f>
        <v>Aceptable</v>
      </c>
      <c r="AE12" s="173" t="s">
        <v>59</v>
      </c>
      <c r="AF12" s="157" t="s">
        <v>34</v>
      </c>
      <c r="AG12" s="157" t="s">
        <v>34</v>
      </c>
      <c r="AH12" s="157" t="s">
        <v>383</v>
      </c>
      <c r="AI12" s="146" t="s">
        <v>379</v>
      </c>
      <c r="AJ12" s="157" t="s">
        <v>34</v>
      </c>
      <c r="AK12" s="147"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92.25" customHeight="1" thickBot="1" x14ac:dyDescent="0.4">
      <c r="B13" s="237"/>
      <c r="C13" s="237"/>
      <c r="D13" s="237"/>
      <c r="E13" s="243"/>
      <c r="F13" s="243"/>
      <c r="G13" s="36" t="s">
        <v>44</v>
      </c>
      <c r="H13" s="220"/>
      <c r="I13" s="148" t="s">
        <v>127</v>
      </c>
      <c r="J13" s="189" t="s">
        <v>380</v>
      </c>
      <c r="K13" s="190" t="s">
        <v>381</v>
      </c>
      <c r="L13" s="140">
        <v>5</v>
      </c>
      <c r="M13" s="140">
        <v>3</v>
      </c>
      <c r="N13" s="140">
        <v>0</v>
      </c>
      <c r="O13" s="140">
        <f t="shared" si="0"/>
        <v>8</v>
      </c>
      <c r="P13" s="189" t="s">
        <v>376</v>
      </c>
      <c r="Q13" s="157">
        <v>8</v>
      </c>
      <c r="R13" s="190" t="s">
        <v>629</v>
      </c>
      <c r="S13" s="190" t="s">
        <v>378</v>
      </c>
      <c r="T13" s="190" t="s">
        <v>377</v>
      </c>
      <c r="U13" s="7">
        <v>2</v>
      </c>
      <c r="V13" s="7">
        <v>4</v>
      </c>
      <c r="W13" s="7">
        <f t="shared" si="1"/>
        <v>8</v>
      </c>
      <c r="X13" s="8" t="str">
        <f t="shared" si="2"/>
        <v>M</v>
      </c>
      <c r="Y13" s="9" t="str">
        <f t="shared" si="3"/>
        <v>Situación deficiente con exposición esporádica, o bien situación mejorable con exposición continuada o frecuente. Es posible que suceda el daño alguna vez.</v>
      </c>
      <c r="Z13" s="7">
        <v>10</v>
      </c>
      <c r="AA13" s="7">
        <f t="shared" ref="AA13:AA25" si="14">W13*Z13</f>
        <v>80</v>
      </c>
      <c r="AB13" s="10" t="str">
        <f t="shared" si="4"/>
        <v>III</v>
      </c>
      <c r="AC13" s="9" t="str">
        <f t="shared" si="5"/>
        <v>Mejorar si es posible. Sería conveniente justificar la intervención y su rentabilidad.</v>
      </c>
      <c r="AD13" s="11" t="str">
        <f t="shared" si="6"/>
        <v>Aceptable</v>
      </c>
      <c r="AE13" s="173" t="s">
        <v>128</v>
      </c>
      <c r="AF13" s="157" t="s">
        <v>34</v>
      </c>
      <c r="AG13" s="157" t="s">
        <v>34</v>
      </c>
      <c r="AH13" s="157" t="s">
        <v>384</v>
      </c>
      <c r="AI13" s="146" t="s">
        <v>379</v>
      </c>
      <c r="AJ13" s="157" t="s">
        <v>34</v>
      </c>
      <c r="AK13" s="147"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92.25" customHeight="1" thickBot="1" x14ac:dyDescent="0.4">
      <c r="B14" s="237"/>
      <c r="C14" s="237"/>
      <c r="D14" s="237"/>
      <c r="E14" s="243"/>
      <c r="F14" s="243"/>
      <c r="G14" s="36" t="s">
        <v>44</v>
      </c>
      <c r="H14" s="289" t="s">
        <v>47</v>
      </c>
      <c r="I14" s="148" t="s">
        <v>353</v>
      </c>
      <c r="J14" s="148" t="s">
        <v>354</v>
      </c>
      <c r="K14" s="148" t="s">
        <v>355</v>
      </c>
      <c r="L14" s="140">
        <v>5</v>
      </c>
      <c r="M14" s="140">
        <v>3</v>
      </c>
      <c r="N14" s="140">
        <v>0</v>
      </c>
      <c r="O14" s="140">
        <f t="shared" ref="O14" si="15">SUM(L14:N14)</f>
        <v>8</v>
      </c>
      <c r="P14" s="148" t="s">
        <v>356</v>
      </c>
      <c r="Q14" s="157">
        <v>8</v>
      </c>
      <c r="R14" s="148" t="s">
        <v>359</v>
      </c>
      <c r="S14" s="148" t="s">
        <v>465</v>
      </c>
      <c r="T14" s="148" t="s">
        <v>466</v>
      </c>
      <c r="U14" s="7">
        <v>2</v>
      </c>
      <c r="V14" s="7">
        <v>4</v>
      </c>
      <c r="W14" s="7">
        <f t="shared" ref="W14" si="16">V14*U14</f>
        <v>8</v>
      </c>
      <c r="X14" s="8" t="str">
        <f t="shared" ref="X14" si="17">+IF(AND(U14*V14&gt;=24,U14*V14&lt;=40),"MA",IF(AND(U14*V14&gt;=10,U14*V14&lt;=20),"A",IF(AND(U14*V14&gt;=6,U14*V14&lt;=8),"M",IF(AND(U14*V14&gt;=0,U14*V14&lt;=4),"B",""))))</f>
        <v>M</v>
      </c>
      <c r="Y14" s="9" t="str">
        <f t="shared" ref="Y14" si="18">+IF(X14="MA","Situación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7">
        <v>10</v>
      </c>
      <c r="AA14" s="7">
        <f t="shared" ref="AA14" si="19">W14*Z14</f>
        <v>80</v>
      </c>
      <c r="AB14" s="10" t="str">
        <f t="shared" ref="AB14" si="20">+IF(AND(U14*V14*Z14&gt;=600,U14*V14*Z14&lt;=4000),"I",IF(AND(U14*V14*Z14&gt;=150,U14*V14*Z14&lt;=500),"II",IF(AND(U14*V14*Z14&gt;=40,U14*V14*Z14&lt;=120),"III",IF(AND(U14*V14*Z14&gt;=0,U14*V14*Z14&lt;=20),"IV",""))))</f>
        <v>III</v>
      </c>
      <c r="AC14" s="9" t="str">
        <f t="shared" ref="AC14" si="21">+IF(AB14="I","Situación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1" t="str">
        <f t="shared" ref="AD14" si="22">+IF(AB14="I","No aceptable",IF(AB14="II","No aceptable o aceptable con control específico",IF(AB14="III","Aceptable",IF(AB14="IV","Aceptable",""))))</f>
        <v>Aceptable</v>
      </c>
      <c r="AE14" s="150" t="s">
        <v>362</v>
      </c>
      <c r="AF14" s="148" t="s">
        <v>34</v>
      </c>
      <c r="AG14" s="148" t="s">
        <v>34</v>
      </c>
      <c r="AH14" s="148" t="s">
        <v>34</v>
      </c>
      <c r="AI14" s="148" t="s">
        <v>361</v>
      </c>
      <c r="AJ14" s="148" t="s">
        <v>34</v>
      </c>
      <c r="AK14" s="147" t="s">
        <v>285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2" customFormat="1" ht="92.25" customHeight="1" thickBot="1" x14ac:dyDescent="0.4">
      <c r="B15" s="237"/>
      <c r="C15" s="237"/>
      <c r="D15" s="237"/>
      <c r="E15" s="243"/>
      <c r="F15" s="243"/>
      <c r="G15" s="36" t="s">
        <v>44</v>
      </c>
      <c r="H15" s="289"/>
      <c r="I15" s="149" t="s">
        <v>63</v>
      </c>
      <c r="J15" s="148" t="s">
        <v>365</v>
      </c>
      <c r="K15" s="148" t="s">
        <v>347</v>
      </c>
      <c r="L15" s="140">
        <v>5</v>
      </c>
      <c r="M15" s="140">
        <v>3</v>
      </c>
      <c r="N15" s="140">
        <v>0</v>
      </c>
      <c r="O15" s="140">
        <f t="shared" si="0"/>
        <v>8</v>
      </c>
      <c r="P15" s="148" t="s">
        <v>363</v>
      </c>
      <c r="Q15" s="148">
        <v>8</v>
      </c>
      <c r="R15" s="148" t="s">
        <v>351</v>
      </c>
      <c r="S15" s="148" t="s">
        <v>349</v>
      </c>
      <c r="T15" s="148" t="s">
        <v>464</v>
      </c>
      <c r="U15" s="7">
        <v>2</v>
      </c>
      <c r="V15" s="7">
        <v>4</v>
      </c>
      <c r="W15" s="7">
        <f t="shared" si="1"/>
        <v>8</v>
      </c>
      <c r="X15" s="8" t="str">
        <f t="shared" si="2"/>
        <v>M</v>
      </c>
      <c r="Y15" s="9" t="str">
        <f t="shared" si="3"/>
        <v>Situación deficiente con exposición esporádica, o bien situación mejorable con exposición continuada o frecuente. Es posible que suceda el daño alguna vez.</v>
      </c>
      <c r="Z15" s="7">
        <v>10</v>
      </c>
      <c r="AA15" s="7">
        <f t="shared" si="14"/>
        <v>80</v>
      </c>
      <c r="AB15" s="10" t="str">
        <f t="shared" si="4"/>
        <v>III</v>
      </c>
      <c r="AC15" s="9" t="str">
        <f t="shared" si="5"/>
        <v>Mejorar si es posible. Sería conveniente justificar la intervención y su rentabilidad.</v>
      </c>
      <c r="AD15" s="11" t="str">
        <f t="shared" si="6"/>
        <v>Aceptable</v>
      </c>
      <c r="AE15" s="148" t="s">
        <v>371</v>
      </c>
      <c r="AF15" s="148" t="s">
        <v>34</v>
      </c>
      <c r="AG15" s="148" t="s">
        <v>34</v>
      </c>
      <c r="AH15" s="148" t="s">
        <v>34</v>
      </c>
      <c r="AI15" s="151" t="s">
        <v>364</v>
      </c>
      <c r="AJ15" s="148" t="s">
        <v>34</v>
      </c>
      <c r="AK15" s="147" t="s">
        <v>35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s="2" customFormat="1" ht="92.25" customHeight="1" thickTop="1" x14ac:dyDescent="0.35">
      <c r="B16" s="237"/>
      <c r="C16" s="237"/>
      <c r="D16" s="237"/>
      <c r="E16" s="243"/>
      <c r="F16" s="243"/>
      <c r="G16" s="122" t="s">
        <v>44</v>
      </c>
      <c r="H16" s="190" t="s">
        <v>326</v>
      </c>
      <c r="I16" s="190" t="s">
        <v>547</v>
      </c>
      <c r="J16" s="190" t="s">
        <v>533</v>
      </c>
      <c r="K16" s="190" t="s">
        <v>534</v>
      </c>
      <c r="L16" s="180">
        <v>5</v>
      </c>
      <c r="M16" s="181">
        <v>0</v>
      </c>
      <c r="N16" s="182">
        <v>0</v>
      </c>
      <c r="O16" s="182">
        <v>1</v>
      </c>
      <c r="P16" s="190" t="s">
        <v>535</v>
      </c>
      <c r="Q16" s="148">
        <v>8</v>
      </c>
      <c r="R16" s="190" t="s">
        <v>536</v>
      </c>
      <c r="S16" s="190" t="s">
        <v>537</v>
      </c>
      <c r="T16" s="190" t="s">
        <v>539</v>
      </c>
      <c r="U16" s="141">
        <v>2</v>
      </c>
      <c r="V16" s="141">
        <v>3</v>
      </c>
      <c r="W16" s="141">
        <f t="shared" si="1"/>
        <v>6</v>
      </c>
      <c r="X16" s="142" t="str">
        <f t="shared" si="2"/>
        <v>M</v>
      </c>
      <c r="Y16" s="143" t="str">
        <f t="shared" si="3"/>
        <v>Situación deficiente con exposición esporádica, o bien situación mejorable con exposición continuada o frecuente. Es posible que suceda el daño alguna vez.</v>
      </c>
      <c r="Z16" s="141">
        <v>25</v>
      </c>
      <c r="AA16" s="141">
        <f t="shared" si="14"/>
        <v>150</v>
      </c>
      <c r="AB16" s="144" t="str">
        <f t="shared" si="4"/>
        <v>II</v>
      </c>
      <c r="AC16" s="143" t="str">
        <f t="shared" si="5"/>
        <v>Corregir y adoptar medidas de control de inmediato. Sin embargo suspenda actividades si el nivel de riesgo está por encima o igual de 360.</v>
      </c>
      <c r="AD16" s="145" t="str">
        <f t="shared" si="6"/>
        <v>No aceptable o aceptable con control específico</v>
      </c>
      <c r="AE16" s="143" t="s">
        <v>538</v>
      </c>
      <c r="AF16" s="148" t="s">
        <v>34</v>
      </c>
      <c r="AG16" s="148" t="s">
        <v>34</v>
      </c>
      <c r="AH16" s="141" t="s">
        <v>531</v>
      </c>
      <c r="AI16" s="152" t="s">
        <v>532</v>
      </c>
      <c r="AJ16" s="148" t="s">
        <v>530</v>
      </c>
      <c r="AK16" s="173" t="s">
        <v>285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92.25" customHeight="1" x14ac:dyDescent="0.35">
      <c r="B17" s="237"/>
      <c r="C17" s="237"/>
      <c r="D17" s="237"/>
      <c r="E17" s="243"/>
      <c r="F17" s="243"/>
      <c r="G17" s="36" t="s">
        <v>44</v>
      </c>
      <c r="H17" s="216" t="s">
        <v>327</v>
      </c>
      <c r="I17" s="157" t="s">
        <v>109</v>
      </c>
      <c r="J17" s="148" t="s">
        <v>110</v>
      </c>
      <c r="K17" s="160" t="s">
        <v>623</v>
      </c>
      <c r="L17" s="140">
        <v>5</v>
      </c>
      <c r="M17" s="140">
        <v>3</v>
      </c>
      <c r="N17" s="140">
        <v>0</v>
      </c>
      <c r="O17" s="140">
        <v>10</v>
      </c>
      <c r="P17" s="157" t="s">
        <v>622</v>
      </c>
      <c r="Q17" s="157">
        <v>8</v>
      </c>
      <c r="R17" s="157" t="s">
        <v>33</v>
      </c>
      <c r="S17" s="157" t="s">
        <v>33</v>
      </c>
      <c r="T17" s="157" t="s">
        <v>624</v>
      </c>
      <c r="U17" s="7">
        <v>2</v>
      </c>
      <c r="V17" s="7">
        <v>4</v>
      </c>
      <c r="W17" s="7">
        <f t="shared" si="1"/>
        <v>8</v>
      </c>
      <c r="X17" s="8" t="str">
        <f t="shared" si="2"/>
        <v>M</v>
      </c>
      <c r="Y17" s="9" t="str">
        <f t="shared" si="3"/>
        <v>Situación deficiente con exposición esporádica, o bien situación mejorable con exposición continuada o frecuente. Es posible que suceda el daño alguna vez.</v>
      </c>
      <c r="Z17" s="7">
        <v>10</v>
      </c>
      <c r="AA17" s="7">
        <f t="shared" si="14"/>
        <v>80</v>
      </c>
      <c r="AB17" s="10" t="str">
        <f t="shared" si="4"/>
        <v>III</v>
      </c>
      <c r="AC17" s="9" t="str">
        <f t="shared" si="5"/>
        <v>Mejorar si es posible. Sería conveniente justificar la intervención y su rentabilidad.</v>
      </c>
      <c r="AD17" s="11" t="str">
        <f t="shared" si="6"/>
        <v>Aceptable</v>
      </c>
      <c r="AE17" s="143" t="s">
        <v>87</v>
      </c>
      <c r="AF17" s="148" t="s">
        <v>34</v>
      </c>
      <c r="AG17" s="148" t="s">
        <v>34</v>
      </c>
      <c r="AH17" s="148" t="s">
        <v>34</v>
      </c>
      <c r="AI17" s="154" t="s">
        <v>625</v>
      </c>
      <c r="AJ17" s="148" t="s">
        <v>34</v>
      </c>
      <c r="AK17" s="147"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92.25" customHeight="1" x14ac:dyDescent="0.35">
      <c r="B18" s="237"/>
      <c r="C18" s="237"/>
      <c r="D18" s="237"/>
      <c r="E18" s="243"/>
      <c r="F18" s="243"/>
      <c r="G18" s="36" t="s">
        <v>44</v>
      </c>
      <c r="H18" s="220"/>
      <c r="I18" s="190" t="s">
        <v>330</v>
      </c>
      <c r="J18" s="190" t="s">
        <v>331</v>
      </c>
      <c r="K18" s="190" t="s">
        <v>334</v>
      </c>
      <c r="L18" s="140">
        <v>5</v>
      </c>
      <c r="M18" s="140">
        <v>3</v>
      </c>
      <c r="N18" s="140">
        <v>0</v>
      </c>
      <c r="O18" s="140">
        <f t="shared" si="0"/>
        <v>8</v>
      </c>
      <c r="P18" s="191" t="s">
        <v>337</v>
      </c>
      <c r="Q18" s="157">
        <v>8</v>
      </c>
      <c r="R18" s="191" t="s">
        <v>339</v>
      </c>
      <c r="S18" s="191" t="s">
        <v>459</v>
      </c>
      <c r="T18" s="191" t="s">
        <v>341</v>
      </c>
      <c r="U18" s="157">
        <v>6</v>
      </c>
      <c r="V18" s="157">
        <v>4</v>
      </c>
      <c r="W18" s="157">
        <f t="shared" si="1"/>
        <v>24</v>
      </c>
      <c r="X18" s="157" t="str">
        <f t="shared" si="2"/>
        <v>MA</v>
      </c>
      <c r="Y18" s="143" t="str">
        <f t="shared" si="3"/>
        <v>Situación deficiente con exposición continua, o muy deficiente con exposición frecuente. Normalmente la materialización del riesgo ocurre con frecuencia.</v>
      </c>
      <c r="Z18" s="141">
        <v>10</v>
      </c>
      <c r="AA18" s="141">
        <f t="shared" si="14"/>
        <v>240</v>
      </c>
      <c r="AB18" s="144" t="str">
        <f t="shared" si="4"/>
        <v>II</v>
      </c>
      <c r="AC18" s="143" t="str">
        <f t="shared" si="5"/>
        <v>Corregir y adoptar medidas de control de inmediato. Sin embargo suspenda actividades si el nivel de riesgo está por encima o igual de 360.</v>
      </c>
      <c r="AD18" s="145" t="str">
        <f t="shared" si="6"/>
        <v>No aceptable o aceptable con control específico</v>
      </c>
      <c r="AE18" s="173" t="s">
        <v>570</v>
      </c>
      <c r="AF18" s="148" t="s">
        <v>34</v>
      </c>
      <c r="AG18" s="148" t="s">
        <v>34</v>
      </c>
      <c r="AH18" s="190" t="s">
        <v>345</v>
      </c>
      <c r="AI18" s="190" t="s">
        <v>346</v>
      </c>
      <c r="AJ18" s="157" t="s">
        <v>34</v>
      </c>
      <c r="AK18" s="147"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92.25" customHeight="1" x14ac:dyDescent="0.35">
      <c r="B19" s="237"/>
      <c r="C19" s="237"/>
      <c r="D19" s="237"/>
      <c r="E19" s="243"/>
      <c r="F19" s="243"/>
      <c r="G19" s="36" t="s">
        <v>44</v>
      </c>
      <c r="H19" s="217"/>
      <c r="I19" s="190" t="s">
        <v>333</v>
      </c>
      <c r="J19" s="190" t="s">
        <v>332</v>
      </c>
      <c r="K19" s="190" t="s">
        <v>335</v>
      </c>
      <c r="L19" s="140">
        <v>5</v>
      </c>
      <c r="M19" s="140">
        <v>3</v>
      </c>
      <c r="N19" s="140">
        <v>0</v>
      </c>
      <c r="O19" s="140">
        <f t="shared" si="0"/>
        <v>8</v>
      </c>
      <c r="P19" s="191" t="s">
        <v>338</v>
      </c>
      <c r="Q19" s="157">
        <v>8</v>
      </c>
      <c r="R19" s="191" t="s">
        <v>339</v>
      </c>
      <c r="S19" s="191" t="s">
        <v>459</v>
      </c>
      <c r="T19" s="191" t="s">
        <v>341</v>
      </c>
      <c r="U19" s="157">
        <v>6</v>
      </c>
      <c r="V19" s="157">
        <v>4</v>
      </c>
      <c r="W19" s="157">
        <f t="shared" si="1"/>
        <v>24</v>
      </c>
      <c r="X19" s="157" t="str">
        <f t="shared" si="2"/>
        <v>MA</v>
      </c>
      <c r="Y19" s="143" t="str">
        <f t="shared" si="3"/>
        <v>Situación deficiente con exposición continua, o muy deficiente con exposición frecuente. Normalmente la materialización del riesgo ocurre con frecuencia.</v>
      </c>
      <c r="Z19" s="141">
        <v>10</v>
      </c>
      <c r="AA19" s="141">
        <f t="shared" si="14"/>
        <v>240</v>
      </c>
      <c r="AB19" s="144" t="str">
        <f t="shared" si="4"/>
        <v>II</v>
      </c>
      <c r="AC19" s="143" t="str">
        <f t="shared" si="5"/>
        <v>Corregir y adoptar medidas de control de inmediato. Sin embargo suspenda actividades si el nivel de riesgo está por encima o igual de 360.</v>
      </c>
      <c r="AD19" s="145" t="str">
        <f t="shared" si="6"/>
        <v>No aceptable o aceptable con control específico</v>
      </c>
      <c r="AE19" s="173" t="s">
        <v>570</v>
      </c>
      <c r="AF19" s="148" t="s">
        <v>34</v>
      </c>
      <c r="AG19" s="148" t="s">
        <v>34</v>
      </c>
      <c r="AH19" s="190" t="s">
        <v>345</v>
      </c>
      <c r="AI19" s="190" t="s">
        <v>346</v>
      </c>
      <c r="AJ19" s="157" t="s">
        <v>34</v>
      </c>
      <c r="AK19" s="147"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92.25" customHeight="1" x14ac:dyDescent="0.35">
      <c r="B20" s="237"/>
      <c r="C20" s="237"/>
      <c r="D20" s="237"/>
      <c r="E20" s="243"/>
      <c r="F20" s="243"/>
      <c r="G20" s="36" t="s">
        <v>44</v>
      </c>
      <c r="H20" s="216" t="s">
        <v>48</v>
      </c>
      <c r="I20" s="190" t="s">
        <v>68</v>
      </c>
      <c r="J20" s="190" t="s">
        <v>438</v>
      </c>
      <c r="K20" s="190" t="s">
        <v>69</v>
      </c>
      <c r="L20" s="140">
        <v>5</v>
      </c>
      <c r="M20" s="140">
        <v>3</v>
      </c>
      <c r="N20" s="140">
        <v>0</v>
      </c>
      <c r="O20" s="140">
        <f t="shared" si="0"/>
        <v>8</v>
      </c>
      <c r="P20" s="190" t="s">
        <v>437</v>
      </c>
      <c r="Q20" s="157">
        <v>8</v>
      </c>
      <c r="R20" s="179" t="s">
        <v>213</v>
      </c>
      <c r="S20" s="190" t="s">
        <v>433</v>
      </c>
      <c r="T20" s="179" t="s">
        <v>472</v>
      </c>
      <c r="U20" s="7">
        <v>2</v>
      </c>
      <c r="V20" s="7">
        <v>3</v>
      </c>
      <c r="W20" s="7">
        <f t="shared" si="1"/>
        <v>6</v>
      </c>
      <c r="X20" s="8" t="str">
        <f t="shared" si="2"/>
        <v>M</v>
      </c>
      <c r="Y20" s="9" t="str">
        <f t="shared" si="3"/>
        <v>Situación deficiente con exposición esporádica, o bien situación mejorable con exposición continuada o frecuente. Es posible que suceda el daño alguna vez.</v>
      </c>
      <c r="Z20" s="7">
        <v>10</v>
      </c>
      <c r="AA20" s="7">
        <f t="shared" si="14"/>
        <v>60</v>
      </c>
      <c r="AB20" s="10" t="str">
        <f t="shared" si="4"/>
        <v>III</v>
      </c>
      <c r="AC20" s="9" t="str">
        <f t="shared" si="5"/>
        <v>Mejorar si es posible. Sería conveniente justificar la intervención y su rentabilidad.</v>
      </c>
      <c r="AD20" s="11" t="str">
        <f t="shared" si="6"/>
        <v>Aceptable</v>
      </c>
      <c r="AE20" s="143" t="s">
        <v>70</v>
      </c>
      <c r="AF20" s="157" t="s">
        <v>34</v>
      </c>
      <c r="AG20" s="157" t="s">
        <v>34</v>
      </c>
      <c r="AH20" s="190" t="s">
        <v>434</v>
      </c>
      <c r="AI20" s="190" t="s">
        <v>435</v>
      </c>
      <c r="AJ20" s="157" t="s">
        <v>34</v>
      </c>
      <c r="AK20" s="147"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92.25" customHeight="1" x14ac:dyDescent="0.35">
      <c r="B21" s="237"/>
      <c r="C21" s="237"/>
      <c r="D21" s="237"/>
      <c r="E21" s="243"/>
      <c r="F21" s="243"/>
      <c r="G21" s="36"/>
      <c r="H21" s="220"/>
      <c r="I21" s="190" t="s">
        <v>106</v>
      </c>
      <c r="J21" s="190" t="s">
        <v>444</v>
      </c>
      <c r="K21" s="190" t="s">
        <v>420</v>
      </c>
      <c r="L21" s="140">
        <v>5</v>
      </c>
      <c r="M21" s="140">
        <v>3</v>
      </c>
      <c r="N21" s="140">
        <v>0</v>
      </c>
      <c r="O21" s="140">
        <f t="shared" ref="O21" si="23">SUM(L21:N21)</f>
        <v>8</v>
      </c>
      <c r="P21" s="190" t="s">
        <v>443</v>
      </c>
      <c r="Q21" s="157">
        <v>8</v>
      </c>
      <c r="R21" s="190" t="s">
        <v>213</v>
      </c>
      <c r="S21" s="179" t="s">
        <v>460</v>
      </c>
      <c r="T21" s="179" t="s">
        <v>469</v>
      </c>
      <c r="U21" s="7">
        <v>2</v>
      </c>
      <c r="V21" s="7">
        <v>3</v>
      </c>
      <c r="W21" s="7">
        <f t="shared" ref="W21" si="24">V21*U21</f>
        <v>6</v>
      </c>
      <c r="X21" s="8" t="str">
        <f t="shared" ref="X21" si="25">+IF(AND(U21*V21&gt;=24,U21*V21&lt;=40),"MA",IF(AND(U21*V21&gt;=10,U21*V21&lt;=20),"A",IF(AND(U21*V21&gt;=6,U21*V21&lt;=8),"M",IF(AND(U21*V21&gt;=0,U21*V21&lt;=4),"B",""))))</f>
        <v>M</v>
      </c>
      <c r="Y21" s="9" t="str">
        <f t="shared" si="3"/>
        <v>Situación deficiente con exposición esporádica, o bien situación mejorable con exposición continuada o frecuente. Es posible que suceda el daño alguna vez.</v>
      </c>
      <c r="Z21" s="7">
        <v>11</v>
      </c>
      <c r="AA21" s="7">
        <f t="shared" ref="AA21" si="26">W21*Z21</f>
        <v>66</v>
      </c>
      <c r="AB21" s="10" t="str">
        <f t="shared" ref="AB21" si="27">+IF(AND(U21*V21*Z21&gt;=600,U21*V21*Z21&lt;=4000),"I",IF(AND(U21*V21*Z21&gt;=150,U21*V21*Z21&lt;=500),"II",IF(AND(U21*V21*Z21&gt;=40,U21*V21*Z21&lt;=120),"III",IF(AND(U21*V21*Z21&gt;=0,U21*V21*Z21&lt;=20),"IV",""))))</f>
        <v>III</v>
      </c>
      <c r="AC21" s="9" t="str">
        <f t="shared" ref="AC21" si="28">+IF(AB21="I","Situación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1" t="str">
        <f t="shared" ref="AD21" si="29">+IF(AB21="I","No aceptable",IF(AB21="II","No aceptable o aceptable con control específico",IF(AB21="III","Aceptable",IF(AB21="IV","Aceptable",""))))</f>
        <v>Aceptable</v>
      </c>
      <c r="AE21" s="143" t="s">
        <v>70</v>
      </c>
      <c r="AF21" s="157" t="s">
        <v>34</v>
      </c>
      <c r="AG21" s="157" t="s">
        <v>34</v>
      </c>
      <c r="AH21" s="190" t="s">
        <v>200</v>
      </c>
      <c r="AI21" s="190" t="s">
        <v>470</v>
      </c>
      <c r="AJ21" s="157" t="s">
        <v>34</v>
      </c>
      <c r="AK21" s="147"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92.25" customHeight="1" x14ac:dyDescent="0.35">
      <c r="B22" s="237"/>
      <c r="C22" s="237"/>
      <c r="D22" s="237"/>
      <c r="E22" s="243"/>
      <c r="F22" s="243"/>
      <c r="G22" s="36" t="s">
        <v>33</v>
      </c>
      <c r="H22" s="220"/>
      <c r="I22" s="190" t="s">
        <v>68</v>
      </c>
      <c r="J22" s="190" t="s">
        <v>436</v>
      </c>
      <c r="K22" s="190" t="s">
        <v>420</v>
      </c>
      <c r="L22" s="140">
        <v>5</v>
      </c>
      <c r="M22" s="140">
        <v>3</v>
      </c>
      <c r="N22" s="140">
        <v>0</v>
      </c>
      <c r="O22" s="140">
        <f t="shared" si="0"/>
        <v>8</v>
      </c>
      <c r="P22" s="190" t="s">
        <v>437</v>
      </c>
      <c r="Q22" s="157">
        <v>1</v>
      </c>
      <c r="R22" s="190" t="s">
        <v>439</v>
      </c>
      <c r="S22" s="190" t="s">
        <v>467</v>
      </c>
      <c r="T22" s="179" t="s">
        <v>468</v>
      </c>
      <c r="U22" s="7">
        <v>6</v>
      </c>
      <c r="V22" s="7">
        <v>2</v>
      </c>
      <c r="W22" s="7">
        <f t="shared" si="1"/>
        <v>12</v>
      </c>
      <c r="X22" s="8" t="str">
        <f t="shared" si="2"/>
        <v>A</v>
      </c>
      <c r="Y22" s="9" t="str">
        <f t="shared" si="3"/>
        <v>Situación deficiente con exposición frecuente u ocasional, o bien situación muy deficiente con exposición ocasional o esporádica. La materialización de Riesgo es posible que suceda varias veces en la vida laboral</v>
      </c>
      <c r="Z22" s="7">
        <v>10</v>
      </c>
      <c r="AA22" s="7">
        <f t="shared" si="14"/>
        <v>120</v>
      </c>
      <c r="AB22" s="10" t="str">
        <f t="shared" si="4"/>
        <v>III</v>
      </c>
      <c r="AC22" s="9" t="str">
        <f t="shared" si="5"/>
        <v>Mejorar si es posible. Sería conveniente justificar la intervención y su rentabilidad.</v>
      </c>
      <c r="AD22" s="11" t="str">
        <f t="shared" si="6"/>
        <v>Aceptable</v>
      </c>
      <c r="AE22" s="173" t="s">
        <v>135</v>
      </c>
      <c r="AF22" s="173" t="s">
        <v>34</v>
      </c>
      <c r="AG22" s="148" t="s">
        <v>213</v>
      </c>
      <c r="AH22" s="190" t="s">
        <v>440</v>
      </c>
      <c r="AI22" s="190" t="s">
        <v>441</v>
      </c>
      <c r="AJ22" s="157" t="s">
        <v>34</v>
      </c>
      <c r="AK22" s="147"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92.25" customHeight="1" x14ac:dyDescent="0.35">
      <c r="B23" s="237"/>
      <c r="C23" s="237"/>
      <c r="D23" s="237"/>
      <c r="E23" s="243"/>
      <c r="F23" s="243"/>
      <c r="G23" s="36" t="s">
        <v>33</v>
      </c>
      <c r="H23" s="220"/>
      <c r="I23" s="190" t="s">
        <v>51</v>
      </c>
      <c r="J23" s="190" t="s">
        <v>429</v>
      </c>
      <c r="K23" s="190" t="s">
        <v>420</v>
      </c>
      <c r="L23" s="140">
        <v>5</v>
      </c>
      <c r="M23" s="140">
        <v>3</v>
      </c>
      <c r="N23" s="140">
        <v>0</v>
      </c>
      <c r="O23" s="140">
        <f>SUM(L23:N23)</f>
        <v>8</v>
      </c>
      <c r="P23" s="190" t="s">
        <v>437</v>
      </c>
      <c r="Q23" s="157">
        <v>1</v>
      </c>
      <c r="R23" s="190" t="s">
        <v>213</v>
      </c>
      <c r="S23" s="179" t="s">
        <v>461</v>
      </c>
      <c r="T23" s="190" t="s">
        <v>473</v>
      </c>
      <c r="U23" s="7">
        <v>2</v>
      </c>
      <c r="V23" s="7">
        <v>2</v>
      </c>
      <c r="W23" s="7">
        <f>V23*U23</f>
        <v>4</v>
      </c>
      <c r="X23" s="8" t="str">
        <f>+IF(AND(U23*V23&gt;=24,U23*V23&lt;=40),"MA",IF(AND(U23*V23&gt;=10,U23*V23&lt;=20),"A",IF(AND(U23*V23&gt;=6,U23*V23&lt;=8),"M",IF(AND(U23*V23&gt;=0,U23*V23&lt;=4),"B",""))))</f>
        <v>B</v>
      </c>
      <c r="Y23" s="9" t="str">
        <f>+IF(X23="MA","Situación deficiente con exposición continua, o muy deficiente con exposición frecuente. Normalmente la materialización del riesgo ocurre con frecuencia.",IF(X23="A","Situación deficiente con exposición frecuente u ocasional, o bien situación muy deficiente con exposición ocasional o esporádica. La materialización de Riesgo es posible que suceda varias veces en la vida laboral",IF(X23="M","Situación deficiente con exposición esporádica, o bien situación mejorable con exposición continuada o frecuente. Es posible que suceda el daño alguna vez.",IF(X23="B","Situación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3" s="7">
        <v>25</v>
      </c>
      <c r="AA23" s="7">
        <f>W23*Z23</f>
        <v>100</v>
      </c>
      <c r="AB23" s="10" t="str">
        <f t="shared" si="4"/>
        <v>III</v>
      </c>
      <c r="AC23" s="9" t="str">
        <f>+IF(AB23="I","Situación crìtica. Suspender actividades hasta que el riesgo esté bajo control. Intervención urgente.",IF(AB23="II","Corregir y adoptar medidas de control de inmediato. Sin embargo suspenda actividades si el nivel de riesgo está por encima o igual de 360.",IF(AB23="III","Mejorar si es posible. Sería conveniente justificar la intervención y su rentabilidad.",IF(AB23="IV","Mantener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3" s="11" t="str">
        <f>+IF(AB23="I","No aceptable",IF(AB23="II","No aceptable o aceptable con control específico",IF(AB23="III","Aceptable",IF(AB23="IV","Aceptable",""))))</f>
        <v>Aceptable</v>
      </c>
      <c r="AE23" s="143" t="s">
        <v>527</v>
      </c>
      <c r="AF23" s="148" t="s">
        <v>34</v>
      </c>
      <c r="AG23" s="148" t="s">
        <v>34</v>
      </c>
      <c r="AH23" s="190" t="s">
        <v>72</v>
      </c>
      <c r="AI23" s="190" t="s">
        <v>431</v>
      </c>
      <c r="AJ23" s="148" t="s">
        <v>34</v>
      </c>
      <c r="AK23" s="147"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2" customFormat="1" ht="92.25" customHeight="1" x14ac:dyDescent="0.35">
      <c r="B24" s="237"/>
      <c r="C24" s="237"/>
      <c r="D24" s="237"/>
      <c r="E24" s="243"/>
      <c r="F24" s="243"/>
      <c r="G24" s="36" t="s">
        <v>44</v>
      </c>
      <c r="H24" s="217"/>
      <c r="I24" s="190" t="s">
        <v>288</v>
      </c>
      <c r="J24" s="190" t="s">
        <v>427</v>
      </c>
      <c r="K24" s="190" t="s">
        <v>425</v>
      </c>
      <c r="L24" s="140">
        <v>5</v>
      </c>
      <c r="M24" s="140">
        <v>3</v>
      </c>
      <c r="N24" s="140">
        <v>0</v>
      </c>
      <c r="O24" s="140">
        <f t="shared" si="0"/>
        <v>8</v>
      </c>
      <c r="P24" s="190" t="s">
        <v>426</v>
      </c>
      <c r="Q24" s="157">
        <v>2</v>
      </c>
      <c r="R24" s="179" t="s">
        <v>213</v>
      </c>
      <c r="S24" s="190" t="s">
        <v>475</v>
      </c>
      <c r="T24" s="179" t="s">
        <v>477</v>
      </c>
      <c r="U24" s="7">
        <v>1</v>
      </c>
      <c r="V24" s="7">
        <v>2</v>
      </c>
      <c r="W24" s="7">
        <f t="shared" si="1"/>
        <v>2</v>
      </c>
      <c r="X24" s="8" t="str">
        <f t="shared" si="2"/>
        <v>B</v>
      </c>
      <c r="Y24" s="9" t="str">
        <f t="shared" si="3"/>
        <v>Situación mejorable con exposición ocasional o esporádica, o situación sin anomalía destacable con cualquier nivel de exposición. No es esperable que se materialice el riesgo, aunque puede ser concebible.</v>
      </c>
      <c r="Z24" s="7">
        <v>60</v>
      </c>
      <c r="AA24" s="7">
        <f t="shared" si="14"/>
        <v>120</v>
      </c>
      <c r="AB24" s="10" t="str">
        <f t="shared" si="4"/>
        <v>III</v>
      </c>
      <c r="AC24" s="9" t="str">
        <f t="shared" si="5"/>
        <v>Mejorar si es posible. Sería conveniente justificar la intervención y su rentabilidad.</v>
      </c>
      <c r="AD24" s="11" t="str">
        <f t="shared" si="6"/>
        <v>Aceptable</v>
      </c>
      <c r="AE24" s="148" t="s">
        <v>34</v>
      </c>
      <c r="AF24" s="148" t="s">
        <v>34</v>
      </c>
      <c r="AG24" s="148" t="s">
        <v>34</v>
      </c>
      <c r="AH24" s="190" t="s">
        <v>428</v>
      </c>
      <c r="AI24" s="146" t="s">
        <v>217</v>
      </c>
      <c r="AJ24" s="148" t="s">
        <v>34</v>
      </c>
      <c r="AK24" s="147"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s="52" customFormat="1" ht="92.25" customHeight="1" x14ac:dyDescent="0.35">
      <c r="B25" s="238"/>
      <c r="C25" s="238"/>
      <c r="D25" s="238"/>
      <c r="E25" s="244"/>
      <c r="F25" s="244"/>
      <c r="G25" s="36" t="s">
        <v>44</v>
      </c>
      <c r="H25" s="190" t="s">
        <v>75</v>
      </c>
      <c r="I25" s="190" t="s">
        <v>418</v>
      </c>
      <c r="J25" s="190" t="s">
        <v>419</v>
      </c>
      <c r="K25" s="190" t="s">
        <v>420</v>
      </c>
      <c r="L25" s="140">
        <v>5</v>
      </c>
      <c r="M25" s="140">
        <v>3</v>
      </c>
      <c r="N25" s="140">
        <v>0</v>
      </c>
      <c r="O25" s="140">
        <f t="shared" si="0"/>
        <v>8</v>
      </c>
      <c r="P25" s="190" t="s">
        <v>421</v>
      </c>
      <c r="Q25" s="157">
        <v>8</v>
      </c>
      <c r="R25" s="190" t="s">
        <v>422</v>
      </c>
      <c r="S25" s="190" t="s">
        <v>423</v>
      </c>
      <c r="T25" s="179" t="s">
        <v>492</v>
      </c>
      <c r="U25" s="7">
        <v>1</v>
      </c>
      <c r="V25" s="7">
        <v>2</v>
      </c>
      <c r="W25" s="7">
        <f t="shared" si="1"/>
        <v>2</v>
      </c>
      <c r="X25" s="8" t="str">
        <f t="shared" si="2"/>
        <v>B</v>
      </c>
      <c r="Y25" s="9" t="str">
        <f t="shared" si="3"/>
        <v>Situación mejorable con exposición ocasional o esporádica, o situación sin anomalía destacable con cualquier nivel de exposición. No es esperable que se materialice el riesgo, aunque puede ser concebible.</v>
      </c>
      <c r="Z25" s="7">
        <v>10</v>
      </c>
      <c r="AA25" s="7">
        <f t="shared" si="14"/>
        <v>20</v>
      </c>
      <c r="AB25" s="10" t="str">
        <f t="shared" si="4"/>
        <v>IV</v>
      </c>
      <c r="AC25" s="9" t="str">
        <f t="shared" si="5"/>
        <v>Mantener las medidas de control existentes, pero se deberían considerar soluciones o mejoras y se deben hacer comprobaciones periódicas para asegurar que el riesgo aún es tolerable.</v>
      </c>
      <c r="AD25" s="11" t="str">
        <f t="shared" si="6"/>
        <v>Aceptable</v>
      </c>
      <c r="AE25" s="190" t="s">
        <v>79</v>
      </c>
      <c r="AF25" s="157" t="s">
        <v>34</v>
      </c>
      <c r="AG25" s="157" t="s">
        <v>34</v>
      </c>
      <c r="AH25" s="190" t="s">
        <v>80</v>
      </c>
      <c r="AI25" s="190" t="s">
        <v>424</v>
      </c>
      <c r="AJ25" s="157" t="s">
        <v>34</v>
      </c>
      <c r="AK25" s="147" t="s">
        <v>35</v>
      </c>
    </row>
  </sheetData>
  <mergeCells count="45">
    <mergeCell ref="H14:H15"/>
    <mergeCell ref="AD9:AD10"/>
    <mergeCell ref="AE9:AE10"/>
    <mergeCell ref="AF9:AF10"/>
    <mergeCell ref="U9:U10"/>
    <mergeCell ref="R9:T9"/>
    <mergeCell ref="Q9:Q10"/>
    <mergeCell ref="AJ9:AJ10"/>
    <mergeCell ref="W9:W10"/>
    <mergeCell ref="X9:X10"/>
    <mergeCell ref="Y9:Y10"/>
    <mergeCell ref="Z9:Z10"/>
    <mergeCell ref="AK9:AK10"/>
    <mergeCell ref="B11:B25"/>
    <mergeCell ref="C11:C25"/>
    <mergeCell ref="D11:D25"/>
    <mergeCell ref="E11:E25"/>
    <mergeCell ref="F11:F25"/>
    <mergeCell ref="AA9:AA10"/>
    <mergeCell ref="AB9:AB10"/>
    <mergeCell ref="AC9:AC10"/>
    <mergeCell ref="H11:H13"/>
    <mergeCell ref="H17:H19"/>
    <mergeCell ref="H20:H24"/>
    <mergeCell ref="AG9:AG10"/>
    <mergeCell ref="AH9:AH10"/>
    <mergeCell ref="AI9:AI10"/>
    <mergeCell ref="V9:V10"/>
    <mergeCell ref="B9:B10"/>
    <mergeCell ref="C9:C10"/>
    <mergeCell ref="D9:D10"/>
    <mergeCell ref="E9:E10"/>
    <mergeCell ref="F9:F10"/>
    <mergeCell ref="G9:G10"/>
    <mergeCell ref="H9:J9"/>
    <mergeCell ref="K9:K10"/>
    <mergeCell ref="L9:O9"/>
    <mergeCell ref="P9:P10"/>
    <mergeCell ref="B5:T5"/>
    <mergeCell ref="U5:AK5"/>
    <mergeCell ref="B7:T8"/>
    <mergeCell ref="U7:AC8"/>
    <mergeCell ref="AD7:AD8"/>
    <mergeCell ref="AE7:AK7"/>
    <mergeCell ref="AE8:AK8"/>
  </mergeCells>
  <conditionalFormatting sqref="AB748:AF748 AE580:AF580 AE568:AF568 AE300:AF300 AE68:AF68 AE66:AF66 AE57:AF57 AE55:AE56 AE58:AE65 AE67 AE40:AF40 AE28:AF28 AE43:AF43 AE54:AF54 AE29:AE39 AE41:AE42 AE44:AE53 AB116:AF116 AB101:AF101 AB95:AF98 AB86:AF86 AB80:AF83 AB71:AF71 AB69:AE70 AB72:AE79 AB84:AE85 AB87:AE94 AB99:AE100 AB110:AF113 AB102:AE109 AB114:AE115 AB128:AF129 AB117:AE127 AB131:AF131 AB130:AE130 AB141:AF142 AB132:AE140 AB144:AF144 AB143:AE143 AB156:AF157 AB145:AE155 AB159:AF159 AB158:AE158 AB160:AE169 AF155 AF169:AF170 AE172:AF172 AE170:AE171 AE173:AE182 AF182 AE183:AF184 AE186:AF186 AE185 AE187:AE196 AF196 AE197:AF198 AE200:AF200 AE199 AE201:AE210 AF210 AE211:AF212 AE214:AF214 AE213 AE215:AE224 AF224 AB170:AD224 AB225:AF297 AE312:AF313 AE315:AF315 AE314 AE316:AE325 AF325 AB326:AF326 AE327:AF565 AE566:AE567 AE569:AE579 AB327:AD580 AB581:AF666 AB743:AF743 AB678:AF679 AB669:AF669 AB667:AE668 AB670:AE677 AB681:AF740 AB680:AE680 AB741:AE742 AB744:AE747 AB752:AF753 AB749:AE751 AB755:AF815 AB754:AE754 AB298:AE299 AE301:AE311 AB300:AD325 AB24:AD68 AE26:AE27 AB17:AE17 AB22:AB23 AB15:AD15 AB11:AD13 AB20:AD21">
    <cfRule type="cellIs" dxfId="1246" priority="139" stopIfTrue="1" operator="equal">
      <formula>"I"</formula>
    </cfRule>
    <cfRule type="cellIs" dxfId="1245" priority="140" stopIfTrue="1" operator="equal">
      <formula>"II"</formula>
    </cfRule>
    <cfRule type="cellIs" dxfId="1244" priority="141" stopIfTrue="1" operator="between">
      <formula>"III"</formula>
      <formula>"IV"</formula>
    </cfRule>
  </conditionalFormatting>
  <conditionalFormatting sqref="AD748:AF748 AE580:AF580 AE568:AF568 AD300:AF300 AD298:AE299 AD301:AE312 AD116:AF116 AD101:AF101 AD95:AF98 AD86:AF86 AD68:AF68 AD66:AF66 AD57:AF57 AD40:AF40 AD28:AF28 AD29:AE39 AD43:AF43 AD41:AE42 AD54:AF54 AD44:AE53 AD55:AE56 AD58:AE65 AD67:AE67 AD80:AF83 AD71:AF71 AD69:AE70 AD72:AE79 AD84:AE85 AD87:AE94 AD99:AE100 AD110:AF113 AD102:AE109 AD114:AE115 AD128:AF129 AD117:AE127 AD131:AF131 AD130:AE130 AD141:AF142 AD132:AE140 AD144:AF144 AD143:AE143 AD156:AF157 AD145:AE155 AD159:AF159 AD158:AE158 AD160:AE169 AF155 AF169:AF170 AE172:AF172 AE170:AE171 AE173:AE182 AF182 AE183:AF184 AE186:AF186 AE185 AE187:AE196 AF196 AE197:AF198 AE200:AF200 AE199 AE201:AE210 AF210 AE211:AF212 AE214:AF214 AE213 AE215:AE224 AF224 AD170:AD224 AD225:AF297 AF312:AF313 AE315:AF315 AE313:AE314 AE316:AE325 AF325 AD313:AD325 AD326:AF326 AE327:AF565 AE566:AE567 AE569:AE579 AD327:AD580 AD581:AF666 AD743:AF743 AD678:AF679 AD669:AF669 AD667:AE668 AD670:AE677 AD681:AF740 AD680:AE680 AD741:AE742 AD744:AE747 AD752:AF753 AD749:AE751 AD755:AF815 AD754:AE754 AD26:AE27 AD17:AE17 AD15 AD11:AD13 AD24:AD25 AD20:AD21">
    <cfRule type="cellIs" dxfId="1243" priority="137" stopIfTrue="1" operator="equal">
      <formula>"Aceptable"</formula>
    </cfRule>
    <cfRule type="cellIs" dxfId="1242" priority="138" stopIfTrue="1" operator="equal">
      <formula>"No aceptable"</formula>
    </cfRule>
  </conditionalFormatting>
  <conditionalFormatting sqref="AD24:AD815 AD15 AD11:AD13 AD17 AD20:AD21">
    <cfRule type="containsText" dxfId="1241" priority="132" stopIfTrue="1" operator="containsText" text="No aceptable o aceptable con control específico">
      <formula>NOT(ISERROR(SEARCH("No aceptable o aceptable con control específico",AD11)))</formula>
    </cfRule>
    <cfRule type="containsText" dxfId="1240" priority="135" stopIfTrue="1" operator="containsText" text="No aceptable">
      <formula>NOT(ISERROR(SEARCH("No aceptable",AD11)))</formula>
    </cfRule>
    <cfRule type="containsText" dxfId="1239" priority="136" stopIfTrue="1" operator="containsText" text="No Aceptable o aceptable con control específico">
      <formula>NOT(ISERROR(SEARCH("No Aceptable o aceptable con control específico",AD11)))</formula>
    </cfRule>
  </conditionalFormatting>
  <conditionalFormatting sqref="AD15">
    <cfRule type="containsText" dxfId="1238" priority="133" stopIfTrue="1" operator="containsText" text="No aceptable">
      <formula>NOT(ISERROR(SEARCH("No aceptable",AD15)))</formula>
    </cfRule>
    <cfRule type="containsText" dxfId="1237" priority="134" stopIfTrue="1" operator="containsText" text="No Aceptable o aceptable con control específico">
      <formula>NOT(ISERROR(SEARCH("No Aceptable o aceptable con control específico",AD15)))</formula>
    </cfRule>
  </conditionalFormatting>
  <conditionalFormatting sqref="AD23">
    <cfRule type="containsText" dxfId="1236" priority="116" stopIfTrue="1" operator="containsText" text="No aceptable o aceptable con control específico">
      <formula>NOT(ISERROR(SEARCH("No aceptable o aceptable con control específico",AD23)))</formula>
    </cfRule>
    <cfRule type="containsText" dxfId="1235" priority="117" stopIfTrue="1" operator="containsText" text="No aceptable">
      <formula>NOT(ISERROR(SEARCH("No aceptable",AD23)))</formula>
    </cfRule>
    <cfRule type="containsText" dxfId="1234" priority="118" stopIfTrue="1" operator="containsText" text="No Aceptable o aceptable con control específico">
      <formula>NOT(ISERROR(SEARCH("No Aceptable o aceptable con control específico",AD23)))</formula>
    </cfRule>
  </conditionalFormatting>
  <conditionalFormatting sqref="AD23">
    <cfRule type="cellIs" dxfId="1233" priority="119" stopIfTrue="1" operator="equal">
      <formula>"Aceptable"</formula>
    </cfRule>
    <cfRule type="cellIs" dxfId="1232" priority="120" stopIfTrue="1" operator="equal">
      <formula>"No aceptable"</formula>
    </cfRule>
  </conditionalFormatting>
  <conditionalFormatting sqref="AD22">
    <cfRule type="cellIs" dxfId="1231" priority="111" stopIfTrue="1" operator="equal">
      <formula>"Aceptable"</formula>
    </cfRule>
    <cfRule type="cellIs" dxfId="1230" priority="112" stopIfTrue="1" operator="equal">
      <formula>"No aceptable"</formula>
    </cfRule>
  </conditionalFormatting>
  <conditionalFormatting sqref="AD22">
    <cfRule type="containsText" dxfId="1229" priority="108" stopIfTrue="1" operator="containsText" text="No aceptable o aceptable con control específico">
      <formula>NOT(ISERROR(SEARCH("No aceptable o aceptable con control específico",AD22)))</formula>
    </cfRule>
    <cfRule type="containsText" dxfId="1228" priority="109" stopIfTrue="1" operator="containsText" text="No aceptable">
      <formula>NOT(ISERROR(SEARCH("No aceptable",AD22)))</formula>
    </cfRule>
    <cfRule type="containsText" dxfId="1227" priority="110" stopIfTrue="1" operator="containsText" text="No Aceptable o aceptable con control específico">
      <formula>NOT(ISERROR(SEARCH("No Aceptable o aceptable con control específico",AD22)))</formula>
    </cfRule>
  </conditionalFormatting>
  <conditionalFormatting sqref="AE14">
    <cfRule type="cellIs" dxfId="1226" priority="90" stopIfTrue="1" operator="equal">
      <formula>"I"</formula>
    </cfRule>
    <cfRule type="cellIs" dxfId="1225" priority="91" stopIfTrue="1" operator="equal">
      <formula>"II"</formula>
    </cfRule>
    <cfRule type="cellIs" dxfId="1224" priority="92" stopIfTrue="1" operator="between">
      <formula>"III"</formula>
      <formula>"IV"</formula>
    </cfRule>
  </conditionalFormatting>
  <conditionalFormatting sqref="AE14">
    <cfRule type="cellIs" dxfId="1223" priority="88" stopIfTrue="1" operator="equal">
      <formula>"Aceptable"</formula>
    </cfRule>
    <cfRule type="cellIs" dxfId="1222" priority="89" stopIfTrue="1" operator="equal">
      <formula>"No aceptable"</formula>
    </cfRule>
  </conditionalFormatting>
  <conditionalFormatting sqref="AB14:AD14">
    <cfRule type="cellIs" dxfId="1221" priority="85" stopIfTrue="1" operator="equal">
      <formula>"I"</formula>
    </cfRule>
    <cfRule type="cellIs" dxfId="1220" priority="86" stopIfTrue="1" operator="equal">
      <formula>"II"</formula>
    </cfRule>
    <cfRule type="cellIs" dxfId="1219" priority="87" stopIfTrue="1" operator="between">
      <formula>"III"</formula>
      <formula>"IV"</formula>
    </cfRule>
  </conditionalFormatting>
  <conditionalFormatting sqref="AD14">
    <cfRule type="cellIs" dxfId="1218" priority="83" stopIfTrue="1" operator="equal">
      <formula>"Aceptable"</formula>
    </cfRule>
    <cfRule type="cellIs" dxfId="1217" priority="84" stopIfTrue="1" operator="equal">
      <formula>"No aceptable"</formula>
    </cfRule>
  </conditionalFormatting>
  <conditionalFormatting sqref="AD14">
    <cfRule type="containsText" dxfId="1216" priority="78" stopIfTrue="1" operator="containsText" text="No aceptable o aceptable con control específico">
      <formula>NOT(ISERROR(SEARCH("No aceptable o aceptable con control específico",AD14)))</formula>
    </cfRule>
    <cfRule type="containsText" dxfId="1215" priority="81" stopIfTrue="1" operator="containsText" text="No aceptable">
      <formula>NOT(ISERROR(SEARCH("No aceptable",AD14)))</formula>
    </cfRule>
    <cfRule type="containsText" dxfId="1214" priority="82" stopIfTrue="1" operator="containsText" text="No Aceptable o aceptable con control específico">
      <formula>NOT(ISERROR(SEARCH("No Aceptable o aceptable con control específico",AD14)))</formula>
    </cfRule>
  </conditionalFormatting>
  <conditionalFormatting sqref="AD14">
    <cfRule type="containsText" dxfId="1213" priority="79" stopIfTrue="1" operator="containsText" text="No aceptable">
      <formula>NOT(ISERROR(SEARCH("No aceptable",AD14)))</formula>
    </cfRule>
    <cfRule type="containsText" dxfId="1212" priority="80" stopIfTrue="1" operator="containsText" text="No Aceptable o aceptable con control específico">
      <formula>NOT(ISERROR(SEARCH("No Aceptable o aceptable con control específico",AD14)))</formula>
    </cfRule>
  </conditionalFormatting>
  <conditionalFormatting sqref="AE11">
    <cfRule type="cellIs" dxfId="1211" priority="76" stopIfTrue="1" operator="equal">
      <formula>"Aceptable"</formula>
    </cfRule>
    <cfRule type="cellIs" dxfId="1210" priority="77" stopIfTrue="1" operator="equal">
      <formula>"No aceptable"</formula>
    </cfRule>
  </conditionalFormatting>
  <conditionalFormatting sqref="AE12:AE13">
    <cfRule type="cellIs" dxfId="1209" priority="73" stopIfTrue="1" operator="equal">
      <formula>"I"</formula>
    </cfRule>
    <cfRule type="cellIs" dxfId="1208" priority="74" stopIfTrue="1" operator="equal">
      <formula>"II"</formula>
    </cfRule>
    <cfRule type="cellIs" dxfId="1207" priority="75" stopIfTrue="1" operator="between">
      <formula>"III"</formula>
      <formula>"IV"</formula>
    </cfRule>
  </conditionalFormatting>
  <conditionalFormatting sqref="AE12:AE13">
    <cfRule type="cellIs" dxfId="1206" priority="71" stopIfTrue="1" operator="equal">
      <formula>"Aceptable"</formula>
    </cfRule>
    <cfRule type="cellIs" dxfId="1205" priority="72" stopIfTrue="1" operator="equal">
      <formula>"No aceptable"</formula>
    </cfRule>
  </conditionalFormatting>
  <conditionalFormatting sqref="AE22">
    <cfRule type="cellIs" dxfId="1204" priority="67" stopIfTrue="1" operator="equal">
      <formula>"Aceptable"</formula>
    </cfRule>
    <cfRule type="cellIs" dxfId="1203" priority="68" stopIfTrue="1" operator="equal">
      <formula>"No aceptable"</formula>
    </cfRule>
  </conditionalFormatting>
  <conditionalFormatting sqref="AE21">
    <cfRule type="cellIs" dxfId="1202" priority="59" stopIfTrue="1" operator="equal">
      <formula>"I"</formula>
    </cfRule>
    <cfRule type="cellIs" dxfId="1201" priority="60" stopIfTrue="1" operator="equal">
      <formula>"II"</formula>
    </cfRule>
    <cfRule type="cellIs" dxfId="1200" priority="61" stopIfTrue="1" operator="between">
      <formula>"III"</formula>
      <formula>"IV"</formula>
    </cfRule>
  </conditionalFormatting>
  <conditionalFormatting sqref="AE21">
    <cfRule type="cellIs" dxfId="1199" priority="57" stopIfTrue="1" operator="equal">
      <formula>"Aceptable"</formula>
    </cfRule>
    <cfRule type="cellIs" dxfId="1198" priority="58" stopIfTrue="1" operator="equal">
      <formula>"No aceptable"</formula>
    </cfRule>
  </conditionalFormatting>
  <conditionalFormatting sqref="AE24">
    <cfRule type="cellIs" dxfId="1197" priority="54" stopIfTrue="1" operator="equal">
      <formula>"I"</formula>
    </cfRule>
    <cfRule type="cellIs" dxfId="1196" priority="55" stopIfTrue="1" operator="equal">
      <formula>"II"</formula>
    </cfRule>
    <cfRule type="cellIs" dxfId="1195" priority="56" stopIfTrue="1" operator="between">
      <formula>"III"</formula>
      <formula>"IV"</formula>
    </cfRule>
  </conditionalFormatting>
  <conditionalFormatting sqref="AE24">
    <cfRule type="cellIs" dxfId="1194" priority="52" stopIfTrue="1" operator="equal">
      <formula>"Aceptable"</formula>
    </cfRule>
    <cfRule type="cellIs" dxfId="1193" priority="53" stopIfTrue="1" operator="equal">
      <formula>"No aceptable"</formula>
    </cfRule>
  </conditionalFormatting>
  <conditionalFormatting sqref="AE20">
    <cfRule type="cellIs" dxfId="1192" priority="49" stopIfTrue="1" operator="equal">
      <formula>"I"</formula>
    </cfRule>
    <cfRule type="cellIs" dxfId="1191" priority="50" stopIfTrue="1" operator="equal">
      <formula>"II"</formula>
    </cfRule>
    <cfRule type="cellIs" dxfId="1190" priority="51" stopIfTrue="1" operator="between">
      <formula>"III"</formula>
      <formula>"IV"</formula>
    </cfRule>
  </conditionalFormatting>
  <conditionalFormatting sqref="AE20">
    <cfRule type="cellIs" dxfId="1189" priority="47" stopIfTrue="1" operator="equal">
      <formula>"Aceptable"</formula>
    </cfRule>
    <cfRule type="cellIs" dxfId="1188" priority="48" stopIfTrue="1" operator="equal">
      <formula>"No aceptable"</formula>
    </cfRule>
  </conditionalFormatting>
  <conditionalFormatting sqref="AE23">
    <cfRule type="cellIs" dxfId="1187" priority="44" stopIfTrue="1" operator="equal">
      <formula>"I"</formula>
    </cfRule>
    <cfRule type="cellIs" dxfId="1186" priority="45" stopIfTrue="1" operator="equal">
      <formula>"II"</formula>
    </cfRule>
    <cfRule type="cellIs" dxfId="1185" priority="46" stopIfTrue="1" operator="between">
      <formula>"III"</formula>
      <formula>"IV"</formula>
    </cfRule>
  </conditionalFormatting>
  <conditionalFormatting sqref="AE23">
    <cfRule type="cellIs" dxfId="1184" priority="42" stopIfTrue="1" operator="equal">
      <formula>"Aceptable"</formula>
    </cfRule>
    <cfRule type="cellIs" dxfId="1183" priority="43" stopIfTrue="1" operator="equal">
      <formula>"No aceptable"</formula>
    </cfRule>
  </conditionalFormatting>
  <conditionalFormatting sqref="AE16">
    <cfRule type="cellIs" dxfId="1182" priority="39" stopIfTrue="1" operator="equal">
      <formula>"I"</formula>
    </cfRule>
    <cfRule type="cellIs" dxfId="1181" priority="40" stopIfTrue="1" operator="equal">
      <formula>"II"</formula>
    </cfRule>
    <cfRule type="cellIs" dxfId="1180" priority="41" stopIfTrue="1" operator="between">
      <formula>"III"</formula>
      <formula>"IV"</formula>
    </cfRule>
  </conditionalFormatting>
  <conditionalFormatting sqref="AE16">
    <cfRule type="cellIs" dxfId="1179" priority="37" stopIfTrue="1" operator="equal">
      <formula>"Aceptable"</formula>
    </cfRule>
    <cfRule type="cellIs" dxfId="1178" priority="38" stopIfTrue="1" operator="equal">
      <formula>"No aceptable"</formula>
    </cfRule>
  </conditionalFormatting>
  <conditionalFormatting sqref="AE18">
    <cfRule type="cellIs" dxfId="1177" priority="24" stopIfTrue="1" operator="equal">
      <formula>"I"</formula>
    </cfRule>
    <cfRule type="cellIs" dxfId="1176" priority="25" stopIfTrue="1" operator="equal">
      <formula>"II"</formula>
    </cfRule>
    <cfRule type="cellIs" dxfId="1175" priority="26" stopIfTrue="1" operator="between">
      <formula>"III"</formula>
      <formula>"IV"</formula>
    </cfRule>
  </conditionalFormatting>
  <conditionalFormatting sqref="AE18">
    <cfRule type="cellIs" dxfId="1174" priority="22" stopIfTrue="1" operator="equal">
      <formula>"Aceptable"</formula>
    </cfRule>
    <cfRule type="cellIs" dxfId="1173" priority="23" stopIfTrue="1" operator="equal">
      <formula>"No aceptable"</formula>
    </cfRule>
  </conditionalFormatting>
  <conditionalFormatting sqref="AE19">
    <cfRule type="cellIs" dxfId="1172" priority="19" stopIfTrue="1" operator="equal">
      <formula>"I"</formula>
    </cfRule>
    <cfRule type="cellIs" dxfId="1171" priority="20" stopIfTrue="1" operator="equal">
      <formula>"II"</formula>
    </cfRule>
    <cfRule type="cellIs" dxfId="1170" priority="21" stopIfTrue="1" operator="between">
      <formula>"III"</formula>
      <formula>"IV"</formula>
    </cfRule>
  </conditionalFormatting>
  <conditionalFormatting sqref="AE19">
    <cfRule type="cellIs" dxfId="1169" priority="17" stopIfTrue="1" operator="equal">
      <formula>"Aceptable"</formula>
    </cfRule>
    <cfRule type="cellIs" dxfId="1168" priority="18" stopIfTrue="1" operator="equal">
      <formula>"No aceptable"</formula>
    </cfRule>
  </conditionalFormatting>
  <conditionalFormatting sqref="AB16:AD16">
    <cfRule type="cellIs" dxfId="1167" priority="14" stopIfTrue="1" operator="equal">
      <formula>"I"</formula>
    </cfRule>
    <cfRule type="cellIs" dxfId="1166" priority="15" stopIfTrue="1" operator="equal">
      <formula>"II"</formula>
    </cfRule>
    <cfRule type="cellIs" dxfId="1165" priority="16" stopIfTrue="1" operator="between">
      <formula>"III"</formula>
      <formula>"IV"</formula>
    </cfRule>
  </conditionalFormatting>
  <conditionalFormatting sqref="AD16">
    <cfRule type="cellIs" dxfId="1164" priority="12" stopIfTrue="1" operator="equal">
      <formula>"Aceptable"</formula>
    </cfRule>
    <cfRule type="cellIs" dxfId="1163" priority="13" stopIfTrue="1" operator="equal">
      <formula>"No aceptable"</formula>
    </cfRule>
  </conditionalFormatting>
  <conditionalFormatting sqref="AD16">
    <cfRule type="containsText" dxfId="1162" priority="9" stopIfTrue="1" operator="containsText" text="No aceptable o aceptable con control específico">
      <formula>NOT(ISERROR(SEARCH("No aceptable o aceptable con control específico",AD16)))</formula>
    </cfRule>
    <cfRule type="containsText" dxfId="1161" priority="10" stopIfTrue="1" operator="containsText" text="No aceptable">
      <formula>NOT(ISERROR(SEARCH("No aceptable",AD16)))</formula>
    </cfRule>
    <cfRule type="containsText" dxfId="1160" priority="11" stopIfTrue="1" operator="containsText" text="No Aceptable o aceptable con control específico">
      <formula>NOT(ISERROR(SEARCH("No Aceptable o aceptable con control específico",AD16)))</formula>
    </cfRule>
  </conditionalFormatting>
  <conditionalFormatting sqref="AB18:AD19">
    <cfRule type="cellIs" dxfId="1159" priority="6" stopIfTrue="1" operator="equal">
      <formula>"I"</formula>
    </cfRule>
    <cfRule type="cellIs" dxfId="1158" priority="7" stopIfTrue="1" operator="equal">
      <formula>"II"</formula>
    </cfRule>
    <cfRule type="cellIs" dxfId="1157" priority="8" stopIfTrue="1" operator="between">
      <formula>"III"</formula>
      <formula>"IV"</formula>
    </cfRule>
  </conditionalFormatting>
  <conditionalFormatting sqref="AD18:AD19">
    <cfRule type="cellIs" dxfId="1156" priority="4" stopIfTrue="1" operator="equal">
      <formula>"Aceptable"</formula>
    </cfRule>
    <cfRule type="cellIs" dxfId="1155" priority="5" stopIfTrue="1" operator="equal">
      <formula>"No aceptable"</formula>
    </cfRule>
  </conditionalFormatting>
  <conditionalFormatting sqref="AD18:AD19">
    <cfRule type="containsText" dxfId="1154" priority="1" stopIfTrue="1" operator="containsText" text="No aceptable o aceptable con control específico">
      <formula>NOT(ISERROR(SEARCH("No aceptable o aceptable con control específico",AD18)))</formula>
    </cfRule>
    <cfRule type="containsText" dxfId="1153" priority="2" stopIfTrue="1" operator="containsText" text="No aceptable">
      <formula>NOT(ISERROR(SEARCH("No aceptable",AD18)))</formula>
    </cfRule>
    <cfRule type="containsText" dxfId="1152" priority="3" stopIfTrue="1" operator="containsText" text="No Aceptable o aceptable con control específico">
      <formula>NOT(ISERROR(SEARCH("No Aceptable o aceptable con control específico",AD18)))</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22:Z23 Z16 Z18:Z19" xr:uid="{00000000-0002-0000-1600-000000000000}">
      <formula1>"100,60,25,10"</formula1>
    </dataValidation>
    <dataValidation type="list" allowBlank="1" showInputMessage="1" prompt="4 = Continua_x000a_3 = Frecuente_x000a_2 = Ocasional_x000a_1 = Esporádica" sqref="V22:V23 V16 V18:V19" xr:uid="{00000000-0002-0000-1600-000001000000}">
      <formula1>"4, 3, 2, 1"</formula1>
    </dataValidation>
    <dataValidation type="list" allowBlank="1" showInputMessage="1" showErrorMessage="1" prompt="10 = Muy Alto_x000a_6 = Alto_x000a_2 = Medio_x000a_0 = Bajo" sqref="U22:U23 U16 U18:U19" xr:uid="{00000000-0002-0000-1600-000002000000}">
      <formula1>"10, 6, 2, 0, "</formula1>
    </dataValidation>
    <dataValidation allowBlank="1" sqref="AA22:AA23 AA16 AA18:AA19" xr:uid="{00000000-0002-0000-1600-000003000000}"/>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B1:BL27"/>
  <sheetViews>
    <sheetView topLeftCell="A10" zoomScale="60" zoomScaleNormal="60" workbookViewId="0">
      <selection activeCell="M11" sqref="M11:M26"/>
    </sheetView>
  </sheetViews>
  <sheetFormatPr baseColWidth="10" defaultRowHeight="44.25" customHeight="1" x14ac:dyDescent="0.2"/>
  <cols>
    <col min="1" max="1" width="1.85546875" customWidth="1"/>
    <col min="2" max="2" width="5.7109375" customWidth="1"/>
    <col min="3" max="3" width="7.5703125" customWidth="1"/>
    <col min="4" max="4" width="9.42578125" bestFit="1" customWidth="1"/>
    <col min="5" max="5" width="8.140625" customWidth="1"/>
    <col min="6" max="6" width="25.42578125" customWidth="1"/>
    <col min="7" max="7" width="8.28515625" customWidth="1"/>
    <col min="8" max="8" width="12.5703125" customWidth="1"/>
    <col min="9" max="11" width="16.28515625" customWidth="1"/>
    <col min="12" max="15" width="5.140625" customWidth="1"/>
    <col min="16" max="16" width="15.85546875" customWidth="1"/>
    <col min="17" max="17" width="5.7109375" customWidth="1"/>
    <col min="18" max="20" width="18.28515625" customWidth="1"/>
    <col min="21" max="21" width="5" customWidth="1"/>
    <col min="22" max="22" width="5.42578125" customWidth="1"/>
    <col min="23" max="23" width="8.140625" customWidth="1"/>
    <col min="24" max="24" width="6.7109375" customWidth="1"/>
    <col min="25" max="25" width="8.42578125" customWidth="1"/>
    <col min="26" max="26" width="7.7109375" customWidth="1"/>
    <col min="27" max="27" width="8.140625" customWidth="1"/>
    <col min="28" max="28" width="7.28515625" customWidth="1"/>
    <col min="29" max="29" width="10.5703125" customWidth="1"/>
    <col min="30" max="30" width="12.7109375" customWidth="1"/>
    <col min="31" max="31" width="9.85546875" customWidth="1"/>
    <col min="32" max="32" width="8.140625" customWidth="1"/>
    <col min="33" max="33" width="9.5703125" customWidth="1"/>
    <col min="34" max="34" width="14.28515625" customWidth="1"/>
    <col min="35" max="35" width="15.7109375" customWidth="1"/>
    <col min="36" max="36" width="10.140625" customWidth="1"/>
    <col min="37" max="37" width="19.28515625" customWidth="1"/>
  </cols>
  <sheetData>
    <row r="1" spans="2:64" ht="30.7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69" t="s">
        <v>89</v>
      </c>
      <c r="AK1" s="59" t="s">
        <v>137</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30.7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69" t="s">
        <v>90</v>
      </c>
      <c r="AK2" s="59">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30.7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81" t="s">
        <v>91</v>
      </c>
      <c r="AK3" s="60">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30.7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2:64" s="137" customFormat="1" ht="18.75" customHeight="1" x14ac:dyDescent="0.3">
      <c r="E6" s="138"/>
      <c r="H6" s="139"/>
      <c r="AF6" s="138"/>
      <c r="AG6" s="138"/>
      <c r="AH6" s="138"/>
      <c r="AJ6" s="139"/>
    </row>
    <row r="7" spans="2: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64"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64" s="2" customFormat="1" ht="72.75" customHeight="1" x14ac:dyDescent="0.35">
      <c r="B11" s="236" t="s">
        <v>143</v>
      </c>
      <c r="C11" s="236" t="s">
        <v>293</v>
      </c>
      <c r="D11" s="236" t="s">
        <v>111</v>
      </c>
      <c r="E11" s="287" t="s">
        <v>141</v>
      </c>
      <c r="F11" s="242" t="s">
        <v>142</v>
      </c>
      <c r="G11" s="36" t="s">
        <v>44</v>
      </c>
      <c r="H11" s="216" t="s">
        <v>36</v>
      </c>
      <c r="I11" s="148" t="s">
        <v>49</v>
      </c>
      <c r="J11" s="189" t="s">
        <v>374</v>
      </c>
      <c r="K11" s="189" t="s">
        <v>375</v>
      </c>
      <c r="L11" s="140">
        <v>3</v>
      </c>
      <c r="M11" s="158">
        <v>2</v>
      </c>
      <c r="N11" s="140">
        <v>0</v>
      </c>
      <c r="O11" s="140">
        <f t="shared" ref="O11:O26" si="0">SUM(L11:N11)</f>
        <v>5</v>
      </c>
      <c r="P11" s="189" t="s">
        <v>376</v>
      </c>
      <c r="Q11" s="157">
        <v>8</v>
      </c>
      <c r="R11" s="189" t="s">
        <v>628</v>
      </c>
      <c r="S11" s="189" t="s">
        <v>378</v>
      </c>
      <c r="T11" s="189" t="s">
        <v>377</v>
      </c>
      <c r="U11" s="7">
        <v>2</v>
      </c>
      <c r="V11" s="7">
        <v>4</v>
      </c>
      <c r="W11" s="7">
        <f t="shared" ref="W11:W20" si="1">V11*U11</f>
        <v>8</v>
      </c>
      <c r="X11" s="8" t="str">
        <f t="shared" ref="X11:X26" si="2">+IF(AND(U11*V11&gt;=24,U11*V11&lt;=40),"MA",IF(AND(U11*V11&gt;=10,U11*V11&lt;=20),"A",IF(AND(U11*V11&gt;=6,U11*V11&lt;=8),"M",IF(AND(U11*V11&gt;=0,U11*V11&lt;=4),"B",""))))</f>
        <v>M</v>
      </c>
      <c r="Y11" s="9" t="str">
        <f t="shared" ref="Y11:Y26"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 t="shared" ref="AA11:AA26" si="4">W11*Z11</f>
        <v>80</v>
      </c>
      <c r="AB11" s="10" t="str">
        <f t="shared" ref="AB11:AB26" si="5">+IF(AND(U11*V11*Z11&gt;=600,U11*V11*Z11&lt;=4000),"I",IF(AND(U11*V11*Z11&gt;=150,U11*V11*Z11&lt;=500),"II",IF(AND(U11*V11*Z11&gt;=40,U11*V11*Z11&lt;=120),"III",IF(AND(U11*V11*Z11&gt;=0,U11*V11*Z11&lt;=20),"IV",""))))</f>
        <v>III</v>
      </c>
      <c r="AC11" s="9" t="str">
        <f t="shared" ref="AC11:AC20" si="6">+IF(AB11="I","Situación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 t="shared" ref="AD11:AD26" si="7">+IF(AB11="I","No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72.75" customHeight="1" x14ac:dyDescent="0.35">
      <c r="B12" s="237"/>
      <c r="C12" s="237"/>
      <c r="D12" s="237"/>
      <c r="E12" s="287"/>
      <c r="F12" s="243"/>
      <c r="G12" s="36" t="s">
        <v>44</v>
      </c>
      <c r="H12" s="217"/>
      <c r="I12" s="148" t="s">
        <v>401</v>
      </c>
      <c r="J12" s="148" t="s">
        <v>410</v>
      </c>
      <c r="K12" s="157" t="s">
        <v>403</v>
      </c>
      <c r="L12" s="140">
        <v>3</v>
      </c>
      <c r="M12" s="204">
        <v>2</v>
      </c>
      <c r="N12" s="140">
        <v>0</v>
      </c>
      <c r="O12" s="140">
        <f t="shared" si="0"/>
        <v>5</v>
      </c>
      <c r="P12" s="157" t="s">
        <v>129</v>
      </c>
      <c r="Q12" s="157">
        <v>8</v>
      </c>
      <c r="R12" s="157" t="s">
        <v>33</v>
      </c>
      <c r="S12" s="157" t="s">
        <v>404</v>
      </c>
      <c r="T12" s="157" t="s">
        <v>405</v>
      </c>
      <c r="U12" s="7">
        <v>2</v>
      </c>
      <c r="V12" s="7">
        <v>4</v>
      </c>
      <c r="W12" s="7">
        <f t="shared" si="1"/>
        <v>8</v>
      </c>
      <c r="X12" s="8" t="str">
        <f t="shared" si="2"/>
        <v>M</v>
      </c>
      <c r="Y12" s="9" t="str">
        <f t="shared" si="3"/>
        <v>Situación deficiente con exposición esporádica, o bien situación mejorable con exposición continuada o frecuente. Es posible que suceda el daño alguna vez.</v>
      </c>
      <c r="Z12" s="7">
        <v>10</v>
      </c>
      <c r="AA12" s="7">
        <f t="shared" si="4"/>
        <v>80</v>
      </c>
      <c r="AB12" s="10" t="str">
        <f t="shared" si="5"/>
        <v>III</v>
      </c>
      <c r="AC12" s="9" t="str">
        <f t="shared" si="6"/>
        <v>Mejorar si es posible. Sería conveniente justificar la intervención y su rentabilidad.</v>
      </c>
      <c r="AD12" s="11" t="str">
        <f t="shared" si="7"/>
        <v>Aceptable</v>
      </c>
      <c r="AE12" s="173" t="s">
        <v>128</v>
      </c>
      <c r="AF12" s="148" t="s">
        <v>34</v>
      </c>
      <c r="AG12" s="148" t="s">
        <v>34</v>
      </c>
      <c r="AH12" s="148" t="s">
        <v>34</v>
      </c>
      <c r="AI12" s="154" t="s">
        <v>406</v>
      </c>
      <c r="AJ12" s="157" t="s">
        <v>34</v>
      </c>
      <c r="AK12" s="147"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72.75" customHeight="1" thickBot="1" x14ac:dyDescent="0.4">
      <c r="B13" s="237"/>
      <c r="C13" s="237"/>
      <c r="D13" s="237"/>
      <c r="E13" s="287"/>
      <c r="F13" s="243"/>
      <c r="G13" s="36" t="s">
        <v>44</v>
      </c>
      <c r="H13" s="157" t="s">
        <v>55</v>
      </c>
      <c r="I13" s="148" t="s">
        <v>52</v>
      </c>
      <c r="J13" s="148" t="s">
        <v>61</v>
      </c>
      <c r="K13" s="157" t="s">
        <v>616</v>
      </c>
      <c r="L13" s="140">
        <v>3</v>
      </c>
      <c r="M13" s="204">
        <v>2</v>
      </c>
      <c r="N13" s="140">
        <v>0</v>
      </c>
      <c r="O13" s="140">
        <f t="shared" si="0"/>
        <v>5</v>
      </c>
      <c r="P13" s="157" t="s">
        <v>615</v>
      </c>
      <c r="Q13" s="157">
        <v>8</v>
      </c>
      <c r="R13" s="157" t="s">
        <v>33</v>
      </c>
      <c r="S13" s="157" t="s">
        <v>617</v>
      </c>
      <c r="T13" s="157" t="s">
        <v>618</v>
      </c>
      <c r="U13" s="7">
        <v>2</v>
      </c>
      <c r="V13" s="7">
        <v>4</v>
      </c>
      <c r="W13" s="7">
        <f t="shared" si="1"/>
        <v>8</v>
      </c>
      <c r="X13" s="8" t="str">
        <f t="shared" si="2"/>
        <v>M</v>
      </c>
      <c r="Y13" s="9" t="str">
        <f t="shared" si="3"/>
        <v>Situación deficiente con exposición esporádica, o bien situación mejorable con exposición continuada o frecuente. Es posible que suceda el daño alguna vez.</v>
      </c>
      <c r="Z13" s="7">
        <v>25</v>
      </c>
      <c r="AA13" s="7">
        <f t="shared" si="4"/>
        <v>200</v>
      </c>
      <c r="AB13" s="10" t="str">
        <f t="shared" si="5"/>
        <v>II</v>
      </c>
      <c r="AC13" s="9" t="str">
        <f t="shared" si="6"/>
        <v>Corregir y adoptar medidas de control de inmediato. Sin embargo suspenda actividades si el nivel de riesgo está por encima o igual de 360.</v>
      </c>
      <c r="AD13" s="11" t="str">
        <f t="shared" si="7"/>
        <v>No aceptable o aceptable con control específico</v>
      </c>
      <c r="AE13" s="143" t="s">
        <v>62</v>
      </c>
      <c r="AF13" s="148" t="s">
        <v>34</v>
      </c>
      <c r="AG13" s="148" t="s">
        <v>34</v>
      </c>
      <c r="AH13" s="148" t="s">
        <v>209</v>
      </c>
      <c r="AI13" s="146" t="s">
        <v>205</v>
      </c>
      <c r="AJ13" s="148" t="s">
        <v>207</v>
      </c>
      <c r="AK13" s="147"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72.75" customHeight="1" thickBot="1" x14ac:dyDescent="0.4">
      <c r="B14" s="237"/>
      <c r="C14" s="237"/>
      <c r="D14" s="237"/>
      <c r="E14" s="287"/>
      <c r="F14" s="243"/>
      <c r="G14" s="36" t="s">
        <v>44</v>
      </c>
      <c r="H14" s="216" t="s">
        <v>47</v>
      </c>
      <c r="I14" s="148" t="s">
        <v>353</v>
      </c>
      <c r="J14" s="148" t="s">
        <v>354</v>
      </c>
      <c r="K14" s="148" t="s">
        <v>355</v>
      </c>
      <c r="L14" s="140">
        <v>3</v>
      </c>
      <c r="M14" s="204">
        <v>2</v>
      </c>
      <c r="N14" s="140">
        <v>0</v>
      </c>
      <c r="O14" s="140">
        <f t="shared" ref="O14" si="8">SUM(L14:N14)</f>
        <v>5</v>
      </c>
      <c r="P14" s="148" t="s">
        <v>356</v>
      </c>
      <c r="Q14" s="157">
        <v>8</v>
      </c>
      <c r="R14" s="148" t="s">
        <v>359</v>
      </c>
      <c r="S14" s="148" t="s">
        <v>465</v>
      </c>
      <c r="T14" s="148" t="s">
        <v>466</v>
      </c>
      <c r="U14" s="7">
        <v>2</v>
      </c>
      <c r="V14" s="7">
        <v>4</v>
      </c>
      <c r="W14" s="7">
        <f t="shared" ref="W14" si="9">V14*U14</f>
        <v>8</v>
      </c>
      <c r="X14" s="8" t="str">
        <f t="shared" ref="X14" si="10">+IF(AND(U14*V14&gt;=24,U14*V14&lt;=40),"MA",IF(AND(U14*V14&gt;=10,U14*V14&lt;=20),"A",IF(AND(U14*V14&gt;=6,U14*V14&lt;=8),"M",IF(AND(U14*V14&gt;=0,U14*V14&lt;=4),"B",""))))</f>
        <v>M</v>
      </c>
      <c r="Y14" s="9" t="str">
        <f t="shared" ref="Y14" si="11">+IF(X14="MA","Situación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7">
        <v>10</v>
      </c>
      <c r="AA14" s="7">
        <f t="shared" ref="AA14" si="12">W14*Z14</f>
        <v>80</v>
      </c>
      <c r="AB14" s="10" t="str">
        <f t="shared" ref="AB14" si="13">+IF(AND(U14*V14*Z14&gt;=600,U14*V14*Z14&lt;=4000),"I",IF(AND(U14*V14*Z14&gt;=150,U14*V14*Z14&lt;=500),"II",IF(AND(U14*V14*Z14&gt;=40,U14*V14*Z14&lt;=120),"III",IF(AND(U14*V14*Z14&gt;=0,U14*V14*Z14&lt;=20),"IV",""))))</f>
        <v>III</v>
      </c>
      <c r="AC14" s="9" t="str">
        <f t="shared" ref="AC14" si="14">+IF(AB14="I","Situación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1" t="str">
        <f t="shared" ref="AD14" si="15">+IF(AB14="I","No aceptable",IF(AB14="II","No aceptable o aceptable con control específico",IF(AB14="III","Aceptable",IF(AB14="IV","Aceptable",""))))</f>
        <v>Aceptable</v>
      </c>
      <c r="AE14" s="150" t="s">
        <v>362</v>
      </c>
      <c r="AF14" s="148" t="s">
        <v>34</v>
      </c>
      <c r="AG14" s="148" t="s">
        <v>34</v>
      </c>
      <c r="AH14" s="148" t="s">
        <v>34</v>
      </c>
      <c r="AI14" s="148" t="s">
        <v>361</v>
      </c>
      <c r="AJ14" s="148" t="s">
        <v>34</v>
      </c>
      <c r="AK14" s="147" t="s">
        <v>285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2" customFormat="1" ht="72.75" customHeight="1" thickBot="1" x14ac:dyDescent="0.4">
      <c r="B15" s="237"/>
      <c r="C15" s="237"/>
      <c r="D15" s="237"/>
      <c r="E15" s="287"/>
      <c r="F15" s="243"/>
      <c r="G15" s="36" t="s">
        <v>287</v>
      </c>
      <c r="H15" s="217"/>
      <c r="I15" s="149" t="s">
        <v>63</v>
      </c>
      <c r="J15" s="148" t="s">
        <v>365</v>
      </c>
      <c r="K15" s="148" t="s">
        <v>347</v>
      </c>
      <c r="L15" s="140">
        <v>3</v>
      </c>
      <c r="M15" s="204">
        <v>2</v>
      </c>
      <c r="N15" s="140">
        <v>0</v>
      </c>
      <c r="O15" s="140">
        <f t="shared" si="0"/>
        <v>5</v>
      </c>
      <c r="P15" s="148" t="s">
        <v>363</v>
      </c>
      <c r="Q15" s="148">
        <v>8</v>
      </c>
      <c r="R15" s="148" t="s">
        <v>351</v>
      </c>
      <c r="S15" s="148" t="s">
        <v>349</v>
      </c>
      <c r="T15" s="148" t="s">
        <v>464</v>
      </c>
      <c r="U15" s="7">
        <v>2</v>
      </c>
      <c r="V15" s="7">
        <v>4</v>
      </c>
      <c r="W15" s="7">
        <f t="shared" si="1"/>
        <v>8</v>
      </c>
      <c r="X15" s="8" t="str">
        <f t="shared" si="2"/>
        <v>M</v>
      </c>
      <c r="Y15" s="9" t="str">
        <f t="shared" si="3"/>
        <v>Situación deficiente con exposición esporádica, o bien situación mejorable con exposición continuada o frecuente. Es posible que suceda el daño alguna vez.</v>
      </c>
      <c r="Z15" s="7">
        <v>10</v>
      </c>
      <c r="AA15" s="7">
        <f t="shared" si="4"/>
        <v>80</v>
      </c>
      <c r="AB15" s="10" t="str">
        <f t="shared" si="5"/>
        <v>III</v>
      </c>
      <c r="AC15" s="9" t="str">
        <f t="shared" si="6"/>
        <v>Mejorar si es posible. Sería conveniente justificar la intervención y su rentabilidad.</v>
      </c>
      <c r="AD15" s="11" t="str">
        <f t="shared" si="7"/>
        <v>Aceptable</v>
      </c>
      <c r="AE15" s="148" t="s">
        <v>371</v>
      </c>
      <c r="AF15" s="148" t="s">
        <v>34</v>
      </c>
      <c r="AG15" s="148" t="s">
        <v>34</v>
      </c>
      <c r="AH15" s="148" t="s">
        <v>34</v>
      </c>
      <c r="AI15" s="151" t="s">
        <v>364</v>
      </c>
      <c r="AJ15" s="148" t="s">
        <v>34</v>
      </c>
      <c r="AK15" s="147" t="s">
        <v>35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s="2" customFormat="1" ht="72.75" customHeight="1" thickTop="1" x14ac:dyDescent="0.35">
      <c r="B16" s="237"/>
      <c r="C16" s="237"/>
      <c r="D16" s="237"/>
      <c r="E16" s="287"/>
      <c r="F16" s="243"/>
      <c r="G16" s="122" t="s">
        <v>44</v>
      </c>
      <c r="H16" s="190" t="s">
        <v>326</v>
      </c>
      <c r="I16" s="190" t="s">
        <v>547</v>
      </c>
      <c r="J16" s="190" t="s">
        <v>533</v>
      </c>
      <c r="K16" s="190" t="s">
        <v>534</v>
      </c>
      <c r="L16" s="182">
        <v>3</v>
      </c>
      <c r="M16" s="204">
        <v>2</v>
      </c>
      <c r="N16" s="182">
        <v>0</v>
      </c>
      <c r="O16" s="182">
        <v>1</v>
      </c>
      <c r="P16" s="190" t="s">
        <v>535</v>
      </c>
      <c r="Q16" s="148">
        <v>8</v>
      </c>
      <c r="R16" s="190" t="s">
        <v>536</v>
      </c>
      <c r="S16" s="190" t="s">
        <v>537</v>
      </c>
      <c r="T16" s="190" t="s">
        <v>539</v>
      </c>
      <c r="U16" s="141">
        <v>2</v>
      </c>
      <c r="V16" s="141">
        <v>3</v>
      </c>
      <c r="W16" s="141">
        <f t="shared" si="1"/>
        <v>6</v>
      </c>
      <c r="X16" s="142" t="str">
        <f t="shared" si="2"/>
        <v>M</v>
      </c>
      <c r="Y16" s="143" t="str">
        <f t="shared" si="3"/>
        <v>Situación deficiente con exposición esporádica, o bien situación mejorable con exposición continuada o frecuente. Es posible que suceda el daño alguna vez.</v>
      </c>
      <c r="Z16" s="141">
        <v>25</v>
      </c>
      <c r="AA16" s="141">
        <f t="shared" si="4"/>
        <v>150</v>
      </c>
      <c r="AB16" s="144" t="str">
        <f t="shared" si="5"/>
        <v>II</v>
      </c>
      <c r="AC16" s="143" t="str">
        <f t="shared" si="6"/>
        <v>Corregir y adoptar medidas de control de inmediato. Sin embargo suspenda actividades si el nivel de riesgo está por encima o igual de 360.</v>
      </c>
      <c r="AD16" s="145" t="str">
        <f t="shared" si="7"/>
        <v>No aceptable o aceptable con control específico</v>
      </c>
      <c r="AE16" s="143" t="s">
        <v>538</v>
      </c>
      <c r="AF16" s="148" t="s">
        <v>34</v>
      </c>
      <c r="AG16" s="148" t="s">
        <v>34</v>
      </c>
      <c r="AH16" s="141" t="s">
        <v>531</v>
      </c>
      <c r="AI16" s="152" t="s">
        <v>532</v>
      </c>
      <c r="AJ16" s="148" t="s">
        <v>530</v>
      </c>
      <c r="AK16" s="173" t="s">
        <v>285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72.75" customHeight="1" x14ac:dyDescent="0.35">
      <c r="B17" s="237"/>
      <c r="C17" s="237"/>
      <c r="D17" s="237"/>
      <c r="E17" s="287"/>
      <c r="F17" s="243"/>
      <c r="G17" s="36" t="s">
        <v>44</v>
      </c>
      <c r="H17" s="235" t="s">
        <v>53</v>
      </c>
      <c r="I17" s="190" t="s">
        <v>330</v>
      </c>
      <c r="J17" s="190" t="s">
        <v>566</v>
      </c>
      <c r="K17" s="190" t="s">
        <v>334</v>
      </c>
      <c r="L17" s="140">
        <v>3</v>
      </c>
      <c r="M17" s="204">
        <v>2</v>
      </c>
      <c r="N17" s="140">
        <v>0</v>
      </c>
      <c r="O17" s="140">
        <f t="shared" si="0"/>
        <v>5</v>
      </c>
      <c r="P17" s="190" t="s">
        <v>337</v>
      </c>
      <c r="Q17" s="157">
        <v>8</v>
      </c>
      <c r="R17" s="191" t="s">
        <v>339</v>
      </c>
      <c r="S17" s="191" t="s">
        <v>340</v>
      </c>
      <c r="T17" s="191" t="s">
        <v>341</v>
      </c>
      <c r="U17" s="7">
        <v>2</v>
      </c>
      <c r="V17" s="7">
        <v>2</v>
      </c>
      <c r="W17" s="7">
        <f t="shared" si="1"/>
        <v>4</v>
      </c>
      <c r="X17" s="8" t="str">
        <f t="shared" si="2"/>
        <v>B</v>
      </c>
      <c r="Y17" s="9" t="str">
        <f t="shared" si="3"/>
        <v>Situación mejorable con exposición ocasional o esporádica, o situación sin anomalía destacable con cualquier nivel de exposición. No es esperable que se materialice el riesgo, aunque puede ser concebible.</v>
      </c>
      <c r="Z17" s="7">
        <v>25</v>
      </c>
      <c r="AA17" s="7">
        <f t="shared" si="4"/>
        <v>100</v>
      </c>
      <c r="AB17" s="10" t="str">
        <f t="shared" si="5"/>
        <v>III</v>
      </c>
      <c r="AC17" s="9" t="str">
        <f>+IF(AB17="I","Situación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7" s="11" t="str">
        <f t="shared" si="7"/>
        <v>Aceptable</v>
      </c>
      <c r="AE17" s="173" t="s">
        <v>570</v>
      </c>
      <c r="AF17" s="148" t="s">
        <v>34</v>
      </c>
      <c r="AG17" s="148" t="s">
        <v>34</v>
      </c>
      <c r="AH17" s="190" t="s">
        <v>345</v>
      </c>
      <c r="AI17" s="190" t="s">
        <v>346</v>
      </c>
      <c r="AJ17" s="157" t="s">
        <v>34</v>
      </c>
      <c r="AK17" s="147"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135" customFormat="1" ht="72.75" customHeight="1" x14ac:dyDescent="0.35">
      <c r="B18" s="237"/>
      <c r="C18" s="237"/>
      <c r="D18" s="237"/>
      <c r="E18" s="287"/>
      <c r="F18" s="243"/>
      <c r="G18" s="159"/>
      <c r="H18" s="235"/>
      <c r="I18" s="190" t="s">
        <v>556</v>
      </c>
      <c r="J18" s="190" t="s">
        <v>557</v>
      </c>
      <c r="K18" s="190" t="s">
        <v>558</v>
      </c>
      <c r="L18" s="140">
        <v>3</v>
      </c>
      <c r="M18" s="204">
        <v>2</v>
      </c>
      <c r="N18" s="140">
        <v>0</v>
      </c>
      <c r="O18" s="140">
        <f t="shared" ref="O18:O19" si="16">SUM(L18:N18)</f>
        <v>5</v>
      </c>
      <c r="P18" s="190" t="s">
        <v>559</v>
      </c>
      <c r="Q18" s="185">
        <v>8</v>
      </c>
      <c r="R18" s="191" t="s">
        <v>560</v>
      </c>
      <c r="S18" s="191" t="s">
        <v>561</v>
      </c>
      <c r="T18" s="191" t="s">
        <v>562</v>
      </c>
      <c r="U18" s="141">
        <v>2</v>
      </c>
      <c r="V18" s="141">
        <v>2</v>
      </c>
      <c r="W18" s="141">
        <f t="shared" ref="W18:W19" si="17">V18*U18</f>
        <v>4</v>
      </c>
      <c r="X18" s="142" t="str">
        <f t="shared" ref="X18:X19" si="18">+IF(AND(U18*V18&gt;=24,U18*V18&lt;=40),"MA",IF(AND(U18*V18&gt;=10,U18*V18&lt;=20),"A",IF(AND(U18*V18&gt;=6,U18*V18&lt;=8),"M",IF(AND(U18*V18&gt;=0,U18*V18&lt;=4),"B",""))))</f>
        <v>B</v>
      </c>
      <c r="Y18" s="143" t="str">
        <f t="shared" ref="Y18:Y19" si="19">+IF(X18="MA","Situación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8" s="141">
        <v>25</v>
      </c>
      <c r="AA18" s="141">
        <f t="shared" ref="AA18:AA19" si="20">W18*Z18</f>
        <v>100</v>
      </c>
      <c r="AB18" s="144" t="str">
        <f t="shared" ref="AB18:AB19" si="21">+IF(AND(U18*V18*Z18&gt;=600,U18*V18*Z18&lt;=4000),"I",IF(AND(U18*V18*Z18&gt;=150,U18*V18*Z18&lt;=500),"II",IF(AND(U18*V18*Z18&gt;=40,U18*V18*Z18&lt;=120),"III",IF(AND(U18*V18*Z18&gt;=0,U18*V18*Z18&lt;=20),"IV",""))))</f>
        <v>III</v>
      </c>
      <c r="AC18" s="143" t="str">
        <f t="shared" ref="AC18:AC19" si="22">+IF(AB18="I","Situación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145" t="str">
        <f t="shared" ref="AD18:AD19" si="23">+IF(AB18="I","No aceptable",IF(AB18="II","No aceptable o aceptable con control específico",IF(AB18="III","Aceptable",IF(AB18="IV","Aceptable",""))))</f>
        <v>Aceptable</v>
      </c>
      <c r="AE18" s="173" t="s">
        <v>570</v>
      </c>
      <c r="AF18" s="148" t="s">
        <v>34</v>
      </c>
      <c r="AG18" s="148" t="s">
        <v>34</v>
      </c>
      <c r="AH18" s="190"/>
      <c r="AI18" s="190" t="s">
        <v>563</v>
      </c>
      <c r="AJ18" s="157" t="s">
        <v>34</v>
      </c>
      <c r="AK18" s="147" t="s">
        <v>35</v>
      </c>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row>
    <row r="19" spans="2:64" s="135" customFormat="1" ht="72.75" customHeight="1" x14ac:dyDescent="0.35">
      <c r="B19" s="237"/>
      <c r="C19" s="237"/>
      <c r="D19" s="237"/>
      <c r="E19" s="287"/>
      <c r="F19" s="243"/>
      <c r="G19" s="159"/>
      <c r="H19" s="235"/>
      <c r="I19" s="190" t="s">
        <v>571</v>
      </c>
      <c r="J19" s="190" t="s">
        <v>582</v>
      </c>
      <c r="K19" s="190" t="s">
        <v>572</v>
      </c>
      <c r="L19" s="140">
        <v>3</v>
      </c>
      <c r="M19" s="204">
        <v>2</v>
      </c>
      <c r="N19" s="140">
        <v>0</v>
      </c>
      <c r="O19" s="140">
        <f t="shared" si="16"/>
        <v>5</v>
      </c>
      <c r="P19" s="190" t="s">
        <v>559</v>
      </c>
      <c r="Q19" s="157"/>
      <c r="R19" s="191" t="s">
        <v>574</v>
      </c>
      <c r="S19" s="191" t="s">
        <v>575</v>
      </c>
      <c r="T19" s="191" t="s">
        <v>576</v>
      </c>
      <c r="U19" s="141">
        <v>2</v>
      </c>
      <c r="V19" s="141">
        <v>4</v>
      </c>
      <c r="W19" s="141">
        <f t="shared" si="17"/>
        <v>8</v>
      </c>
      <c r="X19" s="142" t="str">
        <f t="shared" si="18"/>
        <v>M</v>
      </c>
      <c r="Y19" s="143" t="str">
        <f t="shared" si="19"/>
        <v>Situación deficiente con exposición esporádica, o bien situación mejorable con exposición continuada o frecuente. Es posible que suceda el daño alguna vez.</v>
      </c>
      <c r="Z19" s="141">
        <v>62</v>
      </c>
      <c r="AA19" s="141">
        <f t="shared" si="20"/>
        <v>496</v>
      </c>
      <c r="AB19" s="144" t="str">
        <f t="shared" si="21"/>
        <v>II</v>
      </c>
      <c r="AC19" s="143" t="str">
        <f t="shared" si="22"/>
        <v>Corregir y adoptar medidas de control de inmediato. Sin embargo suspenda actividades si el nivel de riesgo está por encima o igual de 360.</v>
      </c>
      <c r="AD19" s="145" t="str">
        <f t="shared" si="23"/>
        <v>No aceptable o aceptable con control específico</v>
      </c>
      <c r="AE19" s="173" t="s">
        <v>570</v>
      </c>
      <c r="AF19" s="148" t="s">
        <v>34</v>
      </c>
      <c r="AG19" s="148" t="s">
        <v>34</v>
      </c>
      <c r="AH19" s="148" t="s">
        <v>34</v>
      </c>
      <c r="AI19" s="190" t="s">
        <v>577</v>
      </c>
      <c r="AJ19" s="157" t="s">
        <v>34</v>
      </c>
      <c r="AK19" s="147" t="s">
        <v>35</v>
      </c>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row>
    <row r="20" spans="2:64" s="2" customFormat="1" ht="72.75" customHeight="1" x14ac:dyDescent="0.35">
      <c r="B20" s="237"/>
      <c r="C20" s="237"/>
      <c r="D20" s="237"/>
      <c r="E20" s="287"/>
      <c r="F20" s="243"/>
      <c r="G20" s="36" t="s">
        <v>44</v>
      </c>
      <c r="H20" s="235"/>
      <c r="I20" s="190" t="s">
        <v>333</v>
      </c>
      <c r="J20" s="190" t="s">
        <v>567</v>
      </c>
      <c r="K20" s="190" t="s">
        <v>335</v>
      </c>
      <c r="L20" s="140">
        <v>3</v>
      </c>
      <c r="M20" s="204">
        <v>2</v>
      </c>
      <c r="N20" s="140">
        <v>0</v>
      </c>
      <c r="O20" s="140">
        <f t="shared" si="0"/>
        <v>5</v>
      </c>
      <c r="P20" s="190" t="s">
        <v>338</v>
      </c>
      <c r="Q20" s="157">
        <v>8</v>
      </c>
      <c r="R20" s="191" t="s">
        <v>342</v>
      </c>
      <c r="S20" s="191" t="s">
        <v>343</v>
      </c>
      <c r="T20" s="191" t="s">
        <v>344</v>
      </c>
      <c r="U20" s="7">
        <v>2</v>
      </c>
      <c r="V20" s="7">
        <v>2</v>
      </c>
      <c r="W20" s="7">
        <f t="shared" si="1"/>
        <v>4</v>
      </c>
      <c r="X20" s="8" t="str">
        <f t="shared" si="2"/>
        <v>B</v>
      </c>
      <c r="Y20" s="9" t="str">
        <f t="shared" si="3"/>
        <v>Situación mejorable con exposición ocasional o esporádica, o situación sin anomalía destacable con cualquier nivel de exposición. No es esperable que se materialice el riesgo, aunque puede ser concebible.</v>
      </c>
      <c r="Z20" s="7">
        <v>25</v>
      </c>
      <c r="AA20" s="7">
        <f t="shared" si="4"/>
        <v>100</v>
      </c>
      <c r="AB20" s="10" t="str">
        <f t="shared" si="5"/>
        <v>III</v>
      </c>
      <c r="AC20" s="9" t="str">
        <f t="shared" si="6"/>
        <v>Mejorar si es posible. Sería conveniente justificar la intervención y su rentabilidad.</v>
      </c>
      <c r="AD20" s="11" t="str">
        <f t="shared" si="7"/>
        <v>Aceptable</v>
      </c>
      <c r="AE20" s="173" t="s">
        <v>570</v>
      </c>
      <c r="AF20" s="148" t="s">
        <v>34</v>
      </c>
      <c r="AG20" s="148" t="s">
        <v>34</v>
      </c>
      <c r="AH20" s="190" t="s">
        <v>345</v>
      </c>
      <c r="AI20" s="190" t="s">
        <v>346</v>
      </c>
      <c r="AJ20" s="157" t="s">
        <v>34</v>
      </c>
      <c r="AK20" s="147"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72.75" customHeight="1" x14ac:dyDescent="0.35">
      <c r="B21" s="237"/>
      <c r="C21" s="237"/>
      <c r="D21" s="237"/>
      <c r="E21" s="287"/>
      <c r="F21" s="243"/>
      <c r="G21" s="36" t="s">
        <v>44</v>
      </c>
      <c r="H21" s="216" t="s">
        <v>48</v>
      </c>
      <c r="I21" s="190" t="s">
        <v>68</v>
      </c>
      <c r="J21" s="190" t="s">
        <v>438</v>
      </c>
      <c r="K21" s="190" t="s">
        <v>69</v>
      </c>
      <c r="L21" s="140">
        <v>3</v>
      </c>
      <c r="M21" s="204">
        <v>2</v>
      </c>
      <c r="N21" s="140">
        <v>0</v>
      </c>
      <c r="O21" s="140">
        <f t="shared" si="0"/>
        <v>5</v>
      </c>
      <c r="P21" s="190" t="s">
        <v>432</v>
      </c>
      <c r="Q21" s="157">
        <v>8</v>
      </c>
      <c r="R21" s="179" t="s">
        <v>213</v>
      </c>
      <c r="S21" s="190" t="s">
        <v>433</v>
      </c>
      <c r="T21" s="179" t="s">
        <v>472</v>
      </c>
      <c r="U21" s="7">
        <v>2</v>
      </c>
      <c r="V21" s="7">
        <v>3</v>
      </c>
      <c r="W21" s="7">
        <f t="shared" ref="W21:W26" si="24">V21*U21</f>
        <v>6</v>
      </c>
      <c r="X21" s="8" t="str">
        <f t="shared" si="2"/>
        <v>M</v>
      </c>
      <c r="Y21" s="9" t="str">
        <f t="shared" si="3"/>
        <v>Situación deficiente con exposición esporádica, o bien situación mejorable con exposición continuada o frecuente. Es posible que suceda el daño alguna vez.</v>
      </c>
      <c r="Z21" s="7">
        <v>10</v>
      </c>
      <c r="AA21" s="7">
        <f t="shared" si="4"/>
        <v>60</v>
      </c>
      <c r="AB21" s="10" t="str">
        <f t="shared" si="5"/>
        <v>III</v>
      </c>
      <c r="AC21" s="9" t="str">
        <f t="shared" ref="AC21:AC26" si="25">+IF(AB21="I","Situación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1" t="str">
        <f t="shared" si="7"/>
        <v>Aceptable</v>
      </c>
      <c r="AE21" s="173" t="s">
        <v>70</v>
      </c>
      <c r="AF21" s="157" t="s">
        <v>34</v>
      </c>
      <c r="AG21" s="157" t="s">
        <v>34</v>
      </c>
      <c r="AH21" s="190" t="s">
        <v>434</v>
      </c>
      <c r="AI21" s="190" t="s">
        <v>435</v>
      </c>
      <c r="AJ21" s="157" t="s">
        <v>34</v>
      </c>
      <c r="AK21" s="147"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72.75" customHeight="1" x14ac:dyDescent="0.35">
      <c r="B22" s="237"/>
      <c r="C22" s="237"/>
      <c r="D22" s="237"/>
      <c r="E22" s="287"/>
      <c r="F22" s="243"/>
      <c r="G22" s="36" t="s">
        <v>44</v>
      </c>
      <c r="H22" s="220"/>
      <c r="I22" s="190" t="s">
        <v>106</v>
      </c>
      <c r="J22" s="190" t="s">
        <v>444</v>
      </c>
      <c r="K22" s="190" t="s">
        <v>420</v>
      </c>
      <c r="L22" s="140">
        <v>3</v>
      </c>
      <c r="M22" s="204">
        <v>2</v>
      </c>
      <c r="N22" s="140">
        <v>0</v>
      </c>
      <c r="O22" s="140">
        <f t="shared" ref="O22" si="26">SUM(L22:N22)</f>
        <v>5</v>
      </c>
      <c r="P22" s="190" t="s">
        <v>443</v>
      </c>
      <c r="Q22" s="157">
        <v>8</v>
      </c>
      <c r="R22" s="190" t="s">
        <v>213</v>
      </c>
      <c r="S22" s="179" t="s">
        <v>460</v>
      </c>
      <c r="T22" s="179" t="s">
        <v>469</v>
      </c>
      <c r="U22" s="7">
        <v>2</v>
      </c>
      <c r="V22" s="7">
        <v>3</v>
      </c>
      <c r="W22" s="7">
        <f t="shared" si="24"/>
        <v>6</v>
      </c>
      <c r="X22" s="8" t="str">
        <f t="shared" ref="X22" si="27">+IF(AND(U22*V22&gt;=24,U22*V22&lt;=40),"MA",IF(AND(U22*V22&gt;=10,U22*V22&lt;=20),"A",IF(AND(U22*V22&gt;=6,U22*V22&lt;=8),"M",IF(AND(U22*V22&gt;=0,U22*V22&lt;=4),"B",""))))</f>
        <v>M</v>
      </c>
      <c r="Y22" s="9" t="str">
        <f t="shared" ref="Y22" si="28">+IF(X22="MA","Situación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2" s="7">
        <v>11</v>
      </c>
      <c r="AA22" s="7">
        <f t="shared" ref="AA22" si="29">W22*Z22</f>
        <v>66</v>
      </c>
      <c r="AB22" s="10" t="str">
        <f t="shared" ref="AB22:AB25" si="30">+IF(AND(U22*V22*Z22&gt;=600,U22*V22*Z22&lt;=4000),"I",IF(AND(U22*V22*Z22&gt;=150,U22*V22*Z22&lt;=500),"II",IF(AND(U22*V22*Z22&gt;=40,U22*V22*Z22&lt;=120),"III",IF(AND(U22*V22*Z22&gt;=0,U22*V22*Z22&lt;=20),"IV",""))))</f>
        <v>III</v>
      </c>
      <c r="AC22" s="9" t="str">
        <f t="shared" si="25"/>
        <v>Mejorar si es posible. Sería conveniente justificar la intervención y su rentabilidad.</v>
      </c>
      <c r="AD22" s="11" t="str">
        <f t="shared" ref="AD22" si="31">+IF(AB22="I","No aceptable",IF(AB22="II","No aceptable o aceptable con control específico",IF(AB22="III","Aceptable",IF(AB22="IV","Aceptable",""))))</f>
        <v>Aceptable</v>
      </c>
      <c r="AE22" s="143" t="s">
        <v>70</v>
      </c>
      <c r="AF22" s="157" t="s">
        <v>34</v>
      </c>
      <c r="AG22" s="157" t="s">
        <v>34</v>
      </c>
      <c r="AH22" s="190" t="s">
        <v>200</v>
      </c>
      <c r="AI22" s="190" t="s">
        <v>470</v>
      </c>
      <c r="AJ22" s="157" t="s">
        <v>34</v>
      </c>
      <c r="AK22" s="147"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72.75" customHeight="1" x14ac:dyDescent="0.35">
      <c r="B23" s="237"/>
      <c r="C23" s="237"/>
      <c r="D23" s="237"/>
      <c r="E23" s="287"/>
      <c r="F23" s="243"/>
      <c r="G23" s="36" t="s">
        <v>33</v>
      </c>
      <c r="H23" s="220"/>
      <c r="I23" s="190" t="s">
        <v>68</v>
      </c>
      <c r="J23" s="190" t="s">
        <v>436</v>
      </c>
      <c r="K23" s="190" t="s">
        <v>420</v>
      </c>
      <c r="L23" s="140">
        <v>3</v>
      </c>
      <c r="M23" s="204">
        <v>2</v>
      </c>
      <c r="N23" s="140">
        <v>0</v>
      </c>
      <c r="O23" s="140">
        <f t="shared" si="0"/>
        <v>5</v>
      </c>
      <c r="P23" s="190" t="s">
        <v>437</v>
      </c>
      <c r="Q23" s="157">
        <v>1</v>
      </c>
      <c r="R23" s="190" t="s">
        <v>439</v>
      </c>
      <c r="S23" s="190" t="s">
        <v>467</v>
      </c>
      <c r="T23" s="179" t="s">
        <v>468</v>
      </c>
      <c r="U23" s="7">
        <v>6</v>
      </c>
      <c r="V23" s="7">
        <v>2</v>
      </c>
      <c r="W23" s="7">
        <f t="shared" si="24"/>
        <v>12</v>
      </c>
      <c r="X23" s="8" t="str">
        <f t="shared" si="2"/>
        <v>A</v>
      </c>
      <c r="Y23" s="9" t="str">
        <f t="shared" si="3"/>
        <v>Situación deficiente con exposición frecuente u ocasional, o bien situación muy deficiente con exposición ocasional o esporádica. La materialización de Riesgo es posible que suceda varias veces en la vida laboral</v>
      </c>
      <c r="Z23" s="7">
        <v>10</v>
      </c>
      <c r="AA23" s="7">
        <f t="shared" si="4"/>
        <v>120</v>
      </c>
      <c r="AB23" s="144" t="str">
        <f t="shared" si="30"/>
        <v>III</v>
      </c>
      <c r="AC23" s="9" t="str">
        <f t="shared" si="25"/>
        <v>Mejorar si es posible. Sería conveniente justificar la intervención y su rentabilidad.</v>
      </c>
      <c r="AD23" s="11" t="str">
        <f t="shared" si="7"/>
        <v>Aceptable</v>
      </c>
      <c r="AE23" s="173" t="s">
        <v>135</v>
      </c>
      <c r="AF23" s="173" t="s">
        <v>34</v>
      </c>
      <c r="AG23" s="148" t="s">
        <v>213</v>
      </c>
      <c r="AH23" s="190" t="s">
        <v>440</v>
      </c>
      <c r="AI23" s="190" t="s">
        <v>441</v>
      </c>
      <c r="AJ23" s="157" t="s">
        <v>34</v>
      </c>
      <c r="AK23" s="147"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2" customFormat="1" ht="72.75" customHeight="1" x14ac:dyDescent="0.35">
      <c r="B24" s="237"/>
      <c r="C24" s="237"/>
      <c r="D24" s="237"/>
      <c r="E24" s="287"/>
      <c r="F24" s="243"/>
      <c r="G24" s="36"/>
      <c r="H24" s="220"/>
      <c r="I24" s="190" t="s">
        <v>288</v>
      </c>
      <c r="J24" s="190" t="s">
        <v>427</v>
      </c>
      <c r="K24" s="190" t="s">
        <v>425</v>
      </c>
      <c r="L24" s="140">
        <v>3</v>
      </c>
      <c r="M24" s="204">
        <v>2</v>
      </c>
      <c r="N24" s="140">
        <v>0</v>
      </c>
      <c r="O24" s="140">
        <f t="shared" ref="O24" si="32">SUM(L24:N24)</f>
        <v>5</v>
      </c>
      <c r="P24" s="190" t="s">
        <v>426</v>
      </c>
      <c r="Q24" s="157">
        <v>2</v>
      </c>
      <c r="R24" s="179" t="s">
        <v>213</v>
      </c>
      <c r="S24" s="190" t="s">
        <v>475</v>
      </c>
      <c r="T24" s="179" t="s">
        <v>477</v>
      </c>
      <c r="U24" s="7">
        <v>6</v>
      </c>
      <c r="V24" s="7">
        <v>2</v>
      </c>
      <c r="W24" s="7">
        <f t="shared" si="24"/>
        <v>12</v>
      </c>
      <c r="X24" s="8" t="str">
        <f t="shared" ref="X24" si="33">+IF(AND(U24*V24&gt;=24,U24*V24&lt;=40),"MA",IF(AND(U24*V24&gt;=10,U24*V24&lt;=20),"A",IF(AND(U24*V24&gt;=6,U24*V24&lt;=8),"M",IF(AND(U24*V24&gt;=0,U24*V24&lt;=4),"B",""))))</f>
        <v>A</v>
      </c>
      <c r="Y24" s="9" t="str">
        <f t="shared" ref="Y24" si="34">+IF(X24="MA","Situación deficiente con exposición continua, o muy deficiente con exposición frecuente. Normalmente la materialización del riesgo ocurre con frecuencia.",IF(X24="A","Situación deficiente con exposición frecuente u ocasional, o bien situación muy deficiente con exposición ocasional o esporádica. La materialización de Riesgo es posible que suceda varias veces en la vida laboral",IF(X24="M","Situación deficiente con exposición esporádica, o bien situación mejorable con exposición continuada o frecuente. Es posible que suceda el daño alguna vez.",IF(X24="B","Situación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24" s="7">
        <v>10</v>
      </c>
      <c r="AA24" s="7">
        <f t="shared" ref="AA24" si="35">W24*Z24</f>
        <v>120</v>
      </c>
      <c r="AB24" s="144" t="str">
        <f t="shared" si="30"/>
        <v>III</v>
      </c>
      <c r="AC24" s="9" t="str">
        <f t="shared" si="25"/>
        <v>Mejorar si es posible. Sería conveniente justificar la intervención y su rentabilidad.</v>
      </c>
      <c r="AD24" s="11" t="str">
        <f t="shared" ref="AD24" si="36">+IF(AB24="I","No aceptable",IF(AB24="II","No aceptable o aceptable con control específico",IF(AB24="III","Aceptable",IF(AB24="IV","Aceptable",""))))</f>
        <v>Aceptable</v>
      </c>
      <c r="AE24" s="148" t="s">
        <v>34</v>
      </c>
      <c r="AF24" s="148" t="s">
        <v>34</v>
      </c>
      <c r="AG24" s="148" t="s">
        <v>34</v>
      </c>
      <c r="AH24" s="190" t="s">
        <v>428</v>
      </c>
      <c r="AI24" s="146" t="s">
        <v>217</v>
      </c>
      <c r="AJ24" s="148" t="s">
        <v>34</v>
      </c>
      <c r="AK24" s="147"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s="2" customFormat="1" ht="72.75" customHeight="1" x14ac:dyDescent="0.35">
      <c r="B25" s="237"/>
      <c r="C25" s="237"/>
      <c r="D25" s="237"/>
      <c r="E25" s="287"/>
      <c r="F25" s="243"/>
      <c r="G25" s="36" t="s">
        <v>33</v>
      </c>
      <c r="H25" s="220"/>
      <c r="I25" s="190" t="s">
        <v>51</v>
      </c>
      <c r="J25" s="190" t="s">
        <v>458</v>
      </c>
      <c r="K25" s="190" t="s">
        <v>420</v>
      </c>
      <c r="L25" s="140">
        <v>3</v>
      </c>
      <c r="M25" s="204">
        <v>2</v>
      </c>
      <c r="N25" s="140">
        <v>0</v>
      </c>
      <c r="O25" s="140">
        <f t="shared" si="0"/>
        <v>5</v>
      </c>
      <c r="P25" s="190" t="s">
        <v>437</v>
      </c>
      <c r="Q25" s="157">
        <v>1</v>
      </c>
      <c r="R25" s="190" t="s">
        <v>213</v>
      </c>
      <c r="S25" s="179" t="s">
        <v>461</v>
      </c>
      <c r="T25" s="190" t="s">
        <v>473</v>
      </c>
      <c r="U25" s="48">
        <v>2</v>
      </c>
      <c r="V25" s="7">
        <v>1</v>
      </c>
      <c r="W25" s="7">
        <f t="shared" si="24"/>
        <v>2</v>
      </c>
      <c r="X25" s="8" t="str">
        <f t="shared" si="2"/>
        <v>B</v>
      </c>
      <c r="Y25" s="9" t="str">
        <f t="shared" si="3"/>
        <v>Situación mejorable con exposición ocasional o esporádica, o situación sin anomalía destacable con cualquier nivel de exposición. No es esperable que se materialice el riesgo, aunque puede ser concebible.</v>
      </c>
      <c r="Z25" s="7">
        <v>60</v>
      </c>
      <c r="AA25" s="7">
        <f t="shared" si="4"/>
        <v>120</v>
      </c>
      <c r="AB25" s="144" t="str">
        <f t="shared" si="30"/>
        <v>III</v>
      </c>
      <c r="AC25" s="9" t="str">
        <f t="shared" si="25"/>
        <v>Mejorar si es posible. Sería conveniente justificar la intervención y su rentabilidad.</v>
      </c>
      <c r="AD25" s="11" t="str">
        <f t="shared" si="7"/>
        <v>Aceptable</v>
      </c>
      <c r="AE25" s="143" t="s">
        <v>527</v>
      </c>
      <c r="AF25" s="148" t="s">
        <v>34</v>
      </c>
      <c r="AG25" s="148" t="s">
        <v>34</v>
      </c>
      <c r="AH25" s="190" t="s">
        <v>72</v>
      </c>
      <c r="AI25" s="190" t="s">
        <v>431</v>
      </c>
      <c r="AJ25" s="148" t="s">
        <v>34</v>
      </c>
      <c r="AK25" s="147" t="s">
        <v>35</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2:64" s="2" customFormat="1" ht="72.75" customHeight="1" thickBot="1" x14ac:dyDescent="0.4">
      <c r="B26" s="238"/>
      <c r="C26" s="238"/>
      <c r="D26" s="238"/>
      <c r="E26" s="288"/>
      <c r="F26" s="259"/>
      <c r="G26" s="36" t="s">
        <v>33</v>
      </c>
      <c r="H26" s="190" t="s">
        <v>75</v>
      </c>
      <c r="I26" s="190" t="s">
        <v>418</v>
      </c>
      <c r="J26" s="190" t="s">
        <v>419</v>
      </c>
      <c r="K26" s="190" t="s">
        <v>420</v>
      </c>
      <c r="L26" s="140">
        <v>3</v>
      </c>
      <c r="M26" s="204">
        <v>2</v>
      </c>
      <c r="N26" s="140">
        <v>0</v>
      </c>
      <c r="O26" s="140">
        <f t="shared" si="0"/>
        <v>5</v>
      </c>
      <c r="P26" s="190" t="s">
        <v>421</v>
      </c>
      <c r="Q26" s="157">
        <v>8</v>
      </c>
      <c r="R26" s="190" t="s">
        <v>422</v>
      </c>
      <c r="S26" s="190" t="s">
        <v>423</v>
      </c>
      <c r="T26" s="179" t="s">
        <v>492</v>
      </c>
      <c r="U26" s="7">
        <v>1</v>
      </c>
      <c r="V26" s="7">
        <v>2</v>
      </c>
      <c r="W26" s="7">
        <f t="shared" si="24"/>
        <v>2</v>
      </c>
      <c r="X26" s="8" t="str">
        <f t="shared" si="2"/>
        <v>B</v>
      </c>
      <c r="Y26" s="9" t="str">
        <f t="shared" si="3"/>
        <v>Situación mejorable con exposición ocasional o esporádica, o situación sin anomalía destacable con cualquier nivel de exposición. No es esperable que se materialice el riesgo, aunque puede ser concebible.</v>
      </c>
      <c r="Z26" s="7">
        <v>10</v>
      </c>
      <c r="AA26" s="7">
        <f t="shared" si="4"/>
        <v>20</v>
      </c>
      <c r="AB26" s="10" t="str">
        <f t="shared" si="5"/>
        <v>IV</v>
      </c>
      <c r="AC26" s="9" t="str">
        <f t="shared" si="25"/>
        <v>Mantener las medidas de control existentes, pero se deberían considerar soluciones o mejoras y se deben hacer comprobaciones periódicas para asegurar que el riesgo aún es tolerable.</v>
      </c>
      <c r="AD26" s="11" t="str">
        <f t="shared" si="7"/>
        <v>Aceptable</v>
      </c>
      <c r="AE26" s="190" t="s">
        <v>79</v>
      </c>
      <c r="AF26" s="157" t="s">
        <v>34</v>
      </c>
      <c r="AG26" s="157" t="s">
        <v>34</v>
      </c>
      <c r="AH26" s="190" t="s">
        <v>80</v>
      </c>
      <c r="AI26" s="190" t="s">
        <v>424</v>
      </c>
      <c r="AJ26" s="157" t="s">
        <v>34</v>
      </c>
      <c r="AK26" s="147" t="s">
        <v>35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2:64" ht="72.75" customHeight="1" x14ac:dyDescent="0.2">
      <c r="AI27" s="103"/>
    </row>
  </sheetData>
  <mergeCells count="45">
    <mergeCell ref="H21:H25"/>
    <mergeCell ref="B5:T5"/>
    <mergeCell ref="U5:AK5"/>
    <mergeCell ref="B7:T8"/>
    <mergeCell ref="U7:AC8"/>
    <mergeCell ref="AD7:AD8"/>
    <mergeCell ref="AE7:AK7"/>
    <mergeCell ref="AE8:AK8"/>
    <mergeCell ref="R9:T9"/>
    <mergeCell ref="B9:B10"/>
    <mergeCell ref="C9:C10"/>
    <mergeCell ref="D9:D10"/>
    <mergeCell ref="E9:E10"/>
    <mergeCell ref="F9:F10"/>
    <mergeCell ref="G9:G10"/>
    <mergeCell ref="AJ9:AJ10"/>
    <mergeCell ref="AK9:AK10"/>
    <mergeCell ref="B11:B26"/>
    <mergeCell ref="C11:C26"/>
    <mergeCell ref="D11:D26"/>
    <mergeCell ref="E11:E26"/>
    <mergeCell ref="F11:F26"/>
    <mergeCell ref="AA9:AA10"/>
    <mergeCell ref="AB9:AB10"/>
    <mergeCell ref="AC9:AC10"/>
    <mergeCell ref="X9:X10"/>
    <mergeCell ref="Y9:Y10"/>
    <mergeCell ref="Z9:Z10"/>
    <mergeCell ref="H9:J9"/>
    <mergeCell ref="K9:K10"/>
    <mergeCell ref="L9:O9"/>
    <mergeCell ref="H11:H12"/>
    <mergeCell ref="H17:H20"/>
    <mergeCell ref="AG9:AG10"/>
    <mergeCell ref="AH9:AH10"/>
    <mergeCell ref="AI9:AI10"/>
    <mergeCell ref="AD9:AD10"/>
    <mergeCell ref="AE9:AE10"/>
    <mergeCell ref="AF9:AF10"/>
    <mergeCell ref="U9:U10"/>
    <mergeCell ref="W9:W10"/>
    <mergeCell ref="P9:P10"/>
    <mergeCell ref="Q9:Q10"/>
    <mergeCell ref="V9:V10"/>
    <mergeCell ref="H14:H15"/>
  </mergeCells>
  <conditionalFormatting sqref="AB749:AF749 AE581:AF581 AE569:AF569 AE301:AF301 AE69:AF69 AE67:AF67 AE58:AF58 AE56:AE57 AE59:AE66 AE68 AE41:AF41 AE29:AF29 AE44:AF44 AE55:AF55 AE30:AE40 AE42:AE43 AE45:AE54 AB117:AF117 AB102:AF102 AB96:AF99 AB87:AF87 AB81:AF84 AB72:AF72 AB70:AE71 AB73:AE80 AB85:AE86 AB88:AE95 AB100:AE101 AB111:AF114 AB103:AE110 AB115:AE116 AB129:AF130 AB118:AE128 AB132:AF132 AB131:AE131 AB142:AF143 AB133:AE141 AB145:AF145 AB144:AE144 AB157:AF158 AB146:AE156 AB160:AF160 AB159:AE159 AB161:AE170 AF156 AF170:AF171 AE173:AF173 AE171:AE172 AE174:AE183 AF183 AE184:AF185 AE187:AF187 AE186 AE188:AE197 AF197 AE198:AF199 AE201:AF201 AE200 AE202:AE211 AF211 AE212:AF213 AE215:AF215 AE214 AE216:AE225 AF225 AB171:AD225 AB226:AF298 AE313:AF314 AE316:AF316 AE315 AE317:AE326 AF326 AB327:AF327 AE328:AF566 AE567:AE568 AE570:AE580 AB328:AD581 AB582:AF667 AB744:AF744 AB679:AF680 AB670:AF670 AB668:AE669 AB671:AE678 AB682:AF741 AB681:AE681 AB742:AE743 AB745:AE748 AB753:AF754 AB750:AE752 AB756:AF816 AB755:AE755 AB299:AE300 AE302:AE312 AB301:AD326 AE13 AB11:AD13 AB26:AD69 AE27:AE28 AB15:AD15 AB17:AD22">
    <cfRule type="cellIs" dxfId="1151" priority="127" stopIfTrue="1" operator="equal">
      <formula>"I"</formula>
    </cfRule>
    <cfRule type="cellIs" dxfId="1150" priority="128" stopIfTrue="1" operator="equal">
      <formula>"II"</formula>
    </cfRule>
    <cfRule type="cellIs" dxfId="1149" priority="129" stopIfTrue="1" operator="between">
      <formula>"III"</formula>
      <formula>"IV"</formula>
    </cfRule>
  </conditionalFormatting>
  <conditionalFormatting sqref="AD749:AF749 AE581:AF581 AE569:AF569 AD301:AF301 AD299:AE300 AD302:AE313 AD117:AF117 AD102:AF102 AD96:AF99 AD87:AF87 AD69:AF69 AD67:AF67 AD58:AF58 AD41:AF41 AD29:AF29 AD30:AE40 AD44:AF44 AD42:AE43 AD55:AF55 AD45:AE54 AD56:AE57 AD59:AE66 AD68:AE68 AD81:AF84 AD72:AF72 AD70:AE71 AD73:AE80 AD85:AE86 AD88:AE95 AD100:AE101 AD111:AF114 AD103:AE110 AD115:AE116 AD129:AF130 AD118:AE128 AD132:AF132 AD131:AE131 AD142:AF143 AD133:AE141 AD145:AF145 AD144:AE144 AD157:AF158 AD146:AE156 AD160:AF160 AD159:AE159 AD161:AE170 AF156 AF170:AF171 AE173:AF173 AE171:AE172 AE174:AE183 AF183 AE184:AF185 AE187:AF187 AE186 AE188:AE197 AF197 AE198:AF199 AE201:AF201 AE200 AE202:AE211 AF211 AE212:AF213 AE215:AF215 AE214 AE216:AE225 AF225 AD171:AD225 AD226:AF298 AF313:AF314 AE316:AF316 AE314:AE315 AE317:AE326 AF326 AD314:AD326 AD327:AF327 AE328:AF566 AE567:AE568 AE570:AE580 AD328:AD581 AD582:AF667 AD744:AF744 AD679:AF680 AD670:AF670 AD668:AE669 AD671:AE678 AD682:AF741 AD681:AE681 AD742:AE743 AD745:AE748 AD753:AF754 AD750:AE752 AD756:AF816 AD755:AE755 AD11:AD12 AD13:AE13 AD27:AE28 AD15 AD26 AD17:AD22">
    <cfRule type="cellIs" dxfId="1148" priority="125" stopIfTrue="1" operator="equal">
      <formula>"Aceptable"</formula>
    </cfRule>
    <cfRule type="cellIs" dxfId="1147" priority="126" stopIfTrue="1" operator="equal">
      <formula>"No aceptable"</formula>
    </cfRule>
  </conditionalFormatting>
  <conditionalFormatting sqref="AD11:AD13 AD26:AD816 AD15 AD17:AD22">
    <cfRule type="containsText" dxfId="1146" priority="120" stopIfTrue="1" operator="containsText" text="No aceptable o aceptable con control específico">
      <formula>NOT(ISERROR(SEARCH("No aceptable o aceptable con control específico",AD11)))</formula>
    </cfRule>
    <cfRule type="containsText" dxfId="1145" priority="123" stopIfTrue="1" operator="containsText" text="No aceptable">
      <formula>NOT(ISERROR(SEARCH("No aceptable",AD11)))</formula>
    </cfRule>
    <cfRule type="containsText" dxfId="1144" priority="124" stopIfTrue="1" operator="containsText" text="No Aceptable o aceptable con control específico">
      <formula>NOT(ISERROR(SEARCH("No Aceptable o aceptable con control específico",AD11)))</formula>
    </cfRule>
  </conditionalFormatting>
  <conditionalFormatting sqref="AD15">
    <cfRule type="containsText" dxfId="1143" priority="121" stopIfTrue="1" operator="containsText" text="No aceptable">
      <formula>NOT(ISERROR(SEARCH("No aceptable",AD15)))</formula>
    </cfRule>
    <cfRule type="containsText" dxfId="1142" priority="122" stopIfTrue="1" operator="containsText" text="No Aceptable o aceptable con control específico">
      <formula>NOT(ISERROR(SEARCH("No Aceptable o aceptable con control específico",AD15)))</formula>
    </cfRule>
  </conditionalFormatting>
  <conditionalFormatting sqref="AD23:AD24">
    <cfRule type="containsText" dxfId="1141" priority="112" stopIfTrue="1" operator="containsText" text="No aceptable o aceptable con control específico">
      <formula>NOT(ISERROR(SEARCH("No aceptable o aceptable con control específico",AD23)))</formula>
    </cfRule>
    <cfRule type="containsText" dxfId="1140" priority="113" stopIfTrue="1" operator="containsText" text="No aceptable">
      <formula>NOT(ISERROR(SEARCH("No aceptable",AD23)))</formula>
    </cfRule>
    <cfRule type="containsText" dxfId="1139" priority="114" stopIfTrue="1" operator="containsText" text="No Aceptable o aceptable con control específico">
      <formula>NOT(ISERROR(SEARCH("No Aceptable o aceptable con control específico",AD23)))</formula>
    </cfRule>
  </conditionalFormatting>
  <conditionalFormatting sqref="AD23:AD24">
    <cfRule type="cellIs" dxfId="1138" priority="115" stopIfTrue="1" operator="equal">
      <formula>"Aceptable"</formula>
    </cfRule>
    <cfRule type="cellIs" dxfId="1137" priority="116" stopIfTrue="1" operator="equal">
      <formula>"No aceptable"</formula>
    </cfRule>
  </conditionalFormatting>
  <conditionalFormatting sqref="AD25">
    <cfRule type="cellIs" dxfId="1136" priority="107" stopIfTrue="1" operator="equal">
      <formula>"Aceptable"</formula>
    </cfRule>
    <cfRule type="cellIs" dxfId="1135" priority="108" stopIfTrue="1" operator="equal">
      <formula>"No aceptable"</formula>
    </cfRule>
  </conditionalFormatting>
  <conditionalFormatting sqref="AD25">
    <cfRule type="containsText" dxfId="1134" priority="104" stopIfTrue="1" operator="containsText" text="No aceptable o aceptable con control específico">
      <formula>NOT(ISERROR(SEARCH("No aceptable o aceptable con control específico",AD25)))</formula>
    </cfRule>
    <cfRule type="containsText" dxfId="1133" priority="105" stopIfTrue="1" operator="containsText" text="No aceptable">
      <formula>NOT(ISERROR(SEARCH("No aceptable",AD25)))</formula>
    </cfRule>
    <cfRule type="containsText" dxfId="1132" priority="106" stopIfTrue="1" operator="containsText" text="No Aceptable o aceptable con control específico">
      <formula>NOT(ISERROR(SEARCH("No Aceptable o aceptable con control específico",AD25)))</formula>
    </cfRule>
  </conditionalFormatting>
  <conditionalFormatting sqref="AE14">
    <cfRule type="cellIs" dxfId="1131" priority="83" stopIfTrue="1" operator="equal">
      <formula>"I"</formula>
    </cfRule>
    <cfRule type="cellIs" dxfId="1130" priority="84" stopIfTrue="1" operator="equal">
      <formula>"II"</formula>
    </cfRule>
    <cfRule type="cellIs" dxfId="1129" priority="85" stopIfTrue="1" operator="between">
      <formula>"III"</formula>
      <formula>"IV"</formula>
    </cfRule>
  </conditionalFormatting>
  <conditionalFormatting sqref="AE14">
    <cfRule type="cellIs" dxfId="1128" priority="81" stopIfTrue="1" operator="equal">
      <formula>"Aceptable"</formula>
    </cfRule>
    <cfRule type="cellIs" dxfId="1127" priority="82" stopIfTrue="1" operator="equal">
      <formula>"No aceptable"</formula>
    </cfRule>
  </conditionalFormatting>
  <conditionalFormatting sqref="AB14:AD14">
    <cfRule type="cellIs" dxfId="1126" priority="78" stopIfTrue="1" operator="equal">
      <formula>"I"</formula>
    </cfRule>
    <cfRule type="cellIs" dxfId="1125" priority="79" stopIfTrue="1" operator="equal">
      <formula>"II"</formula>
    </cfRule>
    <cfRule type="cellIs" dxfId="1124" priority="80" stopIfTrue="1" operator="between">
      <formula>"III"</formula>
      <formula>"IV"</formula>
    </cfRule>
  </conditionalFormatting>
  <conditionalFormatting sqref="AD14">
    <cfRule type="cellIs" dxfId="1123" priority="76" stopIfTrue="1" operator="equal">
      <formula>"Aceptable"</formula>
    </cfRule>
    <cfRule type="cellIs" dxfId="1122" priority="77" stopIfTrue="1" operator="equal">
      <formula>"No aceptable"</formula>
    </cfRule>
  </conditionalFormatting>
  <conditionalFormatting sqref="AD14">
    <cfRule type="containsText" dxfId="1121" priority="71" stopIfTrue="1" operator="containsText" text="No aceptable o aceptable con control específico">
      <formula>NOT(ISERROR(SEARCH("No aceptable o aceptable con control específico",AD14)))</formula>
    </cfRule>
    <cfRule type="containsText" dxfId="1120" priority="74" stopIfTrue="1" operator="containsText" text="No aceptable">
      <formula>NOT(ISERROR(SEARCH("No aceptable",AD14)))</formula>
    </cfRule>
    <cfRule type="containsText" dxfId="1119" priority="75" stopIfTrue="1" operator="containsText" text="No Aceptable o aceptable con control específico">
      <formula>NOT(ISERROR(SEARCH("No Aceptable o aceptable con control específico",AD14)))</formula>
    </cfRule>
  </conditionalFormatting>
  <conditionalFormatting sqref="AD14">
    <cfRule type="containsText" dxfId="1118" priority="72" stopIfTrue="1" operator="containsText" text="No aceptable">
      <formula>NOT(ISERROR(SEARCH("No aceptable",AD14)))</formula>
    </cfRule>
    <cfRule type="containsText" dxfId="1117" priority="73" stopIfTrue="1" operator="containsText" text="No Aceptable o aceptable con control específico">
      <formula>NOT(ISERROR(SEARCH("No Aceptable o aceptable con control específico",AD14)))</formula>
    </cfRule>
  </conditionalFormatting>
  <conditionalFormatting sqref="AE12">
    <cfRule type="cellIs" dxfId="1116" priority="69" stopIfTrue="1" operator="equal">
      <formula>"Aceptable"</formula>
    </cfRule>
    <cfRule type="cellIs" dxfId="1115" priority="70" stopIfTrue="1" operator="equal">
      <formula>"No aceptable"</formula>
    </cfRule>
  </conditionalFormatting>
  <conditionalFormatting sqref="AE11">
    <cfRule type="cellIs" dxfId="1114" priority="66" stopIfTrue="1" operator="equal">
      <formula>"I"</formula>
    </cfRule>
    <cfRule type="cellIs" dxfId="1113" priority="67" stopIfTrue="1" operator="equal">
      <formula>"II"</formula>
    </cfRule>
    <cfRule type="cellIs" dxfId="1112" priority="68" stopIfTrue="1" operator="between">
      <formula>"III"</formula>
      <formula>"IV"</formula>
    </cfRule>
  </conditionalFormatting>
  <conditionalFormatting sqref="AE11">
    <cfRule type="cellIs" dxfId="1111" priority="64" stopIfTrue="1" operator="equal">
      <formula>"Aceptable"</formula>
    </cfRule>
    <cfRule type="cellIs" dxfId="1110" priority="65" stopIfTrue="1" operator="equal">
      <formula>"No aceptable"</formula>
    </cfRule>
  </conditionalFormatting>
  <conditionalFormatting sqref="AE21">
    <cfRule type="cellIs" dxfId="1109" priority="61" stopIfTrue="1" operator="equal">
      <formula>"I"</formula>
    </cfRule>
    <cfRule type="cellIs" dxfId="1108" priority="62" stopIfTrue="1" operator="equal">
      <formula>"II"</formula>
    </cfRule>
    <cfRule type="cellIs" dxfId="1107" priority="63" stopIfTrue="1" operator="between">
      <formula>"III"</formula>
      <formula>"IV"</formula>
    </cfRule>
  </conditionalFormatting>
  <conditionalFormatting sqref="AE21">
    <cfRule type="cellIs" dxfId="1106" priority="59" stopIfTrue="1" operator="equal">
      <formula>"Aceptable"</formula>
    </cfRule>
    <cfRule type="cellIs" dxfId="1105" priority="60" stopIfTrue="1" operator="equal">
      <formula>"No aceptable"</formula>
    </cfRule>
  </conditionalFormatting>
  <conditionalFormatting sqref="AE23">
    <cfRule type="cellIs" dxfId="1104" priority="57" stopIfTrue="1" operator="equal">
      <formula>"Aceptable"</formula>
    </cfRule>
    <cfRule type="cellIs" dxfId="1103" priority="58" stopIfTrue="1" operator="equal">
      <formula>"No aceptable"</formula>
    </cfRule>
  </conditionalFormatting>
  <conditionalFormatting sqref="AE22">
    <cfRule type="cellIs" dxfId="1102" priority="49" stopIfTrue="1" operator="equal">
      <formula>"I"</formula>
    </cfRule>
    <cfRule type="cellIs" dxfId="1101" priority="50" stopIfTrue="1" operator="equal">
      <formula>"II"</formula>
    </cfRule>
    <cfRule type="cellIs" dxfId="1100" priority="51" stopIfTrue="1" operator="between">
      <formula>"III"</formula>
      <formula>"IV"</formula>
    </cfRule>
  </conditionalFormatting>
  <conditionalFormatting sqref="AE22">
    <cfRule type="cellIs" dxfId="1099" priority="47" stopIfTrue="1" operator="equal">
      <formula>"Aceptable"</formula>
    </cfRule>
    <cfRule type="cellIs" dxfId="1098" priority="48" stopIfTrue="1" operator="equal">
      <formula>"No aceptable"</formula>
    </cfRule>
  </conditionalFormatting>
  <conditionalFormatting sqref="AE24">
    <cfRule type="cellIs" dxfId="1097" priority="44" stopIfTrue="1" operator="equal">
      <formula>"I"</formula>
    </cfRule>
    <cfRule type="cellIs" dxfId="1096" priority="45" stopIfTrue="1" operator="equal">
      <formula>"II"</formula>
    </cfRule>
    <cfRule type="cellIs" dxfId="1095" priority="46" stopIfTrue="1" operator="between">
      <formula>"III"</formula>
      <formula>"IV"</formula>
    </cfRule>
  </conditionalFormatting>
  <conditionalFormatting sqref="AE24">
    <cfRule type="cellIs" dxfId="1094" priority="42" stopIfTrue="1" operator="equal">
      <formula>"Aceptable"</formula>
    </cfRule>
    <cfRule type="cellIs" dxfId="1093" priority="43" stopIfTrue="1" operator="equal">
      <formula>"No aceptable"</formula>
    </cfRule>
  </conditionalFormatting>
  <conditionalFormatting sqref="AE25">
    <cfRule type="cellIs" dxfId="1092" priority="39" stopIfTrue="1" operator="equal">
      <formula>"I"</formula>
    </cfRule>
    <cfRule type="cellIs" dxfId="1091" priority="40" stopIfTrue="1" operator="equal">
      <formula>"II"</formula>
    </cfRule>
    <cfRule type="cellIs" dxfId="1090" priority="41" stopIfTrue="1" operator="between">
      <formula>"III"</formula>
      <formula>"IV"</formula>
    </cfRule>
  </conditionalFormatting>
  <conditionalFormatting sqref="AE25">
    <cfRule type="cellIs" dxfId="1089" priority="37" stopIfTrue="1" operator="equal">
      <formula>"Aceptable"</formula>
    </cfRule>
    <cfRule type="cellIs" dxfId="1088" priority="38" stopIfTrue="1" operator="equal">
      <formula>"No aceptable"</formula>
    </cfRule>
  </conditionalFormatting>
  <conditionalFormatting sqref="AE16">
    <cfRule type="cellIs" dxfId="1087" priority="34" stopIfTrue="1" operator="equal">
      <formula>"I"</formula>
    </cfRule>
    <cfRule type="cellIs" dxfId="1086" priority="35" stopIfTrue="1" operator="equal">
      <formula>"II"</formula>
    </cfRule>
    <cfRule type="cellIs" dxfId="1085" priority="36" stopIfTrue="1" operator="between">
      <formula>"III"</formula>
      <formula>"IV"</formula>
    </cfRule>
  </conditionalFormatting>
  <conditionalFormatting sqref="AE16">
    <cfRule type="cellIs" dxfId="1084" priority="32" stopIfTrue="1" operator="equal">
      <formula>"Aceptable"</formula>
    </cfRule>
    <cfRule type="cellIs" dxfId="1083" priority="33" stopIfTrue="1" operator="equal">
      <formula>"No aceptable"</formula>
    </cfRule>
  </conditionalFormatting>
  <conditionalFormatting sqref="AE17">
    <cfRule type="cellIs" dxfId="1082" priority="29" stopIfTrue="1" operator="equal">
      <formula>"I"</formula>
    </cfRule>
    <cfRule type="cellIs" dxfId="1081" priority="30" stopIfTrue="1" operator="equal">
      <formula>"II"</formula>
    </cfRule>
    <cfRule type="cellIs" dxfId="1080" priority="31" stopIfTrue="1" operator="between">
      <formula>"III"</formula>
      <formula>"IV"</formula>
    </cfRule>
  </conditionalFormatting>
  <conditionalFormatting sqref="AE17">
    <cfRule type="cellIs" dxfId="1079" priority="27" stopIfTrue="1" operator="equal">
      <formula>"Aceptable"</formula>
    </cfRule>
    <cfRule type="cellIs" dxfId="1078" priority="28" stopIfTrue="1" operator="equal">
      <formula>"No aceptable"</formula>
    </cfRule>
  </conditionalFormatting>
  <conditionalFormatting sqref="AE20">
    <cfRule type="cellIs" dxfId="1077" priority="24" stopIfTrue="1" operator="equal">
      <formula>"I"</formula>
    </cfRule>
    <cfRule type="cellIs" dxfId="1076" priority="25" stopIfTrue="1" operator="equal">
      <formula>"II"</formula>
    </cfRule>
    <cfRule type="cellIs" dxfId="1075" priority="26" stopIfTrue="1" operator="between">
      <formula>"III"</formula>
      <formula>"IV"</formula>
    </cfRule>
  </conditionalFormatting>
  <conditionalFormatting sqref="AE20">
    <cfRule type="cellIs" dxfId="1074" priority="22" stopIfTrue="1" operator="equal">
      <formula>"Aceptable"</formula>
    </cfRule>
    <cfRule type="cellIs" dxfId="1073" priority="23" stopIfTrue="1" operator="equal">
      <formula>"No aceptable"</formula>
    </cfRule>
  </conditionalFormatting>
  <conditionalFormatting sqref="AE18">
    <cfRule type="cellIs" dxfId="1072" priority="19" stopIfTrue="1" operator="equal">
      <formula>"I"</formula>
    </cfRule>
    <cfRule type="cellIs" dxfId="1071" priority="20" stopIfTrue="1" operator="equal">
      <formula>"II"</formula>
    </cfRule>
    <cfRule type="cellIs" dxfId="1070" priority="21" stopIfTrue="1" operator="between">
      <formula>"III"</formula>
      <formula>"IV"</formula>
    </cfRule>
  </conditionalFormatting>
  <conditionalFormatting sqref="AE18">
    <cfRule type="cellIs" dxfId="1069" priority="17" stopIfTrue="1" operator="equal">
      <formula>"Aceptable"</formula>
    </cfRule>
    <cfRule type="cellIs" dxfId="1068" priority="18" stopIfTrue="1" operator="equal">
      <formula>"No aceptable"</formula>
    </cfRule>
  </conditionalFormatting>
  <conditionalFormatting sqref="AE19">
    <cfRule type="cellIs" dxfId="1067" priority="14" stopIfTrue="1" operator="equal">
      <formula>"I"</formula>
    </cfRule>
    <cfRule type="cellIs" dxfId="1066" priority="15" stopIfTrue="1" operator="equal">
      <formula>"II"</formula>
    </cfRule>
    <cfRule type="cellIs" dxfId="1065" priority="16" stopIfTrue="1" operator="between">
      <formula>"III"</formula>
      <formula>"IV"</formula>
    </cfRule>
  </conditionalFormatting>
  <conditionalFormatting sqref="AE19">
    <cfRule type="cellIs" dxfId="1064" priority="12" stopIfTrue="1" operator="equal">
      <formula>"Aceptable"</formula>
    </cfRule>
    <cfRule type="cellIs" dxfId="1063" priority="13" stopIfTrue="1" operator="equal">
      <formula>"No aceptable"</formula>
    </cfRule>
  </conditionalFormatting>
  <conditionalFormatting sqref="AB16:AD16">
    <cfRule type="cellIs" dxfId="1062" priority="9" stopIfTrue="1" operator="equal">
      <formula>"I"</formula>
    </cfRule>
    <cfRule type="cellIs" dxfId="1061" priority="10" stopIfTrue="1" operator="equal">
      <formula>"II"</formula>
    </cfRule>
    <cfRule type="cellIs" dxfId="1060" priority="11" stopIfTrue="1" operator="between">
      <formula>"III"</formula>
      <formula>"IV"</formula>
    </cfRule>
  </conditionalFormatting>
  <conditionalFormatting sqref="AD16">
    <cfRule type="cellIs" dxfId="1059" priority="7" stopIfTrue="1" operator="equal">
      <formula>"Aceptable"</formula>
    </cfRule>
    <cfRule type="cellIs" dxfId="1058" priority="8" stopIfTrue="1" operator="equal">
      <formula>"No aceptable"</formula>
    </cfRule>
  </conditionalFormatting>
  <conditionalFormatting sqref="AD16">
    <cfRule type="containsText" dxfId="1057" priority="4" stopIfTrue="1" operator="containsText" text="No aceptable o aceptable con control específico">
      <formula>NOT(ISERROR(SEARCH("No aceptable o aceptable con control específico",AD16)))</formula>
    </cfRule>
    <cfRule type="containsText" dxfId="1056" priority="5" stopIfTrue="1" operator="containsText" text="No aceptable">
      <formula>NOT(ISERROR(SEARCH("No aceptable",AD16)))</formula>
    </cfRule>
    <cfRule type="containsText" dxfId="1055" priority="6" stopIfTrue="1" operator="containsText" text="No Aceptable o aceptable con control específico">
      <formula>NOT(ISERROR(SEARCH("No Aceptable o aceptable con control específico",AD16)))</formula>
    </cfRule>
  </conditionalFormatting>
  <conditionalFormatting sqref="AB23:AB25">
    <cfRule type="cellIs" dxfId="1054" priority="1" stopIfTrue="1" operator="equal">
      <formula>"I"</formula>
    </cfRule>
    <cfRule type="cellIs" dxfId="1053" priority="2" stopIfTrue="1" operator="equal">
      <formula>"II"</formula>
    </cfRule>
    <cfRule type="cellIs" dxfId="1052" priority="3" stopIfTrue="1" operator="between">
      <formula>"III"</formula>
      <formula>"IV"</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23:Z25 Z16" xr:uid="{00000000-0002-0000-1700-000000000000}">
      <formula1>"100,60,25,10"</formula1>
    </dataValidation>
    <dataValidation type="list" allowBlank="1" showInputMessage="1" prompt="4 = Continua_x000a_3 = Frecuente_x000a_2 = Ocasional_x000a_1 = Esporádica" sqref="V23:V25 V16" xr:uid="{00000000-0002-0000-1700-000001000000}">
      <formula1>"4, 3, 2, 1"</formula1>
    </dataValidation>
    <dataValidation type="list" allowBlank="1" showInputMessage="1" showErrorMessage="1" prompt="10 = Muy Alto_x000a_6 = Alto_x000a_2 = Medio_x000a_0 = Bajo" sqref="U23:U25 U16" xr:uid="{00000000-0002-0000-1700-000002000000}">
      <formula1>"10, 6, 2, 0, "</formula1>
    </dataValidation>
    <dataValidation allowBlank="1" sqref="AA23:AA25 AA16" xr:uid="{00000000-0002-0000-1700-000003000000}"/>
  </dataValidations>
  <pageMargins left="0.7" right="0.7" top="0.75" bottom="0.75" header="0.3" footer="0.3"/>
  <pageSetup orientation="portrait" horizontalDpi="4294967294" verticalDpi="4294967294"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B1:BL27"/>
  <sheetViews>
    <sheetView topLeftCell="A5" zoomScale="60" zoomScaleNormal="60" workbookViewId="0">
      <selection activeCell="L11" sqref="L11"/>
    </sheetView>
  </sheetViews>
  <sheetFormatPr baseColWidth="10" defaultRowHeight="54.75" customHeight="1" x14ac:dyDescent="0.2"/>
  <cols>
    <col min="1" max="1" width="1.85546875" customWidth="1"/>
    <col min="2" max="2" width="5.7109375" customWidth="1"/>
    <col min="3" max="3" width="7.5703125" customWidth="1"/>
    <col min="4" max="4" width="5.85546875" customWidth="1"/>
    <col min="5" max="5" width="6.7109375" customWidth="1"/>
    <col min="6" max="6" width="16.85546875" customWidth="1"/>
    <col min="7" max="7" width="8.28515625" customWidth="1"/>
    <col min="8" max="8" width="11.85546875" customWidth="1"/>
    <col min="9" max="9" width="12.28515625" customWidth="1"/>
    <col min="10" max="10" width="13.42578125" customWidth="1"/>
    <col min="11" max="11" width="12.7109375" customWidth="1"/>
    <col min="12" max="15" width="5.140625" customWidth="1"/>
    <col min="16" max="16" width="13.42578125"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4.7109375" customWidth="1"/>
    <col min="26" max="26" width="7.7109375" customWidth="1"/>
    <col min="27" max="27" width="8.140625" customWidth="1"/>
    <col min="28" max="28" width="7.28515625" customWidth="1"/>
    <col min="29" max="29" width="12" customWidth="1"/>
    <col min="30" max="30" width="12.7109375" customWidth="1"/>
    <col min="31" max="31" width="12.28515625" customWidth="1"/>
    <col min="32" max="32" width="9.85546875" customWidth="1"/>
    <col min="33" max="33" width="10.28515625" customWidth="1"/>
    <col min="34" max="34" width="11.28515625" customWidth="1"/>
    <col min="35" max="35" width="14.140625" customWidth="1"/>
    <col min="36" max="36" width="12.28515625" customWidth="1"/>
    <col min="37" max="37" width="19.28515625" customWidth="1"/>
  </cols>
  <sheetData>
    <row r="1" spans="2:64" ht="30.7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69" t="s">
        <v>89</v>
      </c>
      <c r="AK1" s="59" t="s">
        <v>137</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30.7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69" t="s">
        <v>90</v>
      </c>
      <c r="AK2" s="59">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30.7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81" t="s">
        <v>91</v>
      </c>
      <c r="AK3" s="60">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30.7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2:64" s="137" customFormat="1" ht="18.75" customHeight="1" x14ac:dyDescent="0.3">
      <c r="E6" s="138"/>
      <c r="H6" s="139"/>
      <c r="AF6" s="138"/>
      <c r="AG6" s="138"/>
      <c r="AH6" s="138"/>
      <c r="AJ6" s="139"/>
    </row>
    <row r="7" spans="2: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64"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64" s="2" customFormat="1" ht="90" customHeight="1" x14ac:dyDescent="0.35">
      <c r="B11" s="237" t="s">
        <v>143</v>
      </c>
      <c r="C11" s="237" t="s">
        <v>151</v>
      </c>
      <c r="D11" s="237" t="s">
        <v>181</v>
      </c>
      <c r="E11" s="287" t="s">
        <v>152</v>
      </c>
      <c r="F11" s="243" t="s">
        <v>153</v>
      </c>
      <c r="G11" s="97" t="s">
        <v>44</v>
      </c>
      <c r="H11" s="235" t="s">
        <v>325</v>
      </c>
      <c r="I11" s="148" t="s">
        <v>49</v>
      </c>
      <c r="J11" s="189" t="s">
        <v>374</v>
      </c>
      <c r="K11" s="189" t="s">
        <v>375</v>
      </c>
      <c r="L11" s="140">
        <v>2</v>
      </c>
      <c r="M11" s="140">
        <v>12</v>
      </c>
      <c r="N11" s="140">
        <v>0</v>
      </c>
      <c r="O11" s="140">
        <f t="shared" ref="O11:O24" si="0">SUM(L11:N11)</f>
        <v>14</v>
      </c>
      <c r="P11" s="189" t="s">
        <v>376</v>
      </c>
      <c r="Q11" s="157">
        <v>8</v>
      </c>
      <c r="R11" s="189" t="s">
        <v>628</v>
      </c>
      <c r="S11" s="189" t="s">
        <v>378</v>
      </c>
      <c r="T11" s="189" t="s">
        <v>377</v>
      </c>
      <c r="U11" s="7">
        <v>2</v>
      </c>
      <c r="V11" s="7">
        <v>4</v>
      </c>
      <c r="W11" s="7">
        <f t="shared" ref="W11:W24" si="1">V11*U11</f>
        <v>8</v>
      </c>
      <c r="X11" s="8" t="str">
        <f t="shared" ref="X11:X24" si="2">+IF(AND(U11*V11&gt;=24,U11*V11&lt;=40),"MA",IF(AND(U11*V11&gt;=10,U11*V11&lt;=20),"A",IF(AND(U11*V11&gt;=6,U11*V11&lt;=8),"M",IF(AND(U11*V11&gt;=0,U11*V11&lt;=4),"B",""))))</f>
        <v>M</v>
      </c>
      <c r="Y11" s="9" t="str">
        <f t="shared" ref="Y11:Y24"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 t="shared" ref="AA11:AA24" si="4">W11*Z11</f>
        <v>80</v>
      </c>
      <c r="AB11" s="10" t="str">
        <f t="shared" ref="AB11:AB24" si="5">+IF(AND(U11*V11*Z11&gt;=600,U11*V11*Z11&lt;=4000),"I",IF(AND(U11*V11*Z11&gt;=150,U11*V11*Z11&lt;=500),"II",IF(AND(U11*V11*Z11&gt;=40,U11*V11*Z11&lt;=120),"III",IF(AND(U11*V11*Z11&gt;=0,U11*V11*Z11&lt;=20),"IV",""))))</f>
        <v>III</v>
      </c>
      <c r="AC11" s="9" t="str">
        <f t="shared" ref="AC11:AC24" si="6">+IF(AB11="I","Situación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 t="shared" ref="AD11:AD24" si="7">+IF(AB11="I","No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90" customHeight="1" thickBot="1" x14ac:dyDescent="0.4">
      <c r="B12" s="237"/>
      <c r="C12" s="237"/>
      <c r="D12" s="237"/>
      <c r="E12" s="287"/>
      <c r="F12" s="243"/>
      <c r="G12" s="129" t="s">
        <v>44</v>
      </c>
      <c r="H12" s="235"/>
      <c r="I12" s="148" t="s">
        <v>127</v>
      </c>
      <c r="J12" s="189" t="s">
        <v>380</v>
      </c>
      <c r="K12" s="190" t="s">
        <v>381</v>
      </c>
      <c r="L12" s="140">
        <v>2</v>
      </c>
      <c r="M12" s="140">
        <v>12</v>
      </c>
      <c r="N12" s="140">
        <v>0</v>
      </c>
      <c r="O12" s="140">
        <f t="shared" ref="O12" si="8">SUM(L12:N12)</f>
        <v>14</v>
      </c>
      <c r="P12" s="189" t="s">
        <v>376</v>
      </c>
      <c r="Q12" s="157">
        <v>8</v>
      </c>
      <c r="R12" s="190" t="s">
        <v>629</v>
      </c>
      <c r="S12" s="190" t="s">
        <v>378</v>
      </c>
      <c r="T12" s="190" t="s">
        <v>377</v>
      </c>
      <c r="U12" s="7">
        <v>2</v>
      </c>
      <c r="V12" s="7">
        <v>4</v>
      </c>
      <c r="W12" s="7">
        <f t="shared" ref="W12" si="9">V12*U12</f>
        <v>8</v>
      </c>
      <c r="X12" s="8" t="str">
        <f t="shared" ref="X12" si="10">+IF(AND(U12*V12&gt;=24,U12*V12&lt;=40),"MA",IF(AND(U12*V12&gt;=10,U12*V12&lt;=20),"A",IF(AND(U12*V12&gt;=6,U12*V12&lt;=8),"M",IF(AND(U12*V12&gt;=0,U12*V12&lt;=4),"B",""))))</f>
        <v>M</v>
      </c>
      <c r="Y12" s="9" t="str">
        <f t="shared" ref="Y12" si="11">+IF(X12="MA","Situación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11</v>
      </c>
      <c r="AA12" s="7">
        <f t="shared" ref="AA12" si="12">W12*Z12</f>
        <v>88</v>
      </c>
      <c r="AB12" s="10" t="str">
        <f t="shared" ref="AB12" si="13">+IF(AND(U12*V12*Z12&gt;=600,U12*V12*Z12&lt;=4000),"I",IF(AND(U12*V12*Z12&gt;=150,U12*V12*Z12&lt;=500),"II",IF(AND(U12*V12*Z12&gt;=40,U12*V12*Z12&lt;=120),"III",IF(AND(U12*V12*Z12&gt;=0,U12*V12*Z12&lt;=20),"IV",""))))</f>
        <v>III</v>
      </c>
      <c r="AC12" s="9" t="str">
        <f t="shared" ref="AC12" si="14">+IF(AB12="I","Situación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 t="shared" ref="AD12" si="15">+IF(AB12="I","No aceptable",IF(AB12="II","No aceptable o aceptable con control específico",IF(AB12="III","Aceptable",IF(AB12="IV","Aceptable",""))))</f>
        <v>Aceptable</v>
      </c>
      <c r="AE12" s="173" t="s">
        <v>128</v>
      </c>
      <c r="AF12" s="157" t="s">
        <v>34</v>
      </c>
      <c r="AG12" s="157" t="s">
        <v>34</v>
      </c>
      <c r="AH12" s="157" t="s">
        <v>384</v>
      </c>
      <c r="AI12" s="146" t="s">
        <v>379</v>
      </c>
      <c r="AJ12" s="157" t="s">
        <v>34</v>
      </c>
      <c r="AK12" s="147"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90" customHeight="1" thickBot="1" x14ac:dyDescent="0.4">
      <c r="B13" s="237"/>
      <c r="C13" s="237"/>
      <c r="D13" s="237"/>
      <c r="E13" s="287"/>
      <c r="F13" s="243"/>
      <c r="G13" s="128" t="s">
        <v>44</v>
      </c>
      <c r="H13" s="235" t="s">
        <v>47</v>
      </c>
      <c r="I13" s="148" t="s">
        <v>353</v>
      </c>
      <c r="J13" s="148" t="s">
        <v>354</v>
      </c>
      <c r="K13" s="148" t="s">
        <v>355</v>
      </c>
      <c r="L13" s="140">
        <v>2</v>
      </c>
      <c r="M13" s="140">
        <v>12</v>
      </c>
      <c r="N13" s="140">
        <v>0</v>
      </c>
      <c r="O13" s="140">
        <f t="shared" ref="O13" si="16">SUM(L13:N13)</f>
        <v>14</v>
      </c>
      <c r="P13" s="148" t="s">
        <v>356</v>
      </c>
      <c r="Q13" s="157">
        <v>8</v>
      </c>
      <c r="R13" s="148" t="s">
        <v>359</v>
      </c>
      <c r="S13" s="148" t="s">
        <v>465</v>
      </c>
      <c r="T13" s="148" t="s">
        <v>466</v>
      </c>
      <c r="U13" s="7">
        <v>2</v>
      </c>
      <c r="V13" s="7">
        <v>4</v>
      </c>
      <c r="W13" s="7">
        <f t="shared" ref="W13" si="17">V13*U13</f>
        <v>8</v>
      </c>
      <c r="X13" s="8" t="str">
        <f t="shared" ref="X13" si="18">+IF(AND(U13*V13&gt;=24,U13*V13&lt;=40),"MA",IF(AND(U13*V13&gt;=10,U13*V13&lt;=20),"A",IF(AND(U13*V13&gt;=6,U13*V13&lt;=8),"M",IF(AND(U13*V13&gt;=0,U13*V13&lt;=4),"B",""))))</f>
        <v>M</v>
      </c>
      <c r="Y13" s="9" t="str">
        <f t="shared" ref="Y13" si="19">+IF(X13="MA","Situación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7">
        <v>10</v>
      </c>
      <c r="AA13" s="7">
        <f t="shared" ref="AA13" si="20">W13*Z13</f>
        <v>80</v>
      </c>
      <c r="AB13" s="10" t="str">
        <f t="shared" ref="AB13" si="21">+IF(AND(U13*V13*Z13&gt;=600,U13*V13*Z13&lt;=4000),"I",IF(AND(U13*V13*Z13&gt;=150,U13*V13*Z13&lt;=500),"II",IF(AND(U13*V13*Z13&gt;=40,U13*V13*Z13&lt;=120),"III",IF(AND(U13*V13*Z13&gt;=0,U13*V13*Z13&lt;=20),"IV",""))))</f>
        <v>III</v>
      </c>
      <c r="AC13" s="9" t="str">
        <f t="shared" ref="AC13" si="22">+IF(AB13="I","Situación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 t="shared" ref="AD13" si="23">+IF(AB13="I","No aceptable",IF(AB13="II","No aceptable o aceptable con control específico",IF(AB13="III","Aceptable",IF(AB13="IV","Aceptable",""))))</f>
        <v>Aceptable</v>
      </c>
      <c r="AE13" s="150" t="s">
        <v>362</v>
      </c>
      <c r="AF13" s="148" t="s">
        <v>34</v>
      </c>
      <c r="AG13" s="148" t="s">
        <v>34</v>
      </c>
      <c r="AH13" s="148" t="s">
        <v>34</v>
      </c>
      <c r="AI13" s="148" t="s">
        <v>361</v>
      </c>
      <c r="AJ13" s="148" t="s">
        <v>34</v>
      </c>
      <c r="AK13" s="147" t="s">
        <v>285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90" customHeight="1" x14ac:dyDescent="0.35">
      <c r="B14" s="237"/>
      <c r="C14" s="237"/>
      <c r="D14" s="237"/>
      <c r="E14" s="287"/>
      <c r="F14" s="243"/>
      <c r="G14" s="97" t="s">
        <v>44</v>
      </c>
      <c r="H14" s="235"/>
      <c r="I14" s="148" t="s">
        <v>63</v>
      </c>
      <c r="J14" s="148" t="s">
        <v>365</v>
      </c>
      <c r="K14" s="148" t="s">
        <v>347</v>
      </c>
      <c r="L14" s="140">
        <v>2</v>
      </c>
      <c r="M14" s="140">
        <v>12</v>
      </c>
      <c r="N14" s="140">
        <v>0</v>
      </c>
      <c r="O14" s="140">
        <f t="shared" si="0"/>
        <v>14</v>
      </c>
      <c r="P14" s="148" t="s">
        <v>363</v>
      </c>
      <c r="Q14" s="148">
        <v>8</v>
      </c>
      <c r="R14" s="148" t="s">
        <v>351</v>
      </c>
      <c r="S14" s="148" t="s">
        <v>349</v>
      </c>
      <c r="T14" s="148" t="s">
        <v>464</v>
      </c>
      <c r="U14" s="7">
        <v>2</v>
      </c>
      <c r="V14" s="7">
        <v>4</v>
      </c>
      <c r="W14" s="7">
        <f t="shared" si="1"/>
        <v>8</v>
      </c>
      <c r="X14" s="8" t="str">
        <f t="shared" si="2"/>
        <v>M</v>
      </c>
      <c r="Y14" s="9" t="str">
        <f t="shared" si="3"/>
        <v>Situación deficiente con exposición esporádica, o bien situación mejorable con exposición continuada o frecuente. Es posible que suceda el daño alguna vez.</v>
      </c>
      <c r="Z14" s="7">
        <v>10</v>
      </c>
      <c r="AA14" s="7">
        <f t="shared" si="4"/>
        <v>80</v>
      </c>
      <c r="AB14" s="10" t="str">
        <f t="shared" si="5"/>
        <v>III</v>
      </c>
      <c r="AC14" s="9" t="str">
        <f t="shared" si="6"/>
        <v>Mejorar si es posible. Sería conveniente justificar la intervención y su rentabilidad.</v>
      </c>
      <c r="AD14" s="11" t="str">
        <f t="shared" si="7"/>
        <v>Aceptable</v>
      </c>
      <c r="AE14" s="148" t="s">
        <v>371</v>
      </c>
      <c r="AF14" s="148" t="s">
        <v>34</v>
      </c>
      <c r="AG14" s="148" t="s">
        <v>34</v>
      </c>
      <c r="AH14" s="148" t="s">
        <v>34</v>
      </c>
      <c r="AI14" s="151" t="s">
        <v>364</v>
      </c>
      <c r="AJ14" s="148" t="s">
        <v>34</v>
      </c>
      <c r="AK14" s="147" t="s">
        <v>35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2" customFormat="1" ht="90" customHeight="1" x14ac:dyDescent="0.35">
      <c r="B15" s="237"/>
      <c r="C15" s="237"/>
      <c r="D15" s="237"/>
      <c r="E15" s="287"/>
      <c r="F15" s="243"/>
      <c r="G15" s="120" t="s">
        <v>44</v>
      </c>
      <c r="H15" s="190" t="s">
        <v>326</v>
      </c>
      <c r="I15" s="190" t="s">
        <v>547</v>
      </c>
      <c r="J15" s="190" t="s">
        <v>533</v>
      </c>
      <c r="K15" s="190" t="s">
        <v>534</v>
      </c>
      <c r="L15" s="140">
        <v>2</v>
      </c>
      <c r="M15" s="140">
        <v>12</v>
      </c>
      <c r="N15" s="182">
        <v>0</v>
      </c>
      <c r="O15" s="182">
        <v>1</v>
      </c>
      <c r="P15" s="190" t="s">
        <v>535</v>
      </c>
      <c r="Q15" s="148">
        <v>8</v>
      </c>
      <c r="R15" s="190" t="s">
        <v>536</v>
      </c>
      <c r="S15" s="190" t="s">
        <v>537</v>
      </c>
      <c r="T15" s="190" t="s">
        <v>539</v>
      </c>
      <c r="U15" s="141">
        <v>2</v>
      </c>
      <c r="V15" s="141">
        <v>3</v>
      </c>
      <c r="W15" s="141">
        <f t="shared" si="1"/>
        <v>6</v>
      </c>
      <c r="X15" s="142" t="str">
        <f t="shared" si="2"/>
        <v>M</v>
      </c>
      <c r="Y15" s="143" t="str">
        <f t="shared" si="3"/>
        <v>Situación deficiente con exposición esporádica, o bien situación mejorable con exposición continuada o frecuente. Es posible que suceda el daño alguna vez.</v>
      </c>
      <c r="Z15" s="141">
        <v>25</v>
      </c>
      <c r="AA15" s="141">
        <f t="shared" si="4"/>
        <v>150</v>
      </c>
      <c r="AB15" s="144" t="str">
        <f t="shared" si="5"/>
        <v>II</v>
      </c>
      <c r="AC15" s="143" t="str">
        <f t="shared" si="6"/>
        <v>Corregir y adoptar medidas de control de inmediato. Sin embargo suspenda actividades si el nivel de riesgo está por encima o igual de 360.</v>
      </c>
      <c r="AD15" s="145" t="str">
        <f t="shared" si="7"/>
        <v>No aceptable o aceptable con control específico</v>
      </c>
      <c r="AE15" s="143" t="s">
        <v>538</v>
      </c>
      <c r="AF15" s="148" t="s">
        <v>34</v>
      </c>
      <c r="AG15" s="148" t="s">
        <v>34</v>
      </c>
      <c r="AH15" s="141" t="s">
        <v>531</v>
      </c>
      <c r="AI15" s="152" t="s">
        <v>532</v>
      </c>
      <c r="AJ15" s="148" t="s">
        <v>530</v>
      </c>
      <c r="AK15" s="173" t="s">
        <v>285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s="2" customFormat="1" ht="90" customHeight="1" x14ac:dyDescent="0.35">
      <c r="B16" s="237"/>
      <c r="C16" s="237"/>
      <c r="D16" s="237"/>
      <c r="E16" s="287"/>
      <c r="F16" s="243"/>
      <c r="G16" s="97" t="s">
        <v>44</v>
      </c>
      <c r="H16" s="235" t="s">
        <v>53</v>
      </c>
      <c r="I16" s="190" t="s">
        <v>330</v>
      </c>
      <c r="J16" s="190" t="s">
        <v>566</v>
      </c>
      <c r="K16" s="190" t="s">
        <v>334</v>
      </c>
      <c r="L16" s="140">
        <v>2</v>
      </c>
      <c r="M16" s="140">
        <v>12</v>
      </c>
      <c r="N16" s="140">
        <v>0</v>
      </c>
      <c r="O16" s="140">
        <f t="shared" si="0"/>
        <v>14</v>
      </c>
      <c r="P16" s="190" t="s">
        <v>337</v>
      </c>
      <c r="Q16" s="157">
        <v>8</v>
      </c>
      <c r="R16" s="191" t="s">
        <v>339</v>
      </c>
      <c r="S16" s="191" t="s">
        <v>340</v>
      </c>
      <c r="T16" s="191" t="s">
        <v>341</v>
      </c>
      <c r="U16" s="7">
        <v>2</v>
      </c>
      <c r="V16" s="7">
        <v>6</v>
      </c>
      <c r="W16" s="7">
        <f t="shared" si="1"/>
        <v>12</v>
      </c>
      <c r="X16" s="8" t="str">
        <f t="shared" si="2"/>
        <v>A</v>
      </c>
      <c r="Y16" s="9" t="str">
        <f t="shared" si="3"/>
        <v>Situación deficiente con exposición frecuente u ocasional, o bien situación muy deficiente con exposición ocasional o esporádica. La materialización de Riesgo es posible que suceda varias veces en la vida laboral</v>
      </c>
      <c r="Z16" s="7">
        <v>10</v>
      </c>
      <c r="AA16" s="7">
        <f t="shared" si="4"/>
        <v>120</v>
      </c>
      <c r="AB16" s="10" t="str">
        <f t="shared" si="5"/>
        <v>III</v>
      </c>
      <c r="AC16" s="9" t="str">
        <f t="shared" si="6"/>
        <v>Mejorar si es posible. Sería conveniente justificar la intervención y su rentabilidad.</v>
      </c>
      <c r="AD16" s="11" t="str">
        <f t="shared" si="7"/>
        <v>Aceptable</v>
      </c>
      <c r="AE16" s="173" t="s">
        <v>570</v>
      </c>
      <c r="AF16" s="148" t="s">
        <v>34</v>
      </c>
      <c r="AG16" s="148" t="s">
        <v>34</v>
      </c>
      <c r="AH16" s="190" t="s">
        <v>345</v>
      </c>
      <c r="AI16" s="190" t="s">
        <v>346</v>
      </c>
      <c r="AJ16" s="157" t="s">
        <v>34</v>
      </c>
      <c r="AK16" s="147" t="s">
        <v>35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135" customFormat="1" ht="90" customHeight="1" x14ac:dyDescent="0.35">
      <c r="B17" s="237"/>
      <c r="C17" s="237"/>
      <c r="D17" s="237"/>
      <c r="E17" s="287"/>
      <c r="F17" s="243"/>
      <c r="G17" s="158"/>
      <c r="H17" s="235"/>
      <c r="I17" s="190" t="s">
        <v>556</v>
      </c>
      <c r="J17" s="190" t="s">
        <v>557</v>
      </c>
      <c r="K17" s="190" t="s">
        <v>558</v>
      </c>
      <c r="L17" s="140">
        <v>2</v>
      </c>
      <c r="M17" s="140">
        <v>12</v>
      </c>
      <c r="N17" s="140">
        <v>0</v>
      </c>
      <c r="O17" s="140">
        <f t="shared" ref="O17" si="24">SUM(L17:N17)</f>
        <v>14</v>
      </c>
      <c r="P17" s="190" t="s">
        <v>559</v>
      </c>
      <c r="Q17" s="185">
        <v>8</v>
      </c>
      <c r="R17" s="191" t="s">
        <v>560</v>
      </c>
      <c r="S17" s="191" t="s">
        <v>561</v>
      </c>
      <c r="T17" s="191" t="s">
        <v>562</v>
      </c>
      <c r="U17" s="141">
        <v>2</v>
      </c>
      <c r="V17" s="141">
        <v>4</v>
      </c>
      <c r="W17" s="141">
        <f t="shared" ref="W17" si="25">V17*U17</f>
        <v>8</v>
      </c>
      <c r="X17" s="142" t="str">
        <f t="shared" ref="X17" si="26">+IF(AND(U17*V17&gt;=24,U17*V17&lt;=40),"MA",IF(AND(U17*V17&gt;=10,U17*V17&lt;=20),"A",IF(AND(U17*V17&gt;=6,U17*V17&lt;=8),"M",IF(AND(U17*V17&gt;=0,U17*V17&lt;=4),"B",""))))</f>
        <v>M</v>
      </c>
      <c r="Y17" s="143" t="str">
        <f t="shared" ref="Y17" si="27">+IF(X17="MA","Situación deficiente con exposición continua, o muy deficiente con exposición frecuente. Normalmente la materialización del riesgo ocurre con frecuencia.",IF(X17="A","Situación deficiente con exposición frecuente u ocasional, o bien situación muy deficiente con exposición ocasional o esporádica. La materialización de Riesgo es posible que suceda varias veces en la vida laboral",IF(X17="M","Situación deficiente con exposición esporádica, o bien situación mejorable con exposición continuada o frecuente. Es posible que suceda el daño alguna vez.",IF(X17="B","Situación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7" s="141">
        <v>10</v>
      </c>
      <c r="AA17" s="141">
        <f t="shared" ref="AA17" si="28">W17*Z17</f>
        <v>80</v>
      </c>
      <c r="AB17" s="144" t="str">
        <f t="shared" ref="AB17" si="29">+IF(AND(U17*V17*Z17&gt;=600,U17*V17*Z17&lt;=4000),"I",IF(AND(U17*V17*Z17&gt;=150,U17*V17*Z17&lt;=500),"II",IF(AND(U17*V17*Z17&gt;=40,U17*V17*Z17&lt;=120),"III",IF(AND(U17*V17*Z17&gt;=0,U17*V17*Z17&lt;=20),"IV",""))))</f>
        <v>III</v>
      </c>
      <c r="AC17" s="143" t="str">
        <f t="shared" ref="AC17" si="30">+IF(AB17="I","Situación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7" s="145" t="str">
        <f t="shared" ref="AD17" si="31">+IF(AB17="I","No aceptable",IF(AB17="II","No aceptable o aceptable con control específico",IF(AB17="III","Aceptable",IF(AB17="IV","Aceptable",""))))</f>
        <v>Aceptable</v>
      </c>
      <c r="AE17" s="173" t="s">
        <v>570</v>
      </c>
      <c r="AF17" s="148" t="s">
        <v>34</v>
      </c>
      <c r="AG17" s="148" t="s">
        <v>34</v>
      </c>
      <c r="AH17" s="190"/>
      <c r="AI17" s="190" t="s">
        <v>563</v>
      </c>
      <c r="AJ17" s="157" t="s">
        <v>34</v>
      </c>
      <c r="AK17" s="147" t="s">
        <v>35</v>
      </c>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row>
    <row r="18" spans="2:64" s="2" customFormat="1" ht="90" customHeight="1" x14ac:dyDescent="0.35">
      <c r="B18" s="237"/>
      <c r="C18" s="237"/>
      <c r="D18" s="237"/>
      <c r="E18" s="287"/>
      <c r="F18" s="243"/>
      <c r="G18" s="97" t="s">
        <v>44</v>
      </c>
      <c r="H18" s="235"/>
      <c r="I18" s="190" t="s">
        <v>333</v>
      </c>
      <c r="J18" s="190" t="s">
        <v>568</v>
      </c>
      <c r="K18" s="190" t="s">
        <v>335</v>
      </c>
      <c r="L18" s="140">
        <v>2</v>
      </c>
      <c r="M18" s="140">
        <v>12</v>
      </c>
      <c r="N18" s="140">
        <v>0</v>
      </c>
      <c r="O18" s="140">
        <f t="shared" si="0"/>
        <v>14</v>
      </c>
      <c r="P18" s="190" t="s">
        <v>338</v>
      </c>
      <c r="Q18" s="157">
        <v>8</v>
      </c>
      <c r="R18" s="191" t="s">
        <v>342</v>
      </c>
      <c r="S18" s="191" t="s">
        <v>343</v>
      </c>
      <c r="T18" s="191" t="s">
        <v>344</v>
      </c>
      <c r="U18" s="7">
        <v>2</v>
      </c>
      <c r="V18" s="7">
        <v>6</v>
      </c>
      <c r="W18" s="7">
        <f t="shared" si="1"/>
        <v>12</v>
      </c>
      <c r="X18" s="8" t="str">
        <f t="shared" si="2"/>
        <v>A</v>
      </c>
      <c r="Y18" s="9" t="str">
        <f t="shared" si="3"/>
        <v>Situación deficiente con exposición frecuente u ocasional, o bien situación muy deficiente con exposición ocasional o esporádica. La materialización de Riesgo es posible que suceda varias veces en la vida laboral</v>
      </c>
      <c r="Z18" s="7">
        <v>10</v>
      </c>
      <c r="AA18" s="7">
        <f t="shared" si="4"/>
        <v>120</v>
      </c>
      <c r="AB18" s="10" t="str">
        <f t="shared" si="5"/>
        <v>III</v>
      </c>
      <c r="AC18" s="9" t="str">
        <f t="shared" si="6"/>
        <v>Mejorar si es posible. Sería conveniente justificar la intervención y su rentabilidad.</v>
      </c>
      <c r="AD18" s="11" t="str">
        <f t="shared" si="7"/>
        <v>Aceptable</v>
      </c>
      <c r="AE18" s="173" t="s">
        <v>570</v>
      </c>
      <c r="AF18" s="148" t="s">
        <v>34</v>
      </c>
      <c r="AG18" s="148" t="s">
        <v>34</v>
      </c>
      <c r="AH18" s="190" t="s">
        <v>345</v>
      </c>
      <c r="AI18" s="190" t="s">
        <v>346</v>
      </c>
      <c r="AJ18" s="157" t="s">
        <v>34</v>
      </c>
      <c r="AK18" s="147"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90" customHeight="1" x14ac:dyDescent="0.35">
      <c r="B19" s="237"/>
      <c r="C19" s="237"/>
      <c r="D19" s="237"/>
      <c r="E19" s="287"/>
      <c r="F19" s="243"/>
      <c r="G19" s="97" t="s">
        <v>33</v>
      </c>
      <c r="H19" s="235" t="s">
        <v>48</v>
      </c>
      <c r="I19" s="190" t="s">
        <v>68</v>
      </c>
      <c r="J19" s="190" t="s">
        <v>438</v>
      </c>
      <c r="K19" s="190" t="s">
        <v>69</v>
      </c>
      <c r="L19" s="140">
        <v>2</v>
      </c>
      <c r="M19" s="140">
        <v>12</v>
      </c>
      <c r="N19" s="140">
        <v>0</v>
      </c>
      <c r="O19" s="140">
        <f t="shared" si="0"/>
        <v>14</v>
      </c>
      <c r="P19" s="190" t="s">
        <v>432</v>
      </c>
      <c r="Q19" s="157">
        <v>8</v>
      </c>
      <c r="R19" s="179" t="s">
        <v>213</v>
      </c>
      <c r="S19" s="190" t="s">
        <v>433</v>
      </c>
      <c r="T19" s="179" t="s">
        <v>472</v>
      </c>
      <c r="U19" s="7">
        <v>2</v>
      </c>
      <c r="V19" s="7">
        <v>3</v>
      </c>
      <c r="W19" s="7">
        <f t="shared" si="1"/>
        <v>6</v>
      </c>
      <c r="X19" s="8" t="str">
        <f t="shared" si="2"/>
        <v>M</v>
      </c>
      <c r="Y19" s="9" t="str">
        <f t="shared" si="3"/>
        <v>Situación deficiente con exposición esporádica, o bien situación mejorable con exposición continuada o frecuente. Es posible que suceda el daño alguna vez.</v>
      </c>
      <c r="Z19" s="7">
        <v>10</v>
      </c>
      <c r="AA19" s="7">
        <f t="shared" si="4"/>
        <v>60</v>
      </c>
      <c r="AB19" s="10" t="str">
        <f t="shared" si="5"/>
        <v>III</v>
      </c>
      <c r="AC19" s="9" t="str">
        <f t="shared" si="6"/>
        <v>Mejorar si es posible. Sería conveniente justificar la intervención y su rentabilidad.</v>
      </c>
      <c r="AD19" s="11" t="str">
        <f t="shared" si="7"/>
        <v>Aceptable</v>
      </c>
      <c r="AE19" s="173" t="s">
        <v>70</v>
      </c>
      <c r="AF19" s="157" t="s">
        <v>34</v>
      </c>
      <c r="AG19" s="157" t="s">
        <v>34</v>
      </c>
      <c r="AH19" s="190" t="s">
        <v>434</v>
      </c>
      <c r="AI19" s="190" t="s">
        <v>435</v>
      </c>
      <c r="AJ19" s="157" t="s">
        <v>34</v>
      </c>
      <c r="AK19" s="147"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90" customHeight="1" x14ac:dyDescent="0.35">
      <c r="B20" s="237"/>
      <c r="C20" s="237"/>
      <c r="D20" s="237"/>
      <c r="E20" s="287"/>
      <c r="F20" s="243"/>
      <c r="G20" s="130" t="s">
        <v>33</v>
      </c>
      <c r="H20" s="235"/>
      <c r="I20" s="190" t="s">
        <v>106</v>
      </c>
      <c r="J20" s="190" t="s">
        <v>444</v>
      </c>
      <c r="K20" s="190" t="s">
        <v>420</v>
      </c>
      <c r="L20" s="140">
        <v>2</v>
      </c>
      <c r="M20" s="140">
        <v>12</v>
      </c>
      <c r="N20" s="140">
        <v>0</v>
      </c>
      <c r="O20" s="140">
        <f t="shared" ref="O20" si="32">SUM(L20:N20)</f>
        <v>14</v>
      </c>
      <c r="P20" s="190" t="s">
        <v>443</v>
      </c>
      <c r="Q20" s="157">
        <v>8</v>
      </c>
      <c r="R20" s="190" t="s">
        <v>213</v>
      </c>
      <c r="S20" s="179" t="s">
        <v>460</v>
      </c>
      <c r="T20" s="179" t="s">
        <v>469</v>
      </c>
      <c r="U20" s="7">
        <v>2</v>
      </c>
      <c r="V20" s="7">
        <v>3</v>
      </c>
      <c r="W20" s="7">
        <f t="shared" ref="W20" si="33">V20*U20</f>
        <v>6</v>
      </c>
      <c r="X20" s="8" t="str">
        <f t="shared" ref="X20" si="34">+IF(AND(U20*V20&gt;=24,U20*V20&lt;=40),"MA",IF(AND(U20*V20&gt;=10,U20*V20&lt;=20),"A",IF(AND(U20*V20&gt;=6,U20*V20&lt;=8),"M",IF(AND(U20*V20&gt;=0,U20*V20&lt;=4),"B",""))))</f>
        <v>M</v>
      </c>
      <c r="Y20" s="9" t="str">
        <f t="shared" ref="Y20" si="35">+IF(X20="MA","Situación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7">
        <v>10</v>
      </c>
      <c r="AA20" s="7">
        <f t="shared" ref="AA20" si="36">W20*Z20</f>
        <v>60</v>
      </c>
      <c r="AB20" s="10" t="str">
        <f t="shared" ref="AB20" si="37">+IF(AND(U20*V20*Z20&gt;=600,U20*V20*Z20&lt;=4000),"I",IF(AND(U20*V20*Z20&gt;=150,U20*V20*Z20&lt;=500),"II",IF(AND(U20*V20*Z20&gt;=40,U20*V20*Z20&lt;=120),"III",IF(AND(U20*V20*Z20&gt;=0,U20*V20*Z20&lt;=20),"IV",""))))</f>
        <v>III</v>
      </c>
      <c r="AC20" s="9" t="str">
        <f t="shared" ref="AC20" si="38">+IF(AB20="I","Situación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11" t="str">
        <f t="shared" ref="AD20" si="39">+IF(AB20="I","No aceptable",IF(AB20="II","No aceptable o aceptable con control específico",IF(AB20="III","Aceptable",IF(AB20="IV","Aceptable",""))))</f>
        <v>Aceptable</v>
      </c>
      <c r="AE20" s="143" t="s">
        <v>70</v>
      </c>
      <c r="AF20" s="157" t="s">
        <v>34</v>
      </c>
      <c r="AG20" s="157" t="s">
        <v>34</v>
      </c>
      <c r="AH20" s="190" t="s">
        <v>200</v>
      </c>
      <c r="AI20" s="190" t="s">
        <v>470</v>
      </c>
      <c r="AJ20" s="157" t="s">
        <v>34</v>
      </c>
      <c r="AK20" s="147"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90" customHeight="1" x14ac:dyDescent="0.35">
      <c r="B21" s="237"/>
      <c r="C21" s="237"/>
      <c r="D21" s="237"/>
      <c r="E21" s="287"/>
      <c r="F21" s="243"/>
      <c r="G21" s="97" t="s">
        <v>33</v>
      </c>
      <c r="H21" s="235"/>
      <c r="I21" s="190" t="s">
        <v>51</v>
      </c>
      <c r="J21" s="190" t="s">
        <v>429</v>
      </c>
      <c r="K21" s="190" t="s">
        <v>420</v>
      </c>
      <c r="L21" s="140">
        <v>2</v>
      </c>
      <c r="M21" s="140">
        <v>12</v>
      </c>
      <c r="N21" s="140">
        <v>0</v>
      </c>
      <c r="O21" s="140">
        <f>SUM(L21:N21)</f>
        <v>14</v>
      </c>
      <c r="P21" s="190" t="s">
        <v>437</v>
      </c>
      <c r="Q21" s="157">
        <v>1</v>
      </c>
      <c r="R21" s="190" t="s">
        <v>213</v>
      </c>
      <c r="S21" s="179" t="s">
        <v>461</v>
      </c>
      <c r="T21" s="190" t="s">
        <v>473</v>
      </c>
      <c r="U21" s="7">
        <v>2</v>
      </c>
      <c r="V21" s="7">
        <v>1</v>
      </c>
      <c r="W21" s="7">
        <f t="shared" si="1"/>
        <v>2</v>
      </c>
      <c r="X21" s="8" t="str">
        <f t="shared" si="2"/>
        <v>B</v>
      </c>
      <c r="Y21" s="9" t="str">
        <f t="shared" si="3"/>
        <v>Situación mejorable con exposición ocasional o esporádica, o situación sin anomalía destacable con cualquier nivel de exposición. No es esperable que se materialice el riesgo, aunque puede ser concebible.</v>
      </c>
      <c r="Z21" s="7">
        <v>60</v>
      </c>
      <c r="AA21" s="7">
        <f t="shared" si="4"/>
        <v>120</v>
      </c>
      <c r="AB21" s="10" t="str">
        <f t="shared" si="5"/>
        <v>III</v>
      </c>
      <c r="AC21" s="9" t="str">
        <f t="shared" si="6"/>
        <v>Mejorar si es posible. Sería conveniente justificar la intervención y su rentabilidad.</v>
      </c>
      <c r="AD21" s="11" t="str">
        <f t="shared" si="7"/>
        <v>Aceptable</v>
      </c>
      <c r="AE21" s="143" t="s">
        <v>527</v>
      </c>
      <c r="AF21" s="148" t="s">
        <v>34</v>
      </c>
      <c r="AG21" s="148" t="s">
        <v>34</v>
      </c>
      <c r="AH21" s="190" t="s">
        <v>72</v>
      </c>
      <c r="AI21" s="190" t="s">
        <v>431</v>
      </c>
      <c r="AJ21" s="148" t="s">
        <v>34</v>
      </c>
      <c r="AK21" s="147"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90" customHeight="1" x14ac:dyDescent="0.35">
      <c r="B22" s="237"/>
      <c r="C22" s="237"/>
      <c r="D22" s="237"/>
      <c r="E22" s="287"/>
      <c r="F22" s="243"/>
      <c r="G22" s="131"/>
      <c r="H22" s="235"/>
      <c r="I22" s="190" t="s">
        <v>288</v>
      </c>
      <c r="J22" s="190" t="s">
        <v>427</v>
      </c>
      <c r="K22" s="190" t="s">
        <v>425</v>
      </c>
      <c r="L22" s="140">
        <v>2</v>
      </c>
      <c r="M22" s="140">
        <v>12</v>
      </c>
      <c r="N22" s="140">
        <v>0</v>
      </c>
      <c r="O22" s="140">
        <f>SUM(L22:N22)</f>
        <v>14</v>
      </c>
      <c r="P22" s="190" t="s">
        <v>426</v>
      </c>
      <c r="Q22" s="157">
        <v>2</v>
      </c>
      <c r="R22" s="179" t="s">
        <v>213</v>
      </c>
      <c r="S22" s="190" t="s">
        <v>475</v>
      </c>
      <c r="T22" s="179" t="s">
        <v>477</v>
      </c>
      <c r="U22" s="7">
        <v>2</v>
      </c>
      <c r="V22" s="7">
        <v>1</v>
      </c>
      <c r="W22" s="7">
        <f t="shared" ref="W22" si="40">V22*U22</f>
        <v>2</v>
      </c>
      <c r="X22" s="8" t="str">
        <f t="shared" ref="X22" si="41">+IF(AND(U22*V22&gt;=24,U22*V22&lt;=40),"MA",IF(AND(U22*V22&gt;=10,U22*V22&lt;=20),"A",IF(AND(U22*V22&gt;=6,U22*V22&lt;=8),"M",IF(AND(U22*V22&gt;=0,U22*V22&lt;=4),"B",""))))</f>
        <v>B</v>
      </c>
      <c r="Y22" s="9" t="str">
        <f t="shared" ref="Y22" si="42">+IF(X22="MA","Situación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2" s="7">
        <v>60</v>
      </c>
      <c r="AA22" s="7">
        <f t="shared" ref="AA22" si="43">W22*Z22</f>
        <v>120</v>
      </c>
      <c r="AB22" s="10" t="str">
        <f t="shared" ref="AB22" si="44">+IF(AND(U22*V22*Z22&gt;=600,U22*V22*Z22&lt;=4000),"I",IF(AND(U22*V22*Z22&gt;=150,U22*V22*Z22&lt;=500),"II",IF(AND(U22*V22*Z22&gt;=40,U22*V22*Z22&lt;=120),"III",IF(AND(U22*V22*Z22&gt;=0,U22*V22*Z22&lt;=20),"IV",""))))</f>
        <v>III</v>
      </c>
      <c r="AC22" s="9" t="str">
        <f t="shared" ref="AC22" si="45">+IF(AB22="I","Situación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1" t="str">
        <f t="shared" ref="AD22" si="46">+IF(AB22="I","No aceptable",IF(AB22="II","No aceptable o aceptable con control específico",IF(AB22="III","Aceptable",IF(AB22="IV","Aceptable",""))))</f>
        <v>Aceptable</v>
      </c>
      <c r="AE22" s="148" t="s">
        <v>34</v>
      </c>
      <c r="AF22" s="148" t="s">
        <v>34</v>
      </c>
      <c r="AG22" s="148" t="s">
        <v>34</v>
      </c>
      <c r="AH22" s="190" t="s">
        <v>428</v>
      </c>
      <c r="AI22" s="146" t="s">
        <v>217</v>
      </c>
      <c r="AJ22" s="148" t="s">
        <v>34</v>
      </c>
      <c r="AK22" s="147"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90" customHeight="1" x14ac:dyDescent="0.35">
      <c r="B23" s="237"/>
      <c r="C23" s="237"/>
      <c r="D23" s="237"/>
      <c r="E23" s="287"/>
      <c r="F23" s="243"/>
      <c r="G23" s="97" t="s">
        <v>33</v>
      </c>
      <c r="H23" s="235"/>
      <c r="I23" s="190" t="s">
        <v>68</v>
      </c>
      <c r="J23" s="190" t="s">
        <v>436</v>
      </c>
      <c r="K23" s="190" t="s">
        <v>420</v>
      </c>
      <c r="L23" s="140">
        <v>3</v>
      </c>
      <c r="M23" s="158">
        <v>1</v>
      </c>
      <c r="N23" s="140">
        <v>0</v>
      </c>
      <c r="O23" s="140">
        <f t="shared" ref="O23" si="47">SUM(L23:N23)</f>
        <v>4</v>
      </c>
      <c r="P23" s="190" t="s">
        <v>437</v>
      </c>
      <c r="Q23" s="157">
        <v>1</v>
      </c>
      <c r="R23" s="190" t="s">
        <v>439</v>
      </c>
      <c r="S23" s="190" t="s">
        <v>467</v>
      </c>
      <c r="T23" s="179" t="s">
        <v>468</v>
      </c>
      <c r="U23" s="7">
        <v>6</v>
      </c>
      <c r="V23" s="7">
        <v>2</v>
      </c>
      <c r="W23" s="7">
        <f t="shared" si="1"/>
        <v>12</v>
      </c>
      <c r="X23" s="8" t="str">
        <f t="shared" si="2"/>
        <v>A</v>
      </c>
      <c r="Y23" s="9" t="str">
        <f t="shared" si="3"/>
        <v>Situación deficiente con exposición frecuente u ocasional, o bien situación muy deficiente con exposición ocasional o esporádica. La materialización de Riesgo es posible que suceda varias veces en la vida laboral</v>
      </c>
      <c r="Z23" s="7">
        <v>10</v>
      </c>
      <c r="AA23" s="7">
        <f t="shared" si="4"/>
        <v>120</v>
      </c>
      <c r="AB23" s="10" t="str">
        <f t="shared" si="5"/>
        <v>III</v>
      </c>
      <c r="AC23" s="9" t="str">
        <f t="shared" si="6"/>
        <v>Mejorar si es posible. Sería conveniente justificar la intervención y su rentabilidad.</v>
      </c>
      <c r="AD23" s="11" t="str">
        <f t="shared" si="7"/>
        <v>Aceptable</v>
      </c>
      <c r="AE23" s="173" t="s">
        <v>135</v>
      </c>
      <c r="AF23" s="173" t="s">
        <v>34</v>
      </c>
      <c r="AG23" s="148" t="s">
        <v>213</v>
      </c>
      <c r="AH23" s="190" t="s">
        <v>440</v>
      </c>
      <c r="AI23" s="190" t="s">
        <v>441</v>
      </c>
      <c r="AJ23" s="157" t="s">
        <v>34</v>
      </c>
      <c r="AK23" s="147"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52" customFormat="1" ht="90" customHeight="1" x14ac:dyDescent="0.35">
      <c r="B24" s="238"/>
      <c r="C24" s="238"/>
      <c r="D24" s="238"/>
      <c r="E24" s="288"/>
      <c r="F24" s="244"/>
      <c r="G24" s="97" t="s">
        <v>33</v>
      </c>
      <c r="H24" s="190" t="s">
        <v>75</v>
      </c>
      <c r="I24" s="190" t="s">
        <v>418</v>
      </c>
      <c r="J24" s="190" t="s">
        <v>419</v>
      </c>
      <c r="K24" s="190" t="s">
        <v>420</v>
      </c>
      <c r="L24" s="140">
        <v>2</v>
      </c>
      <c r="M24" s="140">
        <v>12</v>
      </c>
      <c r="N24" s="140">
        <v>0</v>
      </c>
      <c r="O24" s="140">
        <f t="shared" si="0"/>
        <v>14</v>
      </c>
      <c r="P24" s="190" t="s">
        <v>421</v>
      </c>
      <c r="Q24" s="157">
        <v>8</v>
      </c>
      <c r="R24" s="190" t="s">
        <v>422</v>
      </c>
      <c r="S24" s="190" t="s">
        <v>423</v>
      </c>
      <c r="T24" s="179" t="s">
        <v>492</v>
      </c>
      <c r="U24" s="7">
        <v>2</v>
      </c>
      <c r="V24" s="7">
        <v>4</v>
      </c>
      <c r="W24" s="7">
        <f t="shared" si="1"/>
        <v>8</v>
      </c>
      <c r="X24" s="8" t="str">
        <f t="shared" si="2"/>
        <v>M</v>
      </c>
      <c r="Y24" s="9" t="str">
        <f t="shared" si="3"/>
        <v>Situación deficiente con exposición esporádica, o bien situación mejorable con exposición continuada o frecuente. Es posible que suceda el daño alguna vez.</v>
      </c>
      <c r="Z24" s="7">
        <v>10</v>
      </c>
      <c r="AA24" s="7">
        <f t="shared" si="4"/>
        <v>80</v>
      </c>
      <c r="AB24" s="10" t="str">
        <f t="shared" si="5"/>
        <v>III</v>
      </c>
      <c r="AC24" s="9" t="str">
        <f t="shared" si="6"/>
        <v>Mejorar si es posible. Sería conveniente justificar la intervención y su rentabilidad.</v>
      </c>
      <c r="AD24" s="11" t="str">
        <f t="shared" si="7"/>
        <v>Aceptable</v>
      </c>
      <c r="AE24" s="190" t="s">
        <v>79</v>
      </c>
      <c r="AF24" s="157" t="s">
        <v>34</v>
      </c>
      <c r="AG24" s="157" t="s">
        <v>34</v>
      </c>
      <c r="AH24" s="190" t="s">
        <v>80</v>
      </c>
      <c r="AI24" s="190" t="s">
        <v>424</v>
      </c>
      <c r="AJ24" s="157" t="s">
        <v>34</v>
      </c>
      <c r="AK24" s="147" t="s">
        <v>35</v>
      </c>
    </row>
    <row r="25" spans="2:64" ht="54.75" customHeight="1" x14ac:dyDescent="0.2">
      <c r="AI25" s="103"/>
    </row>
    <row r="26" spans="2:64" ht="54.75" customHeight="1" x14ac:dyDescent="0.2">
      <c r="AI26" s="103"/>
    </row>
    <row r="27" spans="2:64" ht="54.75" customHeight="1" x14ac:dyDescent="0.2">
      <c r="AI27" s="103"/>
    </row>
  </sheetData>
  <mergeCells count="45">
    <mergeCell ref="G9:G10"/>
    <mergeCell ref="B5:T5"/>
    <mergeCell ref="U5:AK5"/>
    <mergeCell ref="B7:T8"/>
    <mergeCell ref="U7:AC8"/>
    <mergeCell ref="AD7:AD8"/>
    <mergeCell ref="AE7:AK7"/>
    <mergeCell ref="AE8:AK8"/>
    <mergeCell ref="B9:B10"/>
    <mergeCell ref="C9:C10"/>
    <mergeCell ref="D9:D10"/>
    <mergeCell ref="E9:E10"/>
    <mergeCell ref="F9:F10"/>
    <mergeCell ref="AK9:AK10"/>
    <mergeCell ref="AA9:AA10"/>
    <mergeCell ref="AB9:AB10"/>
    <mergeCell ref="B11:B24"/>
    <mergeCell ref="C11:C24"/>
    <mergeCell ref="D11:D24"/>
    <mergeCell ref="E11:E24"/>
    <mergeCell ref="F11:F24"/>
    <mergeCell ref="AJ9:AJ10"/>
    <mergeCell ref="AE9:AE10"/>
    <mergeCell ref="AF9:AF10"/>
    <mergeCell ref="U9:U10"/>
    <mergeCell ref="V9:V10"/>
    <mergeCell ref="AC9:AC10"/>
    <mergeCell ref="AD9:AD10"/>
    <mergeCell ref="W9:W10"/>
    <mergeCell ref="X9:X10"/>
    <mergeCell ref="Y9:Y10"/>
    <mergeCell ref="Z9:Z10"/>
    <mergeCell ref="H16:H18"/>
    <mergeCell ref="H19:H23"/>
    <mergeCell ref="AG9:AG10"/>
    <mergeCell ref="AH9:AH10"/>
    <mergeCell ref="AI9:AI10"/>
    <mergeCell ref="L9:O9"/>
    <mergeCell ref="P9:P10"/>
    <mergeCell ref="Q9:Q10"/>
    <mergeCell ref="R9:T9"/>
    <mergeCell ref="H9:J9"/>
    <mergeCell ref="K9:K10"/>
    <mergeCell ref="H13:H14"/>
    <mergeCell ref="H11:H12"/>
  </mergeCells>
  <conditionalFormatting sqref="AB747:AF747 AE579:AF579 AE567:AF567 AE299:AF299 AE67:AF67 AE65:AF65 AE56:AF56 AE54:AE55 AE57:AE64 AE66 AE39:AF39 AE27:AF27 AE42:AF42 AE53:AF53 AE28:AE38 AE40:AE41 AE43:AE52 AB115:AF115 AB100:AF100 AB94:AF97 AB85:AF85 AB79:AF82 AB70:AF70 AB68:AE69 AB71:AE78 AB83:AE84 AB86:AE93 AB98:AE99 AB109:AF112 AB101:AE108 AB113:AE114 AB127:AF128 AB116:AE126 AB130:AF130 AB129:AE129 AB140:AF141 AB131:AE139 AB143:AF143 AB142:AE142 AB155:AF156 AB144:AE154 AB158:AF158 AB157:AE157 AB159:AE168 AF154 AF168:AF169 AE171:AF171 AE169:AE170 AE172:AE181 AF181 AE182:AF183 AE185:AF185 AE184 AE186:AE195 AF195 AE196:AF197 AE199:AF199 AE198 AE200:AE209 AF209 AE210:AF211 AE213:AF213 AE212 AE214:AE223 AF223 AB169:AD223 AB224:AF296 AE311:AF312 AE314:AF314 AE313 AE315:AE324 AF324 AB325:AF325 AE326:AF564 AE565:AE566 AE568:AE578 AB326:AD579 AB580:AF665 AB742:AF742 AB677:AF678 AB668:AF668 AB666:AE667 AB669:AE676 AB680:AF739 AB679:AE679 AB740:AE741 AB743:AE746 AB751:AF752 AB748:AE750 AB754:AF814 AB753:AE753 AB297:AE298 AE300:AE310 AB299:AD324 AB24:AD67 AE25:AE26 AB14:AD14 AB11:AD12 AB21:AB23 AB16:AD20">
    <cfRule type="cellIs" dxfId="1051" priority="94" stopIfTrue="1" operator="equal">
      <formula>"I"</formula>
    </cfRule>
    <cfRule type="cellIs" dxfId="1050" priority="95" stopIfTrue="1" operator="equal">
      <formula>"II"</formula>
    </cfRule>
    <cfRule type="cellIs" dxfId="1049" priority="96" stopIfTrue="1" operator="between">
      <formula>"III"</formula>
      <formula>"IV"</formula>
    </cfRule>
  </conditionalFormatting>
  <conditionalFormatting sqref="AD747:AF747 AE579:AF579 AE567:AF567 AD299:AF299 AD297:AE298 AD300:AE311 AD115:AF115 AD100:AF100 AD94:AF97 AD85:AF85 AD67:AF67 AD65:AF65 AD56:AF56 AD39:AF39 AD27:AF27 AD28:AE38 AD42:AF42 AD40:AE41 AD53:AF53 AD43:AE52 AD54:AE55 AD57:AE64 AD66:AE66 AD79:AF82 AD70:AF70 AD68:AE69 AD71:AE78 AD83:AE84 AD86:AE93 AD98:AE99 AD109:AF112 AD101:AE108 AD113:AE114 AD127:AF128 AD116:AE126 AD130:AF130 AD129:AE129 AD140:AF141 AD131:AE139 AD143:AF143 AD142:AE142 AD155:AF156 AD144:AE154 AD158:AF158 AD157:AE157 AD159:AE168 AF154 AF168:AF169 AE171:AF171 AE169:AE170 AE172:AE181 AF181 AE182:AF183 AE185:AF185 AE184 AE186:AE195 AF195 AE196:AF197 AE199:AF199 AE198 AE200:AE209 AF209 AE210:AF211 AE213:AF213 AE212 AE214:AE223 AF223 AD169:AD223 AD224:AF296 AF311:AF312 AE314:AF314 AE312:AE313 AE315:AE324 AF324 AD312:AD324 AD325:AF325 AE326:AF564 AE565:AE566 AE568:AE578 AD326:AD579 AD580:AF665 AD742:AF742 AD677:AF678 AD668:AF668 AD666:AE667 AD669:AE676 AD680:AF739 AD679:AE679 AD740:AE741 AD743:AE746 AD751:AF752 AD748:AE750 AD754:AF814 AD753:AE753 AD25:AE26 AD14 AD11:AD12 AD24 AD16:AD20">
    <cfRule type="cellIs" dxfId="1048" priority="92" stopIfTrue="1" operator="equal">
      <formula>"Aceptable"</formula>
    </cfRule>
    <cfRule type="cellIs" dxfId="1047" priority="93" stopIfTrue="1" operator="equal">
      <formula>"No aceptable"</formula>
    </cfRule>
  </conditionalFormatting>
  <conditionalFormatting sqref="AD24:AD814 AD14 AD11:AD12 AD16:AD20">
    <cfRule type="containsText" dxfId="1046" priority="87" stopIfTrue="1" operator="containsText" text="No aceptable o aceptable con control específico">
      <formula>NOT(ISERROR(SEARCH("No aceptable o aceptable con control específico",AD11)))</formula>
    </cfRule>
    <cfRule type="containsText" dxfId="1045" priority="90" stopIfTrue="1" operator="containsText" text="No aceptable">
      <formula>NOT(ISERROR(SEARCH("No aceptable",AD11)))</formula>
    </cfRule>
    <cfRule type="containsText" dxfId="1044" priority="91" stopIfTrue="1" operator="containsText" text="No Aceptable o aceptable con control específico">
      <formula>NOT(ISERROR(SEARCH("No Aceptable o aceptable con control específico",AD11)))</formula>
    </cfRule>
  </conditionalFormatting>
  <conditionalFormatting sqref="AD14">
    <cfRule type="containsText" dxfId="1043" priority="88" stopIfTrue="1" operator="containsText" text="No aceptable">
      <formula>NOT(ISERROR(SEARCH("No aceptable",AD14)))</formula>
    </cfRule>
    <cfRule type="containsText" dxfId="1042" priority="89" stopIfTrue="1" operator="containsText" text="No Aceptable o aceptable con control específico">
      <formula>NOT(ISERROR(SEARCH("No Aceptable o aceptable con control específico",AD14)))</formula>
    </cfRule>
  </conditionalFormatting>
  <conditionalFormatting sqref="AD23">
    <cfRule type="cellIs" dxfId="1041" priority="82" stopIfTrue="1" operator="equal">
      <formula>"Aceptable"</formula>
    </cfRule>
    <cfRule type="cellIs" dxfId="1040" priority="83" stopIfTrue="1" operator="equal">
      <formula>"No aceptable"</formula>
    </cfRule>
  </conditionalFormatting>
  <conditionalFormatting sqref="AD23">
    <cfRule type="containsText" dxfId="1039" priority="79" stopIfTrue="1" operator="containsText" text="No aceptable o aceptable con control específico">
      <formula>NOT(ISERROR(SEARCH("No aceptable o aceptable con control específico",AD23)))</formula>
    </cfRule>
    <cfRule type="containsText" dxfId="1038" priority="80" stopIfTrue="1" operator="containsText" text="No aceptable">
      <formula>NOT(ISERROR(SEARCH("No aceptable",AD23)))</formula>
    </cfRule>
    <cfRule type="containsText" dxfId="1037" priority="81" stopIfTrue="1" operator="containsText" text="No Aceptable o aceptable con control específico">
      <formula>NOT(ISERROR(SEARCH("No Aceptable o aceptable con control específico",AD23)))</formula>
    </cfRule>
  </conditionalFormatting>
  <conditionalFormatting sqref="AD21:AD22">
    <cfRule type="cellIs" dxfId="1036" priority="74" stopIfTrue="1" operator="equal">
      <formula>"Aceptable"</formula>
    </cfRule>
    <cfRule type="cellIs" dxfId="1035" priority="75" stopIfTrue="1" operator="equal">
      <formula>"No aceptable"</formula>
    </cfRule>
  </conditionalFormatting>
  <conditionalFormatting sqref="AD21:AD22">
    <cfRule type="containsText" dxfId="1034" priority="71" stopIfTrue="1" operator="containsText" text="No aceptable o aceptable con control específico">
      <formula>NOT(ISERROR(SEARCH("No aceptable o aceptable con control específico",AD21)))</formula>
    </cfRule>
    <cfRule type="containsText" dxfId="1033" priority="72" stopIfTrue="1" operator="containsText" text="No aceptable">
      <formula>NOT(ISERROR(SEARCH("No aceptable",AD21)))</formula>
    </cfRule>
    <cfRule type="containsText" dxfId="1032" priority="73" stopIfTrue="1" operator="containsText" text="No Aceptable o aceptable con control específico">
      <formula>NOT(ISERROR(SEARCH("No Aceptable o aceptable con control específico",AD21)))</formula>
    </cfRule>
  </conditionalFormatting>
  <conditionalFormatting sqref="AE13">
    <cfRule type="cellIs" dxfId="1031" priority="61" stopIfTrue="1" operator="equal">
      <formula>"Aceptable"</formula>
    </cfRule>
    <cfRule type="cellIs" dxfId="1030" priority="62" stopIfTrue="1" operator="equal">
      <formula>"No aceptable"</formula>
    </cfRule>
  </conditionalFormatting>
  <conditionalFormatting sqref="AE13">
    <cfRule type="cellIs" dxfId="1029" priority="63" stopIfTrue="1" operator="equal">
      <formula>"I"</formula>
    </cfRule>
    <cfRule type="cellIs" dxfId="1028" priority="64" stopIfTrue="1" operator="equal">
      <formula>"II"</formula>
    </cfRule>
    <cfRule type="cellIs" dxfId="1027" priority="65" stopIfTrue="1" operator="between">
      <formula>"III"</formula>
      <formula>"IV"</formula>
    </cfRule>
  </conditionalFormatting>
  <conditionalFormatting sqref="AB13:AD13">
    <cfRule type="cellIs" dxfId="1026" priority="58" stopIfTrue="1" operator="equal">
      <formula>"I"</formula>
    </cfRule>
    <cfRule type="cellIs" dxfId="1025" priority="59" stopIfTrue="1" operator="equal">
      <formula>"II"</formula>
    </cfRule>
    <cfRule type="cellIs" dxfId="1024" priority="60" stopIfTrue="1" operator="between">
      <formula>"III"</formula>
      <formula>"IV"</formula>
    </cfRule>
  </conditionalFormatting>
  <conditionalFormatting sqref="AD13">
    <cfRule type="cellIs" dxfId="1023" priority="56" stopIfTrue="1" operator="equal">
      <formula>"Aceptable"</formula>
    </cfRule>
    <cfRule type="cellIs" dxfId="1022" priority="57" stopIfTrue="1" operator="equal">
      <formula>"No aceptable"</formula>
    </cfRule>
  </conditionalFormatting>
  <conditionalFormatting sqref="AD13">
    <cfRule type="containsText" dxfId="1021" priority="51" stopIfTrue="1" operator="containsText" text="No aceptable o aceptable con control específico">
      <formula>NOT(ISERROR(SEARCH("No aceptable o aceptable con control específico",AD13)))</formula>
    </cfRule>
    <cfRule type="containsText" dxfId="1020" priority="54" stopIfTrue="1" operator="containsText" text="No aceptable">
      <formula>NOT(ISERROR(SEARCH("No aceptable",AD13)))</formula>
    </cfRule>
    <cfRule type="containsText" dxfId="1019" priority="55" stopIfTrue="1" operator="containsText" text="No Aceptable o aceptable con control específico">
      <formula>NOT(ISERROR(SEARCH("No Aceptable o aceptable con control específico",AD13)))</formula>
    </cfRule>
  </conditionalFormatting>
  <conditionalFormatting sqref="AD13">
    <cfRule type="containsText" dxfId="1018" priority="52" stopIfTrue="1" operator="containsText" text="No aceptable">
      <formula>NOT(ISERROR(SEARCH("No aceptable",AD13)))</formula>
    </cfRule>
    <cfRule type="containsText" dxfId="1017" priority="53" stopIfTrue="1" operator="containsText" text="No Aceptable o aceptable con control específico">
      <formula>NOT(ISERROR(SEARCH("No Aceptable o aceptable con control específico",AD13)))</formula>
    </cfRule>
  </conditionalFormatting>
  <conditionalFormatting sqref="AE11:AE12">
    <cfRule type="cellIs" dxfId="1016" priority="48" stopIfTrue="1" operator="equal">
      <formula>"I"</formula>
    </cfRule>
    <cfRule type="cellIs" dxfId="1015" priority="49" stopIfTrue="1" operator="equal">
      <formula>"II"</formula>
    </cfRule>
    <cfRule type="cellIs" dxfId="1014" priority="50" stopIfTrue="1" operator="between">
      <formula>"III"</formula>
      <formula>"IV"</formula>
    </cfRule>
  </conditionalFormatting>
  <conditionalFormatting sqref="AE11:AE12">
    <cfRule type="cellIs" dxfId="1013" priority="46" stopIfTrue="1" operator="equal">
      <formula>"Aceptable"</formula>
    </cfRule>
    <cfRule type="cellIs" dxfId="1012" priority="47" stopIfTrue="1" operator="equal">
      <formula>"No aceptable"</formula>
    </cfRule>
  </conditionalFormatting>
  <conditionalFormatting sqref="AE19">
    <cfRule type="cellIs" dxfId="1011" priority="43" stopIfTrue="1" operator="equal">
      <formula>"I"</formula>
    </cfRule>
    <cfRule type="cellIs" dxfId="1010" priority="44" stopIfTrue="1" operator="equal">
      <formula>"II"</formula>
    </cfRule>
    <cfRule type="cellIs" dxfId="1009" priority="45" stopIfTrue="1" operator="between">
      <formula>"III"</formula>
      <formula>"IV"</formula>
    </cfRule>
  </conditionalFormatting>
  <conditionalFormatting sqref="AE19">
    <cfRule type="cellIs" dxfId="1008" priority="41" stopIfTrue="1" operator="equal">
      <formula>"Aceptable"</formula>
    </cfRule>
    <cfRule type="cellIs" dxfId="1007" priority="42" stopIfTrue="1" operator="equal">
      <formula>"No aceptable"</formula>
    </cfRule>
  </conditionalFormatting>
  <conditionalFormatting sqref="AE23">
    <cfRule type="cellIs" dxfId="1006" priority="34" stopIfTrue="1" operator="equal">
      <formula>"Aceptable"</formula>
    </cfRule>
    <cfRule type="cellIs" dxfId="1005" priority="35" stopIfTrue="1" operator="equal">
      <formula>"No aceptable"</formula>
    </cfRule>
  </conditionalFormatting>
  <conditionalFormatting sqref="AE20">
    <cfRule type="cellIs" dxfId="1004" priority="31" stopIfTrue="1" operator="equal">
      <formula>"I"</formula>
    </cfRule>
    <cfRule type="cellIs" dxfId="1003" priority="32" stopIfTrue="1" operator="equal">
      <formula>"II"</formula>
    </cfRule>
    <cfRule type="cellIs" dxfId="1002" priority="33" stopIfTrue="1" operator="between">
      <formula>"III"</formula>
      <formula>"IV"</formula>
    </cfRule>
  </conditionalFormatting>
  <conditionalFormatting sqref="AE20">
    <cfRule type="cellIs" dxfId="1001" priority="29" stopIfTrue="1" operator="equal">
      <formula>"Aceptable"</formula>
    </cfRule>
    <cfRule type="cellIs" dxfId="1000" priority="30" stopIfTrue="1" operator="equal">
      <formula>"No aceptable"</formula>
    </cfRule>
  </conditionalFormatting>
  <conditionalFormatting sqref="AE22">
    <cfRule type="cellIs" dxfId="999" priority="26" stopIfTrue="1" operator="equal">
      <formula>"I"</formula>
    </cfRule>
    <cfRule type="cellIs" dxfId="998" priority="27" stopIfTrue="1" operator="equal">
      <formula>"II"</formula>
    </cfRule>
    <cfRule type="cellIs" dxfId="997" priority="28" stopIfTrue="1" operator="between">
      <formula>"III"</formula>
      <formula>"IV"</formula>
    </cfRule>
  </conditionalFormatting>
  <conditionalFormatting sqref="AE22">
    <cfRule type="cellIs" dxfId="996" priority="24" stopIfTrue="1" operator="equal">
      <formula>"Aceptable"</formula>
    </cfRule>
    <cfRule type="cellIs" dxfId="995" priority="25" stopIfTrue="1" operator="equal">
      <formula>"No aceptable"</formula>
    </cfRule>
  </conditionalFormatting>
  <conditionalFormatting sqref="AE21">
    <cfRule type="cellIs" dxfId="994" priority="21" stopIfTrue="1" operator="equal">
      <formula>"I"</formula>
    </cfRule>
    <cfRule type="cellIs" dxfId="993" priority="22" stopIfTrue="1" operator="equal">
      <formula>"II"</formula>
    </cfRule>
    <cfRule type="cellIs" dxfId="992" priority="23" stopIfTrue="1" operator="between">
      <formula>"III"</formula>
      <formula>"IV"</formula>
    </cfRule>
  </conditionalFormatting>
  <conditionalFormatting sqref="AE21">
    <cfRule type="cellIs" dxfId="991" priority="19" stopIfTrue="1" operator="equal">
      <formula>"Aceptable"</formula>
    </cfRule>
    <cfRule type="cellIs" dxfId="990" priority="20" stopIfTrue="1" operator="equal">
      <formula>"No aceptable"</formula>
    </cfRule>
  </conditionalFormatting>
  <conditionalFormatting sqref="AE15">
    <cfRule type="cellIs" dxfId="989" priority="16" stopIfTrue="1" operator="equal">
      <formula>"I"</formula>
    </cfRule>
    <cfRule type="cellIs" dxfId="988" priority="17" stopIfTrue="1" operator="equal">
      <formula>"II"</formula>
    </cfRule>
    <cfRule type="cellIs" dxfId="987" priority="18" stopIfTrue="1" operator="between">
      <formula>"III"</formula>
      <formula>"IV"</formula>
    </cfRule>
  </conditionalFormatting>
  <conditionalFormatting sqref="AE15">
    <cfRule type="cellIs" dxfId="986" priority="14" stopIfTrue="1" operator="equal">
      <formula>"Aceptable"</formula>
    </cfRule>
    <cfRule type="cellIs" dxfId="985" priority="15" stopIfTrue="1" operator="equal">
      <formula>"No aceptable"</formula>
    </cfRule>
  </conditionalFormatting>
  <conditionalFormatting sqref="AE16:AE18">
    <cfRule type="cellIs" dxfId="984" priority="11" stopIfTrue="1" operator="equal">
      <formula>"I"</formula>
    </cfRule>
    <cfRule type="cellIs" dxfId="983" priority="12" stopIfTrue="1" operator="equal">
      <formula>"II"</formula>
    </cfRule>
    <cfRule type="cellIs" dxfId="982" priority="13" stopIfTrue="1" operator="between">
      <formula>"III"</formula>
      <formula>"IV"</formula>
    </cfRule>
  </conditionalFormatting>
  <conditionalFormatting sqref="AE16:AE18">
    <cfRule type="cellIs" dxfId="981" priority="9" stopIfTrue="1" operator="equal">
      <formula>"Aceptable"</formula>
    </cfRule>
    <cfRule type="cellIs" dxfId="980" priority="10" stopIfTrue="1" operator="equal">
      <formula>"No aceptable"</formula>
    </cfRule>
  </conditionalFormatting>
  <conditionalFormatting sqref="AB15:AD15">
    <cfRule type="cellIs" dxfId="979" priority="6" stopIfTrue="1" operator="equal">
      <formula>"I"</formula>
    </cfRule>
    <cfRule type="cellIs" dxfId="978" priority="7" stopIfTrue="1" operator="equal">
      <formula>"II"</formula>
    </cfRule>
    <cfRule type="cellIs" dxfId="977" priority="8" stopIfTrue="1" operator="between">
      <formula>"III"</formula>
      <formula>"IV"</formula>
    </cfRule>
  </conditionalFormatting>
  <conditionalFormatting sqref="AD15">
    <cfRule type="cellIs" dxfId="976" priority="4" stopIfTrue="1" operator="equal">
      <formula>"Aceptable"</formula>
    </cfRule>
    <cfRule type="cellIs" dxfId="975" priority="5" stopIfTrue="1" operator="equal">
      <formula>"No aceptable"</formula>
    </cfRule>
  </conditionalFormatting>
  <conditionalFormatting sqref="AD15">
    <cfRule type="containsText" dxfId="974" priority="1" stopIfTrue="1" operator="containsText" text="No aceptable o aceptable con control específico">
      <formula>NOT(ISERROR(SEARCH("No aceptable o aceptable con control específico",AD15)))</formula>
    </cfRule>
    <cfRule type="containsText" dxfId="973" priority="2" stopIfTrue="1" operator="containsText" text="No aceptable">
      <formula>NOT(ISERROR(SEARCH("No aceptable",AD15)))</formula>
    </cfRule>
    <cfRule type="containsText" dxfId="972" priority="3" stopIfTrue="1" operator="containsText" text="No Aceptable o aceptable con control específico">
      <formula>NOT(ISERROR(SEARCH("No Aceptable o aceptable con control específico",AD15)))</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21:Z23 Z15" xr:uid="{00000000-0002-0000-1800-000000000000}">
      <formula1>"100,60,25,10"</formula1>
    </dataValidation>
    <dataValidation type="list" allowBlank="1" showInputMessage="1" prompt="4 = Continua_x000a_3 = Frecuente_x000a_2 = Ocasional_x000a_1 = Esporádica" sqref="V21:V23 V15" xr:uid="{00000000-0002-0000-1800-000001000000}">
      <formula1>"4, 3, 2, 1"</formula1>
    </dataValidation>
    <dataValidation type="list" allowBlank="1" showInputMessage="1" showErrorMessage="1" prompt="10 = Muy Alto_x000a_6 = Alto_x000a_2 = Medio_x000a_0 = Bajo" sqref="U21:U23 U15" xr:uid="{00000000-0002-0000-1800-000002000000}">
      <formula1>"10, 6, 2, 0, "</formula1>
    </dataValidation>
    <dataValidation allowBlank="1" sqref="AA21:AA23 AA15" xr:uid="{00000000-0002-0000-1800-000003000000}"/>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B1:BL27"/>
  <sheetViews>
    <sheetView topLeftCell="A5" zoomScale="60" zoomScaleNormal="60" workbookViewId="0">
      <selection activeCell="A5" sqref="A5:XFD10"/>
    </sheetView>
  </sheetViews>
  <sheetFormatPr baseColWidth="10" defaultColWidth="9" defaultRowHeight="75" customHeight="1" x14ac:dyDescent="0.2"/>
  <cols>
    <col min="2" max="2" width="5.85546875" customWidth="1"/>
    <col min="3" max="3" width="7.28515625" customWidth="1"/>
    <col min="4" max="4" width="6.85546875" customWidth="1"/>
    <col min="5" max="5" width="6.5703125" customWidth="1"/>
    <col min="6" max="6" width="5" customWidth="1"/>
    <col min="7" max="7" width="5.85546875" customWidth="1"/>
    <col min="9" max="11" width="12.140625" customWidth="1"/>
    <col min="12" max="15" width="5.140625" customWidth="1"/>
    <col min="16" max="16" width="11.85546875" customWidth="1"/>
    <col min="18" max="20" width="14.42578125" customWidth="1"/>
    <col min="21" max="24" width="4" customWidth="1"/>
    <col min="25" max="25" width="7.28515625" customWidth="1"/>
    <col min="26" max="30" width="6.140625" customWidth="1"/>
    <col min="31" max="31" width="12.28515625" customWidth="1"/>
    <col min="32" max="33" width="5.85546875" customWidth="1"/>
    <col min="34" max="35" width="14" customWidth="1"/>
  </cols>
  <sheetData>
    <row r="1" spans="2:64" ht="39.7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69" t="s">
        <v>89</v>
      </c>
      <c r="AK1" s="59" t="s">
        <v>137</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39.7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69" t="s">
        <v>90</v>
      </c>
      <c r="AK2" s="59">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39.7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81" t="s">
        <v>91</v>
      </c>
      <c r="AK3" s="60">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39.7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2:64" s="137" customFormat="1" ht="18.75" customHeight="1" x14ac:dyDescent="0.3">
      <c r="E6" s="138"/>
      <c r="H6" s="139"/>
      <c r="AF6" s="138"/>
      <c r="AG6" s="138"/>
      <c r="AH6" s="138"/>
      <c r="AJ6" s="139"/>
    </row>
    <row r="7" spans="2: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64"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64" s="2" customFormat="1" ht="97.5" customHeight="1" x14ac:dyDescent="0.35">
      <c r="B11" s="237" t="s">
        <v>143</v>
      </c>
      <c r="C11" s="237" t="s">
        <v>294</v>
      </c>
      <c r="D11" s="237" t="s">
        <v>265</v>
      </c>
      <c r="E11" s="243" t="s">
        <v>147</v>
      </c>
      <c r="F11" s="243" t="s">
        <v>266</v>
      </c>
      <c r="G11" s="36" t="s">
        <v>44</v>
      </c>
      <c r="H11" s="216" t="s">
        <v>36</v>
      </c>
      <c r="I11" s="148" t="s">
        <v>49</v>
      </c>
      <c r="J11" s="189" t="s">
        <v>374</v>
      </c>
      <c r="K11" s="189" t="s">
        <v>375</v>
      </c>
      <c r="L11" s="140">
        <v>1</v>
      </c>
      <c r="M11" s="140">
        <v>0</v>
      </c>
      <c r="N11" s="140">
        <v>0</v>
      </c>
      <c r="O11" s="140">
        <f t="shared" ref="O11:O25" si="0">SUM(L11:N11)</f>
        <v>1</v>
      </c>
      <c r="P11" s="189" t="s">
        <v>376</v>
      </c>
      <c r="Q11" s="157">
        <v>8</v>
      </c>
      <c r="R11" s="189" t="s">
        <v>628</v>
      </c>
      <c r="S11" s="189" t="s">
        <v>378</v>
      </c>
      <c r="T11" s="189" t="s">
        <v>377</v>
      </c>
      <c r="U11" s="7">
        <v>2</v>
      </c>
      <c r="V11" s="7">
        <v>4</v>
      </c>
      <c r="W11" s="7">
        <f t="shared" ref="W11:W25" si="1">V11*U11</f>
        <v>8</v>
      </c>
      <c r="X11" s="8" t="str">
        <f t="shared" ref="X11:X25" si="2">+IF(AND(U11*V11&gt;=24,U11*V11&lt;=40),"MA",IF(AND(U11*V11&gt;=10,U11*V11&lt;=20),"A",IF(AND(U11*V11&gt;=6,U11*V11&lt;=8),"M",IF(AND(U11*V11&gt;=0,U11*V11&lt;=4),"B",""))))</f>
        <v>M</v>
      </c>
      <c r="Y11" s="9" t="str">
        <f t="shared" ref="Y11:Y25"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 t="shared" ref="AA11:AA25" si="4">W11*Z11</f>
        <v>80</v>
      </c>
      <c r="AB11" s="10" t="str">
        <f t="shared" ref="AB11:AB25" si="5">+IF(AND(U11*V11*Z11&gt;=600,U11*V11*Z11&lt;=4000),"I",IF(AND(U11*V11*Z11&gt;=150,U11*V11*Z11&lt;=500),"II",IF(AND(U11*V11*Z11&gt;=40,U11*V11*Z11&lt;=120),"III",IF(AND(U11*V11*Z11&gt;=0,U11*V11*Z11&lt;=20),"IV",""))))</f>
        <v>III</v>
      </c>
      <c r="AC11" s="9" t="str">
        <f t="shared" ref="AC11:AC25" si="6">+IF(AB11="I","Situación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 t="shared" ref="AD11:AD25" si="7">+IF(AB11="I","No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97.5" customHeight="1" thickBot="1" x14ac:dyDescent="0.4">
      <c r="B12" s="237"/>
      <c r="C12" s="237"/>
      <c r="D12" s="237"/>
      <c r="E12" s="243"/>
      <c r="F12" s="243"/>
      <c r="G12" s="36" t="s">
        <v>44</v>
      </c>
      <c r="H12" s="217"/>
      <c r="I12" s="148" t="s">
        <v>127</v>
      </c>
      <c r="J12" s="189" t="s">
        <v>380</v>
      </c>
      <c r="K12" s="190" t="s">
        <v>381</v>
      </c>
      <c r="L12" s="140">
        <v>1</v>
      </c>
      <c r="M12" s="140">
        <v>0</v>
      </c>
      <c r="N12" s="140">
        <v>0</v>
      </c>
      <c r="O12" s="140">
        <f t="shared" ref="O12" si="8">SUM(L12:N12)</f>
        <v>1</v>
      </c>
      <c r="P12" s="189" t="s">
        <v>376</v>
      </c>
      <c r="Q12" s="157">
        <v>8</v>
      </c>
      <c r="R12" s="190" t="s">
        <v>629</v>
      </c>
      <c r="S12" s="190" t="s">
        <v>378</v>
      </c>
      <c r="T12" s="190" t="s">
        <v>377</v>
      </c>
      <c r="U12" s="7">
        <v>2</v>
      </c>
      <c r="V12" s="7">
        <v>4</v>
      </c>
      <c r="W12" s="7">
        <f t="shared" ref="W12" si="9">V12*U12</f>
        <v>8</v>
      </c>
      <c r="X12" s="8" t="str">
        <f t="shared" ref="X12" si="10">+IF(AND(U12*V12&gt;=24,U12*V12&lt;=40),"MA",IF(AND(U12*V12&gt;=10,U12*V12&lt;=20),"A",IF(AND(U12*V12&gt;=6,U12*V12&lt;=8),"M",IF(AND(U12*V12&gt;=0,U12*V12&lt;=4),"B",""))))</f>
        <v>M</v>
      </c>
      <c r="Y12" s="9" t="str">
        <f t="shared" ref="Y12" si="11">+IF(X12="MA","Situación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11</v>
      </c>
      <c r="AA12" s="7">
        <f t="shared" ref="AA12" si="12">W12*Z12</f>
        <v>88</v>
      </c>
      <c r="AB12" s="10" t="str">
        <f t="shared" ref="AB12" si="13">+IF(AND(U12*V12*Z12&gt;=600,U12*V12*Z12&lt;=4000),"I",IF(AND(U12*V12*Z12&gt;=150,U12*V12*Z12&lt;=500),"II",IF(AND(U12*V12*Z12&gt;=40,U12*V12*Z12&lt;=120),"III",IF(AND(U12*V12*Z12&gt;=0,U12*V12*Z12&lt;=20),"IV",""))))</f>
        <v>III</v>
      </c>
      <c r="AC12" s="9" t="str">
        <f t="shared" ref="AC12" si="14">+IF(AB12="I","Situación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 t="shared" ref="AD12" si="15">+IF(AB12="I","No aceptable",IF(AB12="II","No aceptable o aceptable con control específico",IF(AB12="III","Aceptable",IF(AB12="IV","Aceptable",""))))</f>
        <v>Aceptable</v>
      </c>
      <c r="AE12" s="173" t="s">
        <v>128</v>
      </c>
      <c r="AF12" s="157" t="s">
        <v>34</v>
      </c>
      <c r="AG12" s="157" t="s">
        <v>34</v>
      </c>
      <c r="AH12" s="157" t="s">
        <v>384</v>
      </c>
      <c r="AI12" s="146" t="s">
        <v>379</v>
      </c>
      <c r="AJ12" s="157" t="s">
        <v>34</v>
      </c>
      <c r="AK12" s="147"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97.5" customHeight="1" thickBot="1" x14ac:dyDescent="0.4">
      <c r="B13" s="237"/>
      <c r="C13" s="237"/>
      <c r="D13" s="237"/>
      <c r="E13" s="243"/>
      <c r="F13" s="243"/>
      <c r="G13" s="36" t="s">
        <v>44</v>
      </c>
      <c r="H13" s="235" t="s">
        <v>47</v>
      </c>
      <c r="I13" s="148" t="s">
        <v>353</v>
      </c>
      <c r="J13" s="148" t="s">
        <v>354</v>
      </c>
      <c r="K13" s="148" t="s">
        <v>355</v>
      </c>
      <c r="L13" s="140">
        <v>1</v>
      </c>
      <c r="M13" s="140">
        <v>0</v>
      </c>
      <c r="N13" s="140">
        <v>0</v>
      </c>
      <c r="O13" s="140">
        <f t="shared" ref="O13" si="16">SUM(L13:N13)</f>
        <v>1</v>
      </c>
      <c r="P13" s="148" t="s">
        <v>356</v>
      </c>
      <c r="Q13" s="157">
        <v>8</v>
      </c>
      <c r="R13" s="148" t="s">
        <v>359</v>
      </c>
      <c r="S13" s="148" t="s">
        <v>465</v>
      </c>
      <c r="T13" s="148" t="s">
        <v>466</v>
      </c>
      <c r="U13" s="7">
        <v>2</v>
      </c>
      <c r="V13" s="7">
        <v>4</v>
      </c>
      <c r="W13" s="7">
        <f t="shared" ref="W13" si="17">V13*U13</f>
        <v>8</v>
      </c>
      <c r="X13" s="8" t="str">
        <f t="shared" ref="X13" si="18">+IF(AND(U13*V13&gt;=24,U13*V13&lt;=40),"MA",IF(AND(U13*V13&gt;=10,U13*V13&lt;=20),"A",IF(AND(U13*V13&gt;=6,U13*V13&lt;=8),"M",IF(AND(U13*V13&gt;=0,U13*V13&lt;=4),"B",""))))</f>
        <v>M</v>
      </c>
      <c r="Y13" s="9" t="str">
        <f t="shared" ref="Y13" si="19">+IF(X13="MA","Situación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7">
        <v>10</v>
      </c>
      <c r="AA13" s="7">
        <f t="shared" ref="AA13" si="20">W13*Z13</f>
        <v>80</v>
      </c>
      <c r="AB13" s="10" t="str">
        <f t="shared" ref="AB13" si="21">+IF(AND(U13*V13*Z13&gt;=600,U13*V13*Z13&lt;=4000),"I",IF(AND(U13*V13*Z13&gt;=150,U13*V13*Z13&lt;=500),"II",IF(AND(U13*V13*Z13&gt;=40,U13*V13*Z13&lt;=120),"III",IF(AND(U13*V13*Z13&gt;=0,U13*V13*Z13&lt;=20),"IV",""))))</f>
        <v>III</v>
      </c>
      <c r="AC13" s="9" t="str">
        <f t="shared" ref="AC13" si="22">+IF(AB13="I","Situación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 t="shared" ref="AD13" si="23">+IF(AB13="I","No aceptable",IF(AB13="II","No aceptable o aceptable con control específico",IF(AB13="III","Aceptable",IF(AB13="IV","Aceptable",""))))</f>
        <v>Aceptable</v>
      </c>
      <c r="AE13" s="150" t="s">
        <v>362</v>
      </c>
      <c r="AF13" s="148" t="s">
        <v>34</v>
      </c>
      <c r="AG13" s="148" t="s">
        <v>34</v>
      </c>
      <c r="AH13" s="148" t="s">
        <v>34</v>
      </c>
      <c r="AI13" s="148" t="s">
        <v>361</v>
      </c>
      <c r="AJ13" s="148" t="s">
        <v>34</v>
      </c>
      <c r="AK13" s="147" t="s">
        <v>285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97.5" customHeight="1" thickBot="1" x14ac:dyDescent="0.4">
      <c r="B14" s="237"/>
      <c r="C14" s="237"/>
      <c r="D14" s="237"/>
      <c r="E14" s="243"/>
      <c r="F14" s="243"/>
      <c r="G14" s="36" t="s">
        <v>44</v>
      </c>
      <c r="H14" s="235"/>
      <c r="I14" s="149" t="s">
        <v>63</v>
      </c>
      <c r="J14" s="148" t="s">
        <v>365</v>
      </c>
      <c r="K14" s="148" t="s">
        <v>347</v>
      </c>
      <c r="L14" s="140">
        <v>1</v>
      </c>
      <c r="M14" s="140">
        <v>0</v>
      </c>
      <c r="N14" s="140">
        <v>0</v>
      </c>
      <c r="O14" s="140">
        <f t="shared" si="0"/>
        <v>1</v>
      </c>
      <c r="P14" s="148" t="s">
        <v>363</v>
      </c>
      <c r="Q14" s="148">
        <v>8</v>
      </c>
      <c r="R14" s="148" t="s">
        <v>351</v>
      </c>
      <c r="S14" s="148" t="s">
        <v>349</v>
      </c>
      <c r="T14" s="148" t="s">
        <v>464</v>
      </c>
      <c r="U14" s="7">
        <v>2</v>
      </c>
      <c r="V14" s="7">
        <v>4</v>
      </c>
      <c r="W14" s="7">
        <f t="shared" si="1"/>
        <v>8</v>
      </c>
      <c r="X14" s="8" t="str">
        <f t="shared" si="2"/>
        <v>M</v>
      </c>
      <c r="Y14" s="9" t="str">
        <f t="shared" si="3"/>
        <v>Situación deficiente con exposición esporádica, o bien situación mejorable con exposición continuada o frecuente. Es posible que suceda el daño alguna vez.</v>
      </c>
      <c r="Z14" s="7">
        <v>10</v>
      </c>
      <c r="AA14" s="7">
        <f t="shared" si="4"/>
        <v>80</v>
      </c>
      <c r="AB14" s="10" t="str">
        <f t="shared" si="5"/>
        <v>III</v>
      </c>
      <c r="AC14" s="9" t="str">
        <f t="shared" si="6"/>
        <v>Mejorar si es posible. Sería conveniente justificar la intervención y su rentabilidad.</v>
      </c>
      <c r="AD14" s="11" t="str">
        <f t="shared" si="7"/>
        <v>Aceptable</v>
      </c>
      <c r="AE14" s="148" t="s">
        <v>371</v>
      </c>
      <c r="AF14" s="148" t="s">
        <v>34</v>
      </c>
      <c r="AG14" s="148" t="s">
        <v>34</v>
      </c>
      <c r="AH14" s="148" t="s">
        <v>34</v>
      </c>
      <c r="AI14" s="151" t="s">
        <v>364</v>
      </c>
      <c r="AJ14" s="148" t="s">
        <v>34</v>
      </c>
      <c r="AK14" s="147" t="s">
        <v>35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135" customFormat="1" ht="97.5" customHeight="1" thickTop="1" x14ac:dyDescent="0.35">
      <c r="B15" s="237"/>
      <c r="C15" s="237"/>
      <c r="D15" s="237"/>
      <c r="E15" s="243"/>
      <c r="F15" s="243"/>
      <c r="G15" s="159"/>
      <c r="H15" s="220" t="s">
        <v>327</v>
      </c>
      <c r="I15" s="190" t="s">
        <v>583</v>
      </c>
      <c r="J15" s="190" t="s">
        <v>592</v>
      </c>
      <c r="K15" s="190" t="s">
        <v>593</v>
      </c>
      <c r="L15" s="140">
        <v>1</v>
      </c>
      <c r="M15" s="140">
        <v>0</v>
      </c>
      <c r="N15" s="140">
        <v>0</v>
      </c>
      <c r="O15" s="140">
        <f t="shared" ref="O15:O16" si="24">SUM(L15:N15)</f>
        <v>1</v>
      </c>
      <c r="P15" s="191" t="s">
        <v>559</v>
      </c>
      <c r="Q15" s="148">
        <v>8</v>
      </c>
      <c r="R15" s="191" t="s">
        <v>213</v>
      </c>
      <c r="S15" s="191" t="s">
        <v>213</v>
      </c>
      <c r="T15" s="191" t="s">
        <v>596</v>
      </c>
      <c r="U15" s="141">
        <v>2</v>
      </c>
      <c r="V15" s="141">
        <v>6</v>
      </c>
      <c r="W15" s="141">
        <f t="shared" ref="W15:W16" si="25">V15*U15</f>
        <v>12</v>
      </c>
      <c r="X15" s="142" t="str">
        <f t="shared" ref="X15:X16" si="26">+IF(AND(U15*V15&gt;=24,U15*V15&lt;=40),"MA",IF(AND(U15*V15&gt;=10,U15*V15&lt;=20),"A",IF(AND(U15*V15&gt;=6,U15*V15&lt;=8),"M",IF(AND(U15*V15&gt;=0,U15*V15&lt;=4),"B",""))))</f>
        <v>A</v>
      </c>
      <c r="Y15" s="143" t="str">
        <f t="shared" ref="Y15:Y16" si="27">+IF(X15="MA","Situación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15" s="141">
        <v>25</v>
      </c>
      <c r="AA15" s="141">
        <f t="shared" ref="AA15:AA16" si="28">W15*Z15</f>
        <v>300</v>
      </c>
      <c r="AB15" s="144" t="str">
        <f t="shared" ref="AB15:AB16" si="29">+IF(AND(U15*V15*Z15&gt;=600,U15*V15*Z15&lt;=4000),"I",IF(AND(U15*V15*Z15&gt;=150,U15*V15*Z15&lt;=500),"II",IF(AND(U15*V15*Z15&gt;=40,U15*V15*Z15&lt;=120),"III",IF(AND(U15*V15*Z15&gt;=0,U15*V15*Z15&lt;=20),"IV",""))))</f>
        <v>II</v>
      </c>
      <c r="AC15" s="143" t="str">
        <f t="shared" ref="AC15:AC16" si="30">+IF(AB15="I","Situación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5" s="145" t="str">
        <f t="shared" ref="AD15:AD16" si="31">+IF(AB15="I","No aceptable",IF(AB15="II","No aceptable o aceptable con control específico",IF(AB15="III","Aceptable",IF(AB15="IV","Aceptable",""))))</f>
        <v>No aceptable o aceptable con control específico</v>
      </c>
      <c r="AE15" s="173" t="s">
        <v>570</v>
      </c>
      <c r="AF15" s="148" t="s">
        <v>34</v>
      </c>
      <c r="AG15" s="148" t="s">
        <v>34</v>
      </c>
      <c r="AH15" s="190"/>
      <c r="AI15" s="190" t="s">
        <v>563</v>
      </c>
      <c r="AJ15" s="157" t="s">
        <v>34</v>
      </c>
      <c r="AK15" s="147" t="s">
        <v>35</v>
      </c>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row>
    <row r="16" spans="2:64" s="135" customFormat="1" ht="97.5" customHeight="1" x14ac:dyDescent="0.35">
      <c r="B16" s="237"/>
      <c r="C16" s="237"/>
      <c r="D16" s="237"/>
      <c r="E16" s="243"/>
      <c r="F16" s="243"/>
      <c r="G16" s="159"/>
      <c r="H16" s="220"/>
      <c r="I16" s="190" t="s">
        <v>556</v>
      </c>
      <c r="J16" s="190" t="s">
        <v>557</v>
      </c>
      <c r="K16" s="190" t="s">
        <v>558</v>
      </c>
      <c r="L16" s="140">
        <v>1</v>
      </c>
      <c r="M16" s="140">
        <v>0</v>
      </c>
      <c r="N16" s="140">
        <v>0</v>
      </c>
      <c r="O16" s="140">
        <f t="shared" si="24"/>
        <v>1</v>
      </c>
      <c r="P16" s="191" t="s">
        <v>559</v>
      </c>
      <c r="Q16" s="185">
        <v>8</v>
      </c>
      <c r="R16" s="191" t="s">
        <v>560</v>
      </c>
      <c r="S16" s="191" t="s">
        <v>561</v>
      </c>
      <c r="T16" s="191" t="s">
        <v>562</v>
      </c>
      <c r="U16" s="141">
        <v>2</v>
      </c>
      <c r="V16" s="141">
        <v>4</v>
      </c>
      <c r="W16" s="141">
        <f t="shared" si="25"/>
        <v>8</v>
      </c>
      <c r="X16" s="142" t="str">
        <f t="shared" si="26"/>
        <v>M</v>
      </c>
      <c r="Y16" s="143" t="str">
        <f t="shared" si="27"/>
        <v>Situación deficiente con exposición esporádica, o bien situación mejorable con exposición continuada o frecuente. Es posible que suceda el daño alguna vez.</v>
      </c>
      <c r="Z16" s="141">
        <v>10</v>
      </c>
      <c r="AA16" s="141">
        <f t="shared" si="28"/>
        <v>80</v>
      </c>
      <c r="AB16" s="144" t="str">
        <f t="shared" si="29"/>
        <v>III</v>
      </c>
      <c r="AC16" s="143" t="str">
        <f t="shared" si="30"/>
        <v>Mejorar si es posible. Sería conveniente justificar la intervención y su rentabilidad.</v>
      </c>
      <c r="AD16" s="145" t="str">
        <f t="shared" si="31"/>
        <v>Aceptable</v>
      </c>
      <c r="AE16" s="173" t="s">
        <v>570</v>
      </c>
      <c r="AF16" s="148" t="s">
        <v>34</v>
      </c>
      <c r="AG16" s="148" t="s">
        <v>34</v>
      </c>
      <c r="AH16" s="190"/>
      <c r="AI16" s="190" t="s">
        <v>563</v>
      </c>
      <c r="AJ16" s="157" t="s">
        <v>34</v>
      </c>
      <c r="AK16" s="147" t="s">
        <v>35</v>
      </c>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row>
    <row r="17" spans="2:64" s="2" customFormat="1" ht="97.5" customHeight="1" x14ac:dyDescent="0.35">
      <c r="B17" s="237"/>
      <c r="C17" s="237"/>
      <c r="D17" s="237"/>
      <c r="E17" s="243"/>
      <c r="F17" s="243"/>
      <c r="G17" s="36" t="s">
        <v>44</v>
      </c>
      <c r="H17" s="217"/>
      <c r="I17" s="190" t="s">
        <v>571</v>
      </c>
      <c r="J17" s="190" t="s">
        <v>581</v>
      </c>
      <c r="K17" s="190" t="s">
        <v>572</v>
      </c>
      <c r="L17" s="140">
        <v>1</v>
      </c>
      <c r="M17" s="140">
        <v>0</v>
      </c>
      <c r="N17" s="140">
        <v>0</v>
      </c>
      <c r="O17" s="140">
        <f t="shared" si="0"/>
        <v>1</v>
      </c>
      <c r="P17" s="190" t="s">
        <v>559</v>
      </c>
      <c r="Q17" s="157">
        <v>8</v>
      </c>
      <c r="R17" s="190" t="s">
        <v>574</v>
      </c>
      <c r="S17" s="190" t="s">
        <v>575</v>
      </c>
      <c r="T17" s="190" t="s">
        <v>576</v>
      </c>
      <c r="U17" s="7">
        <v>2</v>
      </c>
      <c r="V17" s="7">
        <v>6</v>
      </c>
      <c r="W17" s="7">
        <f t="shared" si="1"/>
        <v>12</v>
      </c>
      <c r="X17" s="8" t="str">
        <f t="shared" si="2"/>
        <v>A</v>
      </c>
      <c r="Y17" s="9" t="str">
        <f t="shared" si="3"/>
        <v>Situación deficiente con exposición frecuente u ocasional, o bien situación muy deficiente con exposición ocasional o esporádica. La materialización de Riesgo es posible que suceda varias veces en la vida laboral</v>
      </c>
      <c r="Z17" s="7">
        <v>25</v>
      </c>
      <c r="AA17" s="7">
        <f t="shared" si="4"/>
        <v>300</v>
      </c>
      <c r="AB17" s="10" t="str">
        <f t="shared" si="5"/>
        <v>II</v>
      </c>
      <c r="AC17" s="9" t="str">
        <f t="shared" si="6"/>
        <v>Corregir y adoptar medidas de control de inmediato. Sin embargo suspenda actividades si el nivel de riesgo está por encima o igual de 360.</v>
      </c>
      <c r="AD17" s="11" t="str">
        <f t="shared" si="7"/>
        <v>No aceptable o aceptable con control específico</v>
      </c>
      <c r="AE17" s="173" t="s">
        <v>570</v>
      </c>
      <c r="AF17" s="148" t="s">
        <v>34</v>
      </c>
      <c r="AG17" s="148" t="s">
        <v>34</v>
      </c>
      <c r="AH17" s="148" t="s">
        <v>34</v>
      </c>
      <c r="AI17" s="190" t="s">
        <v>577</v>
      </c>
      <c r="AJ17" s="157" t="s">
        <v>34</v>
      </c>
      <c r="AK17" s="147"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97.5" customHeight="1" x14ac:dyDescent="0.35">
      <c r="B18" s="237"/>
      <c r="C18" s="237"/>
      <c r="D18" s="237"/>
      <c r="E18" s="243"/>
      <c r="F18" s="243"/>
      <c r="G18" s="122" t="s">
        <v>44</v>
      </c>
      <c r="H18" s="190" t="s">
        <v>326</v>
      </c>
      <c r="I18" s="190" t="s">
        <v>547</v>
      </c>
      <c r="J18" s="190" t="s">
        <v>533</v>
      </c>
      <c r="K18" s="190" t="s">
        <v>534</v>
      </c>
      <c r="L18" s="180">
        <v>1</v>
      </c>
      <c r="M18" s="181">
        <v>0</v>
      </c>
      <c r="N18" s="182">
        <v>0</v>
      </c>
      <c r="O18" s="182">
        <v>1</v>
      </c>
      <c r="P18" s="190" t="s">
        <v>535</v>
      </c>
      <c r="Q18" s="148">
        <v>8</v>
      </c>
      <c r="R18" s="190" t="s">
        <v>536</v>
      </c>
      <c r="S18" s="190" t="s">
        <v>537</v>
      </c>
      <c r="T18" s="190" t="s">
        <v>539</v>
      </c>
      <c r="U18" s="141">
        <v>2</v>
      </c>
      <c r="V18" s="141">
        <v>3</v>
      </c>
      <c r="W18" s="141">
        <f t="shared" si="1"/>
        <v>6</v>
      </c>
      <c r="X18" s="142" t="str">
        <f t="shared" si="2"/>
        <v>M</v>
      </c>
      <c r="Y18" s="143" t="str">
        <f t="shared" si="3"/>
        <v>Situación deficiente con exposición esporádica, o bien situación mejorable con exposición continuada o frecuente. Es posible que suceda el daño alguna vez.</v>
      </c>
      <c r="Z18" s="141">
        <v>25</v>
      </c>
      <c r="AA18" s="141">
        <f t="shared" si="4"/>
        <v>150</v>
      </c>
      <c r="AB18" s="144" t="str">
        <f t="shared" si="5"/>
        <v>II</v>
      </c>
      <c r="AC18" s="143" t="str">
        <f t="shared" si="6"/>
        <v>Corregir y adoptar medidas de control de inmediato. Sin embargo suspenda actividades si el nivel de riesgo está por encima o igual de 360.</v>
      </c>
      <c r="AD18" s="145" t="str">
        <f t="shared" si="7"/>
        <v>No aceptable o aceptable con control específico</v>
      </c>
      <c r="AE18" s="143" t="s">
        <v>538</v>
      </c>
      <c r="AF18" s="148" t="s">
        <v>34</v>
      </c>
      <c r="AG18" s="148" t="s">
        <v>34</v>
      </c>
      <c r="AH18" s="141" t="s">
        <v>531</v>
      </c>
      <c r="AI18" s="152" t="s">
        <v>532</v>
      </c>
      <c r="AJ18" s="148" t="s">
        <v>530</v>
      </c>
      <c r="AK18" s="173" t="s">
        <v>285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97.5" customHeight="1" x14ac:dyDescent="0.35">
      <c r="B19" s="237"/>
      <c r="C19" s="237"/>
      <c r="D19" s="237"/>
      <c r="E19" s="243"/>
      <c r="F19" s="243"/>
      <c r="G19" s="36" t="s">
        <v>33</v>
      </c>
      <c r="H19" s="220" t="s">
        <v>48</v>
      </c>
      <c r="I19" s="190" t="s">
        <v>51</v>
      </c>
      <c r="J19" s="190" t="s">
        <v>429</v>
      </c>
      <c r="K19" s="190" t="s">
        <v>420</v>
      </c>
      <c r="L19" s="140">
        <v>1</v>
      </c>
      <c r="M19" s="140">
        <v>0</v>
      </c>
      <c r="N19" s="140">
        <v>0</v>
      </c>
      <c r="O19" s="140">
        <f t="shared" si="0"/>
        <v>1</v>
      </c>
      <c r="P19" s="190" t="s">
        <v>437</v>
      </c>
      <c r="Q19" s="157">
        <v>1</v>
      </c>
      <c r="R19" s="190" t="s">
        <v>213</v>
      </c>
      <c r="S19" s="179" t="s">
        <v>461</v>
      </c>
      <c r="T19" s="190" t="s">
        <v>473</v>
      </c>
      <c r="U19" s="7">
        <v>2</v>
      </c>
      <c r="V19" s="7">
        <v>3</v>
      </c>
      <c r="W19" s="7">
        <f>V19*U19</f>
        <v>6</v>
      </c>
      <c r="X19" s="8" t="str">
        <f>+IF(AND(U19*V19&gt;=24,U19*V19&lt;=40),"MA",IF(AND(U19*V19&gt;=10,U19*V19&lt;=20),"A",IF(AND(U19*V19&gt;=6,U19*V19&lt;=8),"M",IF(AND(U19*V19&gt;=0,U19*V19&lt;=4),"B",""))))</f>
        <v>M</v>
      </c>
      <c r="Y19" s="9" t="str">
        <f>+IF(X19="MA","Situación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9" s="7">
        <v>10</v>
      </c>
      <c r="AA19" s="7">
        <f>W19*Z19</f>
        <v>60</v>
      </c>
      <c r="AB19" s="10" t="str">
        <f t="shared" si="5"/>
        <v>III</v>
      </c>
      <c r="AC19" s="9" t="str">
        <f>+IF(AB19="I","Situación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11" t="str">
        <f>+IF(AB19="I","No aceptable",IF(AB19="II","No aceptable o aceptable con control específico",IF(AB19="III","Aceptable",IF(AB19="IV","Aceptable",""))))</f>
        <v>Aceptable</v>
      </c>
      <c r="AE19" s="143" t="s">
        <v>527</v>
      </c>
      <c r="AF19" s="148" t="s">
        <v>34</v>
      </c>
      <c r="AG19" s="148" t="s">
        <v>34</v>
      </c>
      <c r="AH19" s="190" t="s">
        <v>72</v>
      </c>
      <c r="AI19" s="190" t="s">
        <v>431</v>
      </c>
      <c r="AJ19" s="148" t="s">
        <v>34</v>
      </c>
      <c r="AK19" s="147"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97.5" customHeight="1" x14ac:dyDescent="0.35">
      <c r="B20" s="237"/>
      <c r="C20" s="237"/>
      <c r="D20" s="237"/>
      <c r="E20" s="243"/>
      <c r="F20" s="243"/>
      <c r="G20" s="36" t="s">
        <v>33</v>
      </c>
      <c r="H20" s="220"/>
      <c r="I20" s="190" t="s">
        <v>288</v>
      </c>
      <c r="J20" s="190" t="s">
        <v>427</v>
      </c>
      <c r="K20" s="190" t="s">
        <v>425</v>
      </c>
      <c r="L20" s="140">
        <v>1</v>
      </c>
      <c r="M20" s="140">
        <v>0</v>
      </c>
      <c r="N20" s="140">
        <v>0</v>
      </c>
      <c r="O20" s="140">
        <f t="shared" si="0"/>
        <v>1</v>
      </c>
      <c r="P20" s="190" t="s">
        <v>426</v>
      </c>
      <c r="Q20" s="157">
        <v>2</v>
      </c>
      <c r="R20" s="179" t="s">
        <v>213</v>
      </c>
      <c r="S20" s="190" t="s">
        <v>475</v>
      </c>
      <c r="T20" s="179" t="s">
        <v>477</v>
      </c>
      <c r="U20" s="7">
        <v>2</v>
      </c>
      <c r="V20" s="7">
        <v>3</v>
      </c>
      <c r="W20" s="7">
        <f>V20*U20</f>
        <v>6</v>
      </c>
      <c r="X20" s="8" t="str">
        <f>+IF(AND(U20*V20&gt;=24,U20*V20&lt;=40),"MA",IF(AND(U20*V20&gt;=10,U20*V20&lt;=20),"A",IF(AND(U20*V20&gt;=6,U20*V20&lt;=8),"M",IF(AND(U20*V20&gt;=0,U20*V20&lt;=4),"B",""))))</f>
        <v>M</v>
      </c>
      <c r="Y20" s="9" t="str">
        <f>+IF(X20="MA","Situación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7">
        <v>10</v>
      </c>
      <c r="AA20" s="7">
        <f>W20*Z20</f>
        <v>60</v>
      </c>
      <c r="AB20" s="10" t="str">
        <f t="shared" si="5"/>
        <v>III</v>
      </c>
      <c r="AC20" s="9" t="str">
        <f>+IF(AB20="I","Situación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11" t="str">
        <f>+IF(AB20="I","No aceptable",IF(AB20="II","No aceptable o aceptable con control específico",IF(AB20="III","Aceptable",IF(AB20="IV","Aceptable",""))))</f>
        <v>Aceptable</v>
      </c>
      <c r="AE20" s="148" t="s">
        <v>34</v>
      </c>
      <c r="AF20" s="148" t="s">
        <v>34</v>
      </c>
      <c r="AG20" s="148" t="s">
        <v>34</v>
      </c>
      <c r="AH20" s="190" t="s">
        <v>428</v>
      </c>
      <c r="AI20" s="146" t="s">
        <v>217</v>
      </c>
      <c r="AJ20" s="148" t="s">
        <v>34</v>
      </c>
      <c r="AK20" s="147"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97.5" customHeight="1" x14ac:dyDescent="0.35">
      <c r="B21" s="237"/>
      <c r="C21" s="237"/>
      <c r="D21" s="237"/>
      <c r="E21" s="243"/>
      <c r="F21" s="243"/>
      <c r="G21" s="36" t="s">
        <v>33</v>
      </c>
      <c r="H21" s="220"/>
      <c r="I21" s="190" t="s">
        <v>106</v>
      </c>
      <c r="J21" s="190" t="s">
        <v>444</v>
      </c>
      <c r="K21" s="190" t="s">
        <v>420</v>
      </c>
      <c r="L21" s="140">
        <v>1</v>
      </c>
      <c r="M21" s="140">
        <v>0</v>
      </c>
      <c r="N21" s="140">
        <v>0</v>
      </c>
      <c r="O21" s="140">
        <f t="shared" ref="O21" si="32">SUM(L21:N21)</f>
        <v>1</v>
      </c>
      <c r="P21" s="190" t="s">
        <v>443</v>
      </c>
      <c r="Q21" s="157">
        <v>8</v>
      </c>
      <c r="R21" s="190" t="s">
        <v>213</v>
      </c>
      <c r="S21" s="179" t="s">
        <v>460</v>
      </c>
      <c r="T21" s="179" t="s">
        <v>469</v>
      </c>
      <c r="U21" s="7">
        <v>2</v>
      </c>
      <c r="V21" s="7">
        <v>3</v>
      </c>
      <c r="W21" s="7">
        <f>V21*U21</f>
        <v>6</v>
      </c>
      <c r="X21" s="8" t="str">
        <f>+IF(AND(U21*V21&gt;=24,U21*V21&lt;=40),"MA",IF(AND(U21*V21&gt;=10,U21*V21&lt;=20),"A",IF(AND(U21*V21&gt;=6,U21*V21&lt;=8),"M",IF(AND(U21*V21&gt;=0,U21*V21&lt;=4),"B",""))))</f>
        <v>M</v>
      </c>
      <c r="Y21" s="9" t="str">
        <f>+IF(X21="MA","Situación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1" s="7">
        <v>11</v>
      </c>
      <c r="AA21" s="7">
        <f>W21*Z21</f>
        <v>66</v>
      </c>
      <c r="AB21" s="10" t="str">
        <f t="shared" ref="AB21" si="33">+IF(AND(U21*V21*Z21&gt;=600,U21*V21*Z21&lt;=4000),"I",IF(AND(U21*V21*Z21&gt;=150,U21*V21*Z21&lt;=500),"II",IF(AND(U21*V21*Z21&gt;=40,U21*V21*Z21&lt;=120),"III",IF(AND(U21*V21*Z21&gt;=0,U21*V21*Z21&lt;=20),"IV",""))))</f>
        <v>III</v>
      </c>
      <c r="AC21" s="9" t="str">
        <f>+IF(AB21="I","Situación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1" t="str">
        <f>+IF(AB21="I","No aceptable",IF(AB21="II","No aceptable o aceptable con control específico",IF(AB21="III","Aceptable",IF(AB21="IV","Aceptable",""))))</f>
        <v>Aceptable</v>
      </c>
      <c r="AE21" s="143" t="s">
        <v>70</v>
      </c>
      <c r="AF21" s="157" t="s">
        <v>34</v>
      </c>
      <c r="AG21" s="157" t="s">
        <v>34</v>
      </c>
      <c r="AH21" s="190" t="s">
        <v>200</v>
      </c>
      <c r="AI21" s="190" t="s">
        <v>470</v>
      </c>
      <c r="AJ21" s="157" t="s">
        <v>34</v>
      </c>
      <c r="AK21" s="147"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97.5" customHeight="1" x14ac:dyDescent="0.35">
      <c r="B22" s="237"/>
      <c r="C22" s="237"/>
      <c r="D22" s="237"/>
      <c r="E22" s="243"/>
      <c r="F22" s="243"/>
      <c r="G22" s="36" t="s">
        <v>33</v>
      </c>
      <c r="H22" s="220"/>
      <c r="I22" s="190" t="s">
        <v>68</v>
      </c>
      <c r="J22" s="190" t="s">
        <v>438</v>
      </c>
      <c r="K22" s="190" t="s">
        <v>69</v>
      </c>
      <c r="L22" s="140">
        <v>1</v>
      </c>
      <c r="M22" s="140">
        <v>0</v>
      </c>
      <c r="N22" s="140">
        <v>0</v>
      </c>
      <c r="O22" s="140">
        <f t="shared" ref="O22" si="34">SUM(L22:N22)</f>
        <v>1</v>
      </c>
      <c r="P22" s="190" t="s">
        <v>432</v>
      </c>
      <c r="Q22" s="157">
        <v>8</v>
      </c>
      <c r="R22" s="179" t="s">
        <v>213</v>
      </c>
      <c r="S22" s="190" t="s">
        <v>433</v>
      </c>
      <c r="T22" s="179" t="s">
        <v>472</v>
      </c>
      <c r="U22" s="7">
        <v>2</v>
      </c>
      <c r="V22" s="7">
        <v>3</v>
      </c>
      <c r="W22" s="7">
        <f>V22*U22</f>
        <v>6</v>
      </c>
      <c r="X22" s="8" t="str">
        <f>+IF(AND(U22*V22&gt;=24,U22*V22&lt;=40),"MA",IF(AND(U22*V22&gt;=10,U22*V22&lt;=20),"A",IF(AND(U22*V22&gt;=6,U22*V22&lt;=8),"M",IF(AND(U22*V22&gt;=0,U22*V22&lt;=4),"B",""))))</f>
        <v>M</v>
      </c>
      <c r="Y22" s="9" t="str">
        <f>+IF(X22="MA","Situación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2" s="7">
        <v>12</v>
      </c>
      <c r="AA22" s="7">
        <f>W22*Z22</f>
        <v>72</v>
      </c>
      <c r="AB22" s="10" t="str">
        <f t="shared" ref="AB22" si="35">+IF(AND(U22*V22*Z22&gt;=600,U22*V22*Z22&lt;=4000),"I",IF(AND(U22*V22*Z22&gt;=150,U22*V22*Z22&lt;=500),"II",IF(AND(U22*V22*Z22&gt;=40,U22*V22*Z22&lt;=120),"III",IF(AND(U22*V22*Z22&gt;=0,U22*V22*Z22&lt;=20),"IV",""))))</f>
        <v>III</v>
      </c>
      <c r="AC22" s="9" t="str">
        <f>+IF(AB22="I","Situación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1" t="str">
        <f>+IF(AB22="I","No aceptable",IF(AB22="II","No aceptable o aceptable con control específico",IF(AB22="III","Aceptable",IF(AB22="IV","Aceptable",""))))</f>
        <v>Aceptable</v>
      </c>
      <c r="AE22" s="143" t="s">
        <v>70</v>
      </c>
      <c r="AF22" s="157" t="s">
        <v>34</v>
      </c>
      <c r="AG22" s="157" t="s">
        <v>34</v>
      </c>
      <c r="AH22" s="190" t="s">
        <v>434</v>
      </c>
      <c r="AI22" s="190" t="s">
        <v>435</v>
      </c>
      <c r="AJ22" s="157" t="s">
        <v>34</v>
      </c>
      <c r="AK22" s="147"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97.5" customHeight="1" x14ac:dyDescent="0.35">
      <c r="B23" s="237"/>
      <c r="C23" s="237"/>
      <c r="D23" s="237"/>
      <c r="E23" s="243"/>
      <c r="F23" s="243"/>
      <c r="G23" s="36" t="s">
        <v>33</v>
      </c>
      <c r="H23" s="220"/>
      <c r="I23" s="190" t="s">
        <v>68</v>
      </c>
      <c r="J23" s="190" t="s">
        <v>436</v>
      </c>
      <c r="K23" s="190" t="s">
        <v>420</v>
      </c>
      <c r="L23" s="140">
        <v>1</v>
      </c>
      <c r="M23" s="140">
        <v>0</v>
      </c>
      <c r="N23" s="140">
        <v>0</v>
      </c>
      <c r="O23" s="140">
        <f t="shared" si="0"/>
        <v>1</v>
      </c>
      <c r="P23" s="190" t="s">
        <v>437</v>
      </c>
      <c r="Q23" s="157">
        <v>1</v>
      </c>
      <c r="R23" s="190" t="s">
        <v>439</v>
      </c>
      <c r="S23" s="190" t="s">
        <v>467</v>
      </c>
      <c r="T23" s="179" t="s">
        <v>468</v>
      </c>
      <c r="U23" s="7">
        <v>6</v>
      </c>
      <c r="V23" s="7">
        <v>2</v>
      </c>
      <c r="W23" s="7">
        <f t="shared" si="1"/>
        <v>12</v>
      </c>
      <c r="X23" s="8" t="str">
        <f t="shared" si="2"/>
        <v>A</v>
      </c>
      <c r="Y23" s="9" t="str">
        <f t="shared" si="3"/>
        <v>Situación deficiente con exposición frecuente u ocasional, o bien situación muy deficiente con exposición ocasional o esporádica. La materialización de Riesgo es posible que suceda varias veces en la vida laboral</v>
      </c>
      <c r="Z23" s="7">
        <v>10</v>
      </c>
      <c r="AA23" s="7">
        <f t="shared" si="4"/>
        <v>120</v>
      </c>
      <c r="AB23" s="10" t="str">
        <f t="shared" si="5"/>
        <v>III</v>
      </c>
      <c r="AC23" s="9" t="str">
        <f t="shared" si="6"/>
        <v>Mejorar si es posible. Sería conveniente justificar la intervención y su rentabilidad.</v>
      </c>
      <c r="AD23" s="11" t="str">
        <f t="shared" si="7"/>
        <v>Aceptable</v>
      </c>
      <c r="AE23" s="143" t="s">
        <v>135</v>
      </c>
      <c r="AF23" s="143" t="s">
        <v>34</v>
      </c>
      <c r="AG23" s="145" t="s">
        <v>213</v>
      </c>
      <c r="AH23" s="190" t="s">
        <v>440</v>
      </c>
      <c r="AI23" s="190" t="s">
        <v>441</v>
      </c>
      <c r="AJ23" s="157" t="s">
        <v>34</v>
      </c>
      <c r="AK23" s="147"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2" customFormat="1" ht="97.5" customHeight="1" x14ac:dyDescent="0.35">
      <c r="B24" s="237"/>
      <c r="C24" s="237"/>
      <c r="D24" s="237"/>
      <c r="E24" s="243"/>
      <c r="F24" s="243"/>
      <c r="G24" s="36" t="s">
        <v>33</v>
      </c>
      <c r="H24" s="217"/>
      <c r="I24" s="190" t="s">
        <v>450</v>
      </c>
      <c r="J24" s="190" t="s">
        <v>449</v>
      </c>
      <c r="K24" s="190" t="s">
        <v>448</v>
      </c>
      <c r="L24" s="140">
        <v>1</v>
      </c>
      <c r="M24" s="140">
        <v>0</v>
      </c>
      <c r="N24" s="140">
        <v>0</v>
      </c>
      <c r="O24" s="140">
        <f t="shared" si="0"/>
        <v>1</v>
      </c>
      <c r="P24" s="190" t="s">
        <v>509</v>
      </c>
      <c r="Q24" s="157">
        <v>8</v>
      </c>
      <c r="R24" s="179" t="s">
        <v>510</v>
      </c>
      <c r="S24" s="190" t="s">
        <v>511</v>
      </c>
      <c r="T24" s="179" t="s">
        <v>468</v>
      </c>
      <c r="U24" s="7">
        <v>6</v>
      </c>
      <c r="V24" s="7">
        <v>2</v>
      </c>
      <c r="W24" s="7">
        <f t="shared" si="1"/>
        <v>12</v>
      </c>
      <c r="X24" s="8" t="str">
        <f t="shared" si="2"/>
        <v>A</v>
      </c>
      <c r="Y24" s="9" t="str">
        <f t="shared" si="3"/>
        <v>Situación deficiente con exposición frecuente u ocasional, o bien situación muy deficiente con exposición ocasional o esporádica. La materialización de Riesgo es posible que suceda varias veces en la vida laboral</v>
      </c>
      <c r="Z24" s="7">
        <v>25</v>
      </c>
      <c r="AA24" s="7">
        <f t="shared" si="4"/>
        <v>300</v>
      </c>
      <c r="AB24" s="10" t="str">
        <f t="shared" si="5"/>
        <v>II</v>
      </c>
      <c r="AC24" s="9" t="str">
        <f t="shared" si="6"/>
        <v>Corregir y adoptar medidas de control de inmediato. Sin embargo suspenda actividades si el nivel de riesgo está por encima o igual de 360.</v>
      </c>
      <c r="AD24" s="11" t="str">
        <f t="shared" si="7"/>
        <v>No aceptable o aceptable con control específico</v>
      </c>
      <c r="AE24" s="143" t="s">
        <v>526</v>
      </c>
      <c r="AF24" s="145" t="s">
        <v>34</v>
      </c>
      <c r="AG24" s="145" t="s">
        <v>34</v>
      </c>
      <c r="AH24" s="143" t="s">
        <v>528</v>
      </c>
      <c r="AI24" s="143" t="s">
        <v>529</v>
      </c>
      <c r="AJ24" s="157" t="s">
        <v>150</v>
      </c>
      <c r="AK24" s="147"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s="52" customFormat="1" ht="97.5" customHeight="1" x14ac:dyDescent="0.35">
      <c r="B25" s="238"/>
      <c r="C25" s="238"/>
      <c r="D25" s="238"/>
      <c r="E25" s="244"/>
      <c r="F25" s="244"/>
      <c r="G25" s="36" t="s">
        <v>33</v>
      </c>
      <c r="H25" s="190" t="s">
        <v>75</v>
      </c>
      <c r="I25" s="190" t="s">
        <v>418</v>
      </c>
      <c r="J25" s="190" t="s">
        <v>419</v>
      </c>
      <c r="K25" s="190" t="s">
        <v>420</v>
      </c>
      <c r="L25" s="140">
        <v>1</v>
      </c>
      <c r="M25" s="140">
        <v>0</v>
      </c>
      <c r="N25" s="140">
        <v>0</v>
      </c>
      <c r="O25" s="140">
        <f t="shared" si="0"/>
        <v>1</v>
      </c>
      <c r="P25" s="190" t="s">
        <v>421</v>
      </c>
      <c r="Q25" s="157">
        <v>8</v>
      </c>
      <c r="R25" s="190" t="s">
        <v>422</v>
      </c>
      <c r="S25" s="190" t="s">
        <v>423</v>
      </c>
      <c r="T25" s="179" t="s">
        <v>492</v>
      </c>
      <c r="U25" s="7">
        <v>2</v>
      </c>
      <c r="V25" s="7">
        <v>4</v>
      </c>
      <c r="W25" s="7">
        <f t="shared" si="1"/>
        <v>8</v>
      </c>
      <c r="X25" s="8" t="str">
        <f t="shared" si="2"/>
        <v>M</v>
      </c>
      <c r="Y25" s="9" t="str">
        <f t="shared" si="3"/>
        <v>Situación deficiente con exposición esporádica, o bien situación mejorable con exposición continuada o frecuente. Es posible que suceda el daño alguna vez.</v>
      </c>
      <c r="Z25" s="7">
        <v>10</v>
      </c>
      <c r="AA25" s="7">
        <f t="shared" si="4"/>
        <v>80</v>
      </c>
      <c r="AB25" s="10" t="str">
        <f t="shared" si="5"/>
        <v>III</v>
      </c>
      <c r="AC25" s="9" t="str">
        <f t="shared" si="6"/>
        <v>Mejorar si es posible. Sería conveniente justificar la intervención y su rentabilidad.</v>
      </c>
      <c r="AD25" s="11" t="str">
        <f t="shared" si="7"/>
        <v>Aceptable</v>
      </c>
      <c r="AE25" s="190" t="s">
        <v>79</v>
      </c>
      <c r="AF25" s="157" t="s">
        <v>34</v>
      </c>
      <c r="AG25" s="157" t="s">
        <v>34</v>
      </c>
      <c r="AH25" s="190" t="s">
        <v>80</v>
      </c>
      <c r="AI25" s="190" t="s">
        <v>424</v>
      </c>
      <c r="AJ25" s="157" t="s">
        <v>34</v>
      </c>
      <c r="AK25" s="147" t="s">
        <v>35</v>
      </c>
    </row>
    <row r="26" spans="2:64" ht="75" customHeight="1" x14ac:dyDescent="0.2">
      <c r="AE26" s="133"/>
      <c r="AF26" s="133"/>
      <c r="AG26" s="133"/>
      <c r="AH26" s="133"/>
      <c r="AI26" s="133"/>
      <c r="AJ26" s="133"/>
      <c r="AK26" s="133"/>
    </row>
    <row r="27" spans="2:64" ht="75" customHeight="1" x14ac:dyDescent="0.2">
      <c r="AI27" s="103"/>
    </row>
  </sheetData>
  <mergeCells count="45">
    <mergeCell ref="AK9:AK10"/>
    <mergeCell ref="AB9:AB10"/>
    <mergeCell ref="AC9:AC10"/>
    <mergeCell ref="AD9:AD10"/>
    <mergeCell ref="AE9:AE10"/>
    <mergeCell ref="AG9:AG10"/>
    <mergeCell ref="AH9:AH10"/>
    <mergeCell ref="AI9:AI10"/>
    <mergeCell ref="AJ9:AJ10"/>
    <mergeCell ref="AF9:AF10"/>
    <mergeCell ref="Y9:Y10"/>
    <mergeCell ref="Z9:Z10"/>
    <mergeCell ref="AA9:AA10"/>
    <mergeCell ref="Q9:Q10"/>
    <mergeCell ref="R9:T9"/>
    <mergeCell ref="U9:U10"/>
    <mergeCell ref="V9:V10"/>
    <mergeCell ref="W9:W10"/>
    <mergeCell ref="X9:X10"/>
    <mergeCell ref="H13:H14"/>
    <mergeCell ref="B11:B25"/>
    <mergeCell ref="C11:C25"/>
    <mergeCell ref="D11:D25"/>
    <mergeCell ref="E11:E25"/>
    <mergeCell ref="F11:F25"/>
    <mergeCell ref="H11:H12"/>
    <mergeCell ref="H19:H24"/>
    <mergeCell ref="H15:H17"/>
    <mergeCell ref="B9:B10"/>
    <mergeCell ref="C9:C10"/>
    <mergeCell ref="D9:D10"/>
    <mergeCell ref="E9:E10"/>
    <mergeCell ref="F9:F10"/>
    <mergeCell ref="G9:G10"/>
    <mergeCell ref="H9:J9"/>
    <mergeCell ref="K9:K10"/>
    <mergeCell ref="L9:O9"/>
    <mergeCell ref="P9:P10"/>
    <mergeCell ref="B5:T5"/>
    <mergeCell ref="U5:AK5"/>
    <mergeCell ref="B7:T8"/>
    <mergeCell ref="U7:AC8"/>
    <mergeCell ref="AD7:AD8"/>
    <mergeCell ref="AE7:AK7"/>
    <mergeCell ref="AE8:AK8"/>
  </mergeCells>
  <conditionalFormatting sqref="AB748:AF748 AE580:AF580 AE568:AF568 AE300:AF300 AE68:AF68 AE66:AF66 AE57:AF57 AE55:AE56 AE58:AE65 AE67 AE40:AF40 AE28:AF28 AE43:AF43 AE54:AF54 AE29:AE39 AE41:AE42 AE44:AE53 AB116:AF116 AB101:AF101 AB95:AF98 AB86:AF86 AB80:AF83 AB71:AF71 AB69:AE70 AB72:AE79 AB84:AE85 AB87:AE94 AB99:AE100 AB110:AF113 AB102:AE109 AB114:AE115 AB128:AF129 AB117:AE127 AB131:AF131 AB130:AE130 AB141:AF142 AB132:AE140 AB144:AF144 AB143:AE143 AB156:AF157 AB145:AE155 AB159:AF159 AB158:AE158 AB160:AE169 AF155 AF169:AF170 AE172:AF172 AE170:AE171 AE173:AE182 AF182 AE183:AF184 AE186:AF186 AE185 AE187:AE196 AF196 AE197:AF198 AE200:AF200 AE199 AE201:AE210 AF210 AE211:AF212 AE214:AF214 AE213 AE215:AE224 AF224 AB170:AD224 AB225:AF297 AE312:AF313 AE315:AF315 AE314 AE316:AE325 AF325 AB326:AF326 AE327:AF565 AE566:AE567 AE569:AE579 AB327:AD580 AB581:AF666 AB743:AF743 AB678:AF679 AB669:AF669 AB667:AE668 AB670:AE677 AB681:AF740 AB680:AE680 AB741:AE742 AB744:AE747 AB752:AF753 AB749:AE751 AB755:AF815 AB754:AE754 AB298:AE299 AE301:AE311 AB300:AD325 AB25:AD68 AE27 AB11:AD12 AB19:AB24 AB14:AD14 AB17:AD17">
    <cfRule type="cellIs" dxfId="971" priority="129" stopIfTrue="1" operator="equal">
      <formula>"I"</formula>
    </cfRule>
    <cfRule type="cellIs" dxfId="970" priority="130" stopIfTrue="1" operator="equal">
      <formula>"II"</formula>
    </cfRule>
    <cfRule type="cellIs" dxfId="969" priority="131" stopIfTrue="1" operator="between">
      <formula>"III"</formula>
      <formula>"IV"</formula>
    </cfRule>
  </conditionalFormatting>
  <conditionalFormatting sqref="AD748:AF748 AE580:AF580 AE568:AF568 AD300:AF300 AD298:AE299 AD301:AE312 AD116:AF116 AD101:AF101 AD95:AF98 AD86:AF86 AD68:AF68 AD66:AF66 AD57:AF57 AD40:AF40 AD28:AF28 AD29:AE39 AD43:AF43 AD41:AE42 AD54:AF54 AD44:AE53 AD55:AE56 AD58:AE65 AD67:AE67 AD80:AF83 AD71:AF71 AD69:AE70 AD72:AE79 AD84:AE85 AD87:AE94 AD99:AE100 AD110:AF113 AD102:AE109 AD114:AE115 AD128:AF129 AD117:AE127 AD131:AF131 AD130:AE130 AD141:AF142 AD132:AE140 AD144:AF144 AD143:AE143 AD156:AF157 AD145:AE155 AD159:AF159 AD158:AE158 AD160:AE169 AF155 AF169:AF170 AE172:AF172 AE170:AE171 AE173:AE182 AF182 AE183:AF184 AE186:AF186 AE185 AE187:AE196 AF196 AE197:AF198 AE200:AF200 AE199 AE201:AE210 AF210 AE211:AF212 AE214:AF214 AE213 AE215:AE224 AF224 AD170:AD224 AD225:AF297 AF312:AF313 AE315:AF315 AE313:AE314 AE316:AE325 AF325 AD313:AD325 AD326:AF326 AE327:AF565 AE566:AE567 AE569:AE579 AD327:AD580 AD581:AF666 AD743:AF743 AD678:AF679 AD669:AF669 AD667:AE668 AD670:AE677 AD681:AF740 AD680:AE680 AD741:AE742 AD744:AE747 AD752:AF753 AD749:AE751 AD755:AF815 AD754:AE754 AD27:AE27 AD11:AD12 AD25:AD26 AD14 AD17">
    <cfRule type="cellIs" dxfId="968" priority="127" stopIfTrue="1" operator="equal">
      <formula>"Aceptable"</formula>
    </cfRule>
    <cfRule type="cellIs" dxfId="967" priority="128" stopIfTrue="1" operator="equal">
      <formula>"No aceptable"</formula>
    </cfRule>
  </conditionalFormatting>
  <conditionalFormatting sqref="AD25:AD815 AD11:AD12 AD14 AD17">
    <cfRule type="containsText" dxfId="966" priority="122" stopIfTrue="1" operator="containsText" text="No aceptable o aceptable con control específico">
      <formula>NOT(ISERROR(SEARCH("No aceptable o aceptable con control específico",AD11)))</formula>
    </cfRule>
    <cfRule type="containsText" dxfId="965" priority="125" stopIfTrue="1" operator="containsText" text="No aceptable">
      <formula>NOT(ISERROR(SEARCH("No aceptable",AD11)))</formula>
    </cfRule>
    <cfRule type="containsText" dxfId="964" priority="126" stopIfTrue="1" operator="containsText" text="No Aceptable o aceptable con control específico">
      <formula>NOT(ISERROR(SEARCH("No Aceptable o aceptable con control específico",AD11)))</formula>
    </cfRule>
  </conditionalFormatting>
  <conditionalFormatting sqref="AD14">
    <cfRule type="containsText" dxfId="963" priority="123" stopIfTrue="1" operator="containsText" text="No aceptable">
      <formula>NOT(ISERROR(SEARCH("No aceptable",AD14)))</formula>
    </cfRule>
    <cfRule type="containsText" dxfId="962" priority="124" stopIfTrue="1" operator="containsText" text="No Aceptable o aceptable con control específico">
      <formula>NOT(ISERROR(SEARCH("No Aceptable o aceptable con control específico",AD14)))</formula>
    </cfRule>
  </conditionalFormatting>
  <conditionalFormatting sqref="AD23:AD24">
    <cfRule type="cellIs" dxfId="961" priority="117" stopIfTrue="1" operator="equal">
      <formula>"Aceptable"</formula>
    </cfRule>
    <cfRule type="cellIs" dxfId="960" priority="118" stopIfTrue="1" operator="equal">
      <formula>"No aceptable"</formula>
    </cfRule>
  </conditionalFormatting>
  <conditionalFormatting sqref="AD23:AD24">
    <cfRule type="containsText" dxfId="959" priority="114" stopIfTrue="1" operator="containsText" text="No aceptable o aceptable con control específico">
      <formula>NOT(ISERROR(SEARCH("No aceptable o aceptable con control específico",AD23)))</formula>
    </cfRule>
    <cfRule type="containsText" dxfId="958" priority="115" stopIfTrue="1" operator="containsText" text="No aceptable">
      <formula>NOT(ISERROR(SEARCH("No aceptable",AD23)))</formula>
    </cfRule>
    <cfRule type="containsText" dxfId="957" priority="116" stopIfTrue="1" operator="containsText" text="No Aceptable o aceptable con control específico">
      <formula>NOT(ISERROR(SEARCH("No Aceptable o aceptable con control específico",AD23)))</formula>
    </cfRule>
  </conditionalFormatting>
  <conditionalFormatting sqref="AD19">
    <cfRule type="cellIs" dxfId="956" priority="109" stopIfTrue="1" operator="equal">
      <formula>"Aceptable"</formula>
    </cfRule>
    <cfRule type="cellIs" dxfId="955" priority="110" stopIfTrue="1" operator="equal">
      <formula>"No aceptable"</formula>
    </cfRule>
  </conditionalFormatting>
  <conditionalFormatting sqref="AD19">
    <cfRule type="containsText" dxfId="954" priority="106" stopIfTrue="1" operator="containsText" text="No aceptable o aceptable con control específico">
      <formula>NOT(ISERROR(SEARCH("No aceptable o aceptable con control específico",AD19)))</formula>
    </cfRule>
    <cfRule type="containsText" dxfId="953" priority="107" stopIfTrue="1" operator="containsText" text="No aceptable">
      <formula>NOT(ISERROR(SEARCH("No aceptable",AD19)))</formula>
    </cfRule>
    <cfRule type="containsText" dxfId="952" priority="108" stopIfTrue="1" operator="containsText" text="No Aceptable o aceptable con control específico">
      <formula>NOT(ISERROR(SEARCH("No Aceptable o aceptable con control específico",AD19)))</formula>
    </cfRule>
  </conditionalFormatting>
  <conditionalFormatting sqref="AD20:AD22">
    <cfRule type="cellIs" dxfId="951" priority="101" stopIfTrue="1" operator="equal">
      <formula>"Aceptable"</formula>
    </cfRule>
    <cfRule type="cellIs" dxfId="950" priority="102" stopIfTrue="1" operator="equal">
      <formula>"No aceptable"</formula>
    </cfRule>
  </conditionalFormatting>
  <conditionalFormatting sqref="AD20:AD22">
    <cfRule type="containsText" dxfId="949" priority="98" stopIfTrue="1" operator="containsText" text="No aceptable o aceptable con control específico">
      <formula>NOT(ISERROR(SEARCH("No aceptable o aceptable con control específico",AD20)))</formula>
    </cfRule>
    <cfRule type="containsText" dxfId="948" priority="99" stopIfTrue="1" operator="containsText" text="No aceptable">
      <formula>NOT(ISERROR(SEARCH("No aceptable",AD20)))</formula>
    </cfRule>
    <cfRule type="containsText" dxfId="947" priority="100" stopIfTrue="1" operator="containsText" text="No Aceptable o aceptable con control específico">
      <formula>NOT(ISERROR(SEARCH("No Aceptable o aceptable con control específico",AD20)))</formula>
    </cfRule>
  </conditionalFormatting>
  <conditionalFormatting sqref="AE13">
    <cfRule type="cellIs" dxfId="946" priority="88" stopIfTrue="1" operator="equal">
      <formula>"Aceptable"</formula>
    </cfRule>
    <cfRule type="cellIs" dxfId="945" priority="89" stopIfTrue="1" operator="equal">
      <formula>"No aceptable"</formula>
    </cfRule>
  </conditionalFormatting>
  <conditionalFormatting sqref="AE13">
    <cfRule type="cellIs" dxfId="944" priority="90" stopIfTrue="1" operator="equal">
      <formula>"I"</formula>
    </cfRule>
    <cfRule type="cellIs" dxfId="943" priority="91" stopIfTrue="1" operator="equal">
      <formula>"II"</formula>
    </cfRule>
    <cfRule type="cellIs" dxfId="942" priority="92" stopIfTrue="1" operator="between">
      <formula>"III"</formula>
      <formula>"IV"</formula>
    </cfRule>
  </conditionalFormatting>
  <conditionalFormatting sqref="AB13:AD13">
    <cfRule type="cellIs" dxfId="941" priority="85" stopIfTrue="1" operator="equal">
      <formula>"I"</formula>
    </cfRule>
    <cfRule type="cellIs" dxfId="940" priority="86" stopIfTrue="1" operator="equal">
      <formula>"II"</formula>
    </cfRule>
    <cfRule type="cellIs" dxfId="939" priority="87" stopIfTrue="1" operator="between">
      <formula>"III"</formula>
      <formula>"IV"</formula>
    </cfRule>
  </conditionalFormatting>
  <conditionalFormatting sqref="AD13">
    <cfRule type="cellIs" dxfId="938" priority="83" stopIfTrue="1" operator="equal">
      <formula>"Aceptable"</formula>
    </cfRule>
    <cfRule type="cellIs" dxfId="937" priority="84" stopIfTrue="1" operator="equal">
      <formula>"No aceptable"</formula>
    </cfRule>
  </conditionalFormatting>
  <conditionalFormatting sqref="AD13">
    <cfRule type="containsText" dxfId="936" priority="78" stopIfTrue="1" operator="containsText" text="No aceptable o aceptable con control específico">
      <formula>NOT(ISERROR(SEARCH("No aceptable o aceptable con control específico",AD13)))</formula>
    </cfRule>
    <cfRule type="containsText" dxfId="935" priority="81" stopIfTrue="1" operator="containsText" text="No aceptable">
      <formula>NOT(ISERROR(SEARCH("No aceptable",AD13)))</formula>
    </cfRule>
    <cfRule type="containsText" dxfId="934" priority="82" stopIfTrue="1" operator="containsText" text="No Aceptable o aceptable con control específico">
      <formula>NOT(ISERROR(SEARCH("No Aceptable o aceptable con control específico",AD13)))</formula>
    </cfRule>
  </conditionalFormatting>
  <conditionalFormatting sqref="AD13">
    <cfRule type="containsText" dxfId="933" priority="79" stopIfTrue="1" operator="containsText" text="No aceptable">
      <formula>NOT(ISERROR(SEARCH("No aceptable",AD13)))</formula>
    </cfRule>
    <cfRule type="containsText" dxfId="932" priority="80" stopIfTrue="1" operator="containsText" text="No Aceptable o aceptable con control específico">
      <formula>NOT(ISERROR(SEARCH("No Aceptable o aceptable con control específico",AD13)))</formula>
    </cfRule>
  </conditionalFormatting>
  <conditionalFormatting sqref="AE11:AE12">
    <cfRule type="cellIs" dxfId="931" priority="75" stopIfTrue="1" operator="equal">
      <formula>"I"</formula>
    </cfRule>
    <cfRule type="cellIs" dxfId="930" priority="76" stopIfTrue="1" operator="equal">
      <formula>"II"</formula>
    </cfRule>
    <cfRule type="cellIs" dxfId="929" priority="77" stopIfTrue="1" operator="between">
      <formula>"III"</formula>
      <formula>"IV"</formula>
    </cfRule>
  </conditionalFormatting>
  <conditionalFormatting sqref="AE11:AE12">
    <cfRule type="cellIs" dxfId="928" priority="73" stopIfTrue="1" operator="equal">
      <formula>"Aceptable"</formula>
    </cfRule>
    <cfRule type="cellIs" dxfId="927" priority="74" stopIfTrue="1" operator="equal">
      <formula>"No aceptable"</formula>
    </cfRule>
  </conditionalFormatting>
  <conditionalFormatting sqref="AE21">
    <cfRule type="cellIs" dxfId="926" priority="70" stopIfTrue="1" operator="equal">
      <formula>"I"</formula>
    </cfRule>
    <cfRule type="cellIs" dxfId="925" priority="71" stopIfTrue="1" operator="equal">
      <formula>"II"</formula>
    </cfRule>
    <cfRule type="cellIs" dxfId="924" priority="72" stopIfTrue="1" operator="between">
      <formula>"III"</formula>
      <formula>"IV"</formula>
    </cfRule>
  </conditionalFormatting>
  <conditionalFormatting sqref="AE21">
    <cfRule type="cellIs" dxfId="923" priority="68" stopIfTrue="1" operator="equal">
      <formula>"Aceptable"</formula>
    </cfRule>
    <cfRule type="cellIs" dxfId="922" priority="69" stopIfTrue="1" operator="equal">
      <formula>"No aceptable"</formula>
    </cfRule>
  </conditionalFormatting>
  <conditionalFormatting sqref="AE23">
    <cfRule type="cellIs" dxfId="921" priority="61" stopIfTrue="1" operator="equal">
      <formula>"Aceptable"</formula>
    </cfRule>
    <cfRule type="cellIs" dxfId="920" priority="62" stopIfTrue="1" operator="equal">
      <formula>"No aceptable"</formula>
    </cfRule>
  </conditionalFormatting>
  <conditionalFormatting sqref="AE22">
    <cfRule type="cellIs" dxfId="919" priority="58" stopIfTrue="1" operator="equal">
      <formula>"I"</formula>
    </cfRule>
    <cfRule type="cellIs" dxfId="918" priority="59" stopIfTrue="1" operator="equal">
      <formula>"II"</formula>
    </cfRule>
    <cfRule type="cellIs" dxfId="917" priority="60" stopIfTrue="1" operator="between">
      <formula>"III"</formula>
      <formula>"IV"</formula>
    </cfRule>
  </conditionalFormatting>
  <conditionalFormatting sqref="AE22">
    <cfRule type="cellIs" dxfId="916" priority="56" stopIfTrue="1" operator="equal">
      <formula>"Aceptable"</formula>
    </cfRule>
    <cfRule type="cellIs" dxfId="915" priority="57" stopIfTrue="1" operator="equal">
      <formula>"No aceptable"</formula>
    </cfRule>
  </conditionalFormatting>
  <conditionalFormatting sqref="AE20">
    <cfRule type="cellIs" dxfId="914" priority="48" stopIfTrue="1" operator="equal">
      <formula>"I"</formula>
    </cfRule>
    <cfRule type="cellIs" dxfId="913" priority="49" stopIfTrue="1" operator="equal">
      <formula>"II"</formula>
    </cfRule>
    <cfRule type="cellIs" dxfId="912" priority="50" stopIfTrue="1" operator="between">
      <formula>"III"</formula>
      <formula>"IV"</formula>
    </cfRule>
  </conditionalFormatting>
  <conditionalFormatting sqref="AE20">
    <cfRule type="cellIs" dxfId="911" priority="46" stopIfTrue="1" operator="equal">
      <formula>"Aceptable"</formula>
    </cfRule>
    <cfRule type="cellIs" dxfId="910" priority="47" stopIfTrue="1" operator="equal">
      <formula>"No aceptable"</formula>
    </cfRule>
  </conditionalFormatting>
  <conditionalFormatting sqref="AE24">
    <cfRule type="cellIs" dxfId="909" priority="37" stopIfTrue="1" operator="equal">
      <formula>"Aceptable"</formula>
    </cfRule>
    <cfRule type="cellIs" dxfId="908" priority="38" stopIfTrue="1" operator="equal">
      <formula>"No aceptable"</formula>
    </cfRule>
  </conditionalFormatting>
  <conditionalFormatting sqref="AE19">
    <cfRule type="cellIs" dxfId="907" priority="43" stopIfTrue="1" operator="equal">
      <formula>"I"</formula>
    </cfRule>
    <cfRule type="cellIs" dxfId="906" priority="44" stopIfTrue="1" operator="equal">
      <formula>"II"</formula>
    </cfRule>
    <cfRule type="cellIs" dxfId="905" priority="45" stopIfTrue="1" operator="between">
      <formula>"III"</formula>
      <formula>"IV"</formula>
    </cfRule>
  </conditionalFormatting>
  <conditionalFormatting sqref="AE19">
    <cfRule type="cellIs" dxfId="904" priority="41" stopIfTrue="1" operator="equal">
      <formula>"Aceptable"</formula>
    </cfRule>
    <cfRule type="cellIs" dxfId="903" priority="42" stopIfTrue="1" operator="equal">
      <formula>"No aceptable"</formula>
    </cfRule>
  </conditionalFormatting>
  <conditionalFormatting sqref="AE18">
    <cfRule type="cellIs" dxfId="902" priority="34" stopIfTrue="1" operator="equal">
      <formula>"I"</formula>
    </cfRule>
    <cfRule type="cellIs" dxfId="901" priority="35" stopIfTrue="1" operator="equal">
      <formula>"II"</formula>
    </cfRule>
    <cfRule type="cellIs" dxfId="900" priority="36" stopIfTrue="1" operator="between">
      <formula>"III"</formula>
      <formula>"IV"</formula>
    </cfRule>
  </conditionalFormatting>
  <conditionalFormatting sqref="AE18">
    <cfRule type="cellIs" dxfId="899" priority="32" stopIfTrue="1" operator="equal">
      <formula>"Aceptable"</formula>
    </cfRule>
    <cfRule type="cellIs" dxfId="898" priority="33" stopIfTrue="1" operator="equal">
      <formula>"No aceptable"</formula>
    </cfRule>
  </conditionalFormatting>
  <conditionalFormatting sqref="AE16">
    <cfRule type="cellIs" dxfId="897" priority="29" stopIfTrue="1" operator="equal">
      <formula>"I"</formula>
    </cfRule>
    <cfRule type="cellIs" dxfId="896" priority="30" stopIfTrue="1" operator="equal">
      <formula>"II"</formula>
    </cfRule>
    <cfRule type="cellIs" dxfId="895" priority="31" stopIfTrue="1" operator="between">
      <formula>"III"</formula>
      <formula>"IV"</formula>
    </cfRule>
  </conditionalFormatting>
  <conditionalFormatting sqref="AE16">
    <cfRule type="cellIs" dxfId="894" priority="27" stopIfTrue="1" operator="equal">
      <formula>"Aceptable"</formula>
    </cfRule>
    <cfRule type="cellIs" dxfId="893" priority="28" stopIfTrue="1" operator="equal">
      <formula>"No aceptable"</formula>
    </cfRule>
  </conditionalFormatting>
  <conditionalFormatting sqref="AE17">
    <cfRule type="cellIs" dxfId="892" priority="24" stopIfTrue="1" operator="equal">
      <formula>"I"</formula>
    </cfRule>
    <cfRule type="cellIs" dxfId="891" priority="25" stopIfTrue="1" operator="equal">
      <formula>"II"</formula>
    </cfRule>
    <cfRule type="cellIs" dxfId="890" priority="26" stopIfTrue="1" operator="between">
      <formula>"III"</formula>
      <formula>"IV"</formula>
    </cfRule>
  </conditionalFormatting>
  <conditionalFormatting sqref="AE17">
    <cfRule type="cellIs" dxfId="889" priority="22" stopIfTrue="1" operator="equal">
      <formula>"Aceptable"</formula>
    </cfRule>
    <cfRule type="cellIs" dxfId="888" priority="23" stopIfTrue="1" operator="equal">
      <formula>"No aceptable"</formula>
    </cfRule>
  </conditionalFormatting>
  <conditionalFormatting sqref="AE15">
    <cfRule type="cellIs" dxfId="887" priority="19" stopIfTrue="1" operator="equal">
      <formula>"I"</formula>
    </cfRule>
    <cfRule type="cellIs" dxfId="886" priority="20" stopIfTrue="1" operator="equal">
      <formula>"II"</formula>
    </cfRule>
    <cfRule type="cellIs" dxfId="885" priority="21" stopIfTrue="1" operator="between">
      <formula>"III"</formula>
      <formula>"IV"</formula>
    </cfRule>
  </conditionalFormatting>
  <conditionalFormatting sqref="AE15">
    <cfRule type="cellIs" dxfId="884" priority="17" stopIfTrue="1" operator="equal">
      <formula>"Aceptable"</formula>
    </cfRule>
    <cfRule type="cellIs" dxfId="883" priority="18" stopIfTrue="1" operator="equal">
      <formula>"No aceptable"</formula>
    </cfRule>
  </conditionalFormatting>
  <conditionalFormatting sqref="AB15:AD16">
    <cfRule type="cellIs" dxfId="882" priority="14" stopIfTrue="1" operator="equal">
      <formula>"I"</formula>
    </cfRule>
    <cfRule type="cellIs" dxfId="881" priority="15" stopIfTrue="1" operator="equal">
      <formula>"II"</formula>
    </cfRule>
    <cfRule type="cellIs" dxfId="880" priority="16" stopIfTrue="1" operator="between">
      <formula>"III"</formula>
      <formula>"IV"</formula>
    </cfRule>
  </conditionalFormatting>
  <conditionalFormatting sqref="AD15:AD16">
    <cfRule type="cellIs" dxfId="879" priority="12" stopIfTrue="1" operator="equal">
      <formula>"Aceptable"</formula>
    </cfRule>
    <cfRule type="cellIs" dxfId="878" priority="13" stopIfTrue="1" operator="equal">
      <formula>"No aceptable"</formula>
    </cfRule>
  </conditionalFormatting>
  <conditionalFormatting sqref="AD15:AD16">
    <cfRule type="containsText" dxfId="877" priority="9" stopIfTrue="1" operator="containsText" text="No aceptable o aceptable con control específico">
      <formula>NOT(ISERROR(SEARCH("No aceptable o aceptable con control específico",AD15)))</formula>
    </cfRule>
    <cfRule type="containsText" dxfId="876" priority="10" stopIfTrue="1" operator="containsText" text="No aceptable">
      <formula>NOT(ISERROR(SEARCH("No aceptable",AD15)))</formula>
    </cfRule>
    <cfRule type="containsText" dxfId="875" priority="11" stopIfTrue="1" operator="containsText" text="No Aceptable o aceptable con control específico">
      <formula>NOT(ISERROR(SEARCH("No Aceptable o aceptable con control específico",AD15)))</formula>
    </cfRule>
  </conditionalFormatting>
  <conditionalFormatting sqref="AB18:AD18">
    <cfRule type="cellIs" dxfId="874" priority="6" stopIfTrue="1" operator="equal">
      <formula>"I"</formula>
    </cfRule>
    <cfRule type="cellIs" dxfId="873" priority="7" stopIfTrue="1" operator="equal">
      <formula>"II"</formula>
    </cfRule>
    <cfRule type="cellIs" dxfId="872" priority="8" stopIfTrue="1" operator="between">
      <formula>"III"</formula>
      <formula>"IV"</formula>
    </cfRule>
  </conditionalFormatting>
  <conditionalFormatting sqref="AD18">
    <cfRule type="cellIs" dxfId="871" priority="4" stopIfTrue="1" operator="equal">
      <formula>"Aceptable"</formula>
    </cfRule>
    <cfRule type="cellIs" dxfId="870" priority="5" stopIfTrue="1" operator="equal">
      <formula>"No aceptable"</formula>
    </cfRule>
  </conditionalFormatting>
  <conditionalFormatting sqref="AD18">
    <cfRule type="containsText" dxfId="869" priority="1" stopIfTrue="1" operator="containsText" text="No aceptable o aceptable con control específico">
      <formula>NOT(ISERROR(SEARCH("No aceptable o aceptable con control específico",AD18)))</formula>
    </cfRule>
    <cfRule type="containsText" dxfId="868" priority="2" stopIfTrue="1" operator="containsText" text="No aceptable">
      <formula>NOT(ISERROR(SEARCH("No aceptable",AD18)))</formula>
    </cfRule>
    <cfRule type="containsText" dxfId="867" priority="3" stopIfTrue="1" operator="containsText" text="No Aceptable o aceptable con control específico">
      <formula>NOT(ISERROR(SEARCH("No Aceptable o aceptable con control específico",AD18)))</formula>
    </cfRule>
  </conditionalFormatting>
  <dataValidations count="4">
    <dataValidation allowBlank="1" sqref="AA18:AA24" xr:uid="{00000000-0002-0000-1900-000000000000}"/>
    <dataValidation type="list" allowBlank="1" showInputMessage="1" showErrorMessage="1" prompt="10 = Muy Alto_x000a_6 = Alto_x000a_2 = Medio_x000a_0 = Bajo" sqref="U18:U24" xr:uid="{00000000-0002-0000-1900-000001000000}">
      <formula1>"10, 6, 2, 0, "</formula1>
    </dataValidation>
    <dataValidation type="list" allowBlank="1" showInputMessage="1" prompt="4 = Continua_x000a_3 = Frecuente_x000a_2 = Ocasional_x000a_1 = Esporádica" sqref="V18:V24" xr:uid="{00000000-0002-0000-19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8:Z24" xr:uid="{00000000-0002-0000-1900-000003000000}">
      <formula1>"100,60,25,10"</formula1>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BL28"/>
  <sheetViews>
    <sheetView topLeftCell="A16" zoomScale="50" zoomScaleNormal="50" workbookViewId="0">
      <selection activeCell="L29" sqref="L29"/>
    </sheetView>
  </sheetViews>
  <sheetFormatPr baseColWidth="10" defaultRowHeight="45.75" customHeight="1" x14ac:dyDescent="0.2"/>
  <cols>
    <col min="1" max="1" width="1.85546875" customWidth="1"/>
    <col min="2" max="2" width="5.7109375" customWidth="1"/>
    <col min="3" max="3" width="5.28515625" customWidth="1"/>
    <col min="4" max="4" width="5.7109375" customWidth="1"/>
    <col min="5" max="5" width="4.42578125" customWidth="1"/>
    <col min="6" max="6" width="20.42578125" customWidth="1"/>
    <col min="7" max="7" width="8.28515625" customWidth="1"/>
    <col min="8" max="8" width="16" customWidth="1"/>
    <col min="9" max="10" width="21.140625" customWidth="1"/>
    <col min="11" max="11" width="25.42578125" customWidth="1"/>
    <col min="12" max="15" width="5.140625" customWidth="1"/>
    <col min="16" max="16" width="23.85546875" bestFit="1"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22.28515625" customWidth="1"/>
    <col min="26" max="26" width="7.7109375" customWidth="1"/>
    <col min="27" max="27" width="8.140625" customWidth="1"/>
    <col min="28" max="28" width="7.28515625" customWidth="1"/>
    <col min="29" max="29" width="18.85546875" customWidth="1"/>
    <col min="30" max="30" width="12.7109375" customWidth="1"/>
    <col min="31" max="31" width="23.5703125" customWidth="1"/>
    <col min="32" max="32" width="20" customWidth="1"/>
    <col min="33" max="33" width="27.28515625" customWidth="1"/>
    <col min="34" max="34" width="22.28515625" customWidth="1"/>
    <col min="35" max="35" width="40.42578125" customWidth="1"/>
    <col min="36" max="36" width="18.5703125" customWidth="1"/>
    <col min="37" max="37" width="19.28515625" customWidth="1"/>
  </cols>
  <sheetData>
    <row r="1" spans="1:64" s="3" customFormat="1" ht="45.7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69" t="s">
        <v>89</v>
      </c>
      <c r="AK1" s="59" t="s">
        <v>137</v>
      </c>
    </row>
    <row r="2" spans="1:64" s="3" customFormat="1" ht="45.7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69" t="s">
        <v>90</v>
      </c>
      <c r="AK2" s="59">
        <v>1</v>
      </c>
    </row>
    <row r="3" spans="1:64" s="3" customFormat="1" ht="45.7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81" t="s">
        <v>91</v>
      </c>
      <c r="AK3" s="60">
        <v>42870</v>
      </c>
    </row>
    <row r="4" spans="1:64" s="3" customFormat="1" ht="45.75" customHeight="1" x14ac:dyDescent="0.3">
      <c r="E4" s="4"/>
      <c r="H4" s="5"/>
      <c r="AF4" s="4"/>
      <c r="AG4" s="4"/>
      <c r="AH4" s="4"/>
      <c r="AJ4" s="5"/>
    </row>
    <row r="5" spans="1: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1:64" s="137" customFormat="1" ht="18.75" customHeight="1" x14ac:dyDescent="0.3">
      <c r="E6" s="138"/>
      <c r="H6" s="139"/>
      <c r="AF6" s="138"/>
      <c r="AG6" s="138"/>
      <c r="AH6" s="138"/>
      <c r="AJ6" s="139"/>
    </row>
    <row r="7" spans="1: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1: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1: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1:64" s="135" customFormat="1" ht="62.25" customHeight="1" thickBot="1" x14ac:dyDescent="0.4">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1:64" s="2" customFormat="1" ht="104.25" customHeight="1" x14ac:dyDescent="0.35">
      <c r="A11" s="39"/>
      <c r="B11" s="262" t="s">
        <v>172</v>
      </c>
      <c r="C11" s="262" t="s">
        <v>296</v>
      </c>
      <c r="D11" s="262" t="s">
        <v>295</v>
      </c>
      <c r="E11" s="242" t="s">
        <v>177</v>
      </c>
      <c r="F11" s="276" t="s">
        <v>297</v>
      </c>
      <c r="G11" s="214" t="s">
        <v>44</v>
      </c>
      <c r="H11" s="216" t="s">
        <v>36</v>
      </c>
      <c r="I11" s="148" t="s">
        <v>49</v>
      </c>
      <c r="J11" s="189" t="s">
        <v>374</v>
      </c>
      <c r="K11" s="189" t="s">
        <v>375</v>
      </c>
      <c r="L11" s="140">
        <v>0</v>
      </c>
      <c r="M11" s="158">
        <v>54</v>
      </c>
      <c r="N11" s="140">
        <v>0</v>
      </c>
      <c r="O11" s="140">
        <f>SUM(L11:N11)</f>
        <v>54</v>
      </c>
      <c r="P11" s="189" t="s">
        <v>376</v>
      </c>
      <c r="Q11" s="157">
        <v>8</v>
      </c>
      <c r="R11" s="189" t="s">
        <v>628</v>
      </c>
      <c r="S11" s="189" t="s">
        <v>378</v>
      </c>
      <c r="T11" s="189" t="s">
        <v>377</v>
      </c>
      <c r="U11" s="119">
        <v>2</v>
      </c>
      <c r="V11" s="119">
        <v>4</v>
      </c>
      <c r="W11" s="119">
        <f>V11*U11</f>
        <v>8</v>
      </c>
      <c r="X11" s="8"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0" t="str">
        <f>+IF(AND(U11*V11*Z11&gt;=600,U11*V11*Z11&lt;=4000),"I",IF(AND(U11*V11*Z11&gt;=150,U11*V11*Z11&lt;=500),"II",IF(AND(U11*V11*Z11&gt;=40,U11*V11*Z11&lt;=120),"III",IF(AND(U11*V11*Z11&gt;=0,U11*V11*Z11&lt;=20),"IV",""))))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104.25" customHeight="1" x14ac:dyDescent="0.35">
      <c r="A12" s="40"/>
      <c r="B12" s="237"/>
      <c r="C12" s="237"/>
      <c r="D12" s="237"/>
      <c r="E12" s="243"/>
      <c r="F12" s="276"/>
      <c r="G12" s="215"/>
      <c r="H12" s="220"/>
      <c r="I12" s="148" t="s">
        <v>127</v>
      </c>
      <c r="J12" s="189" t="s">
        <v>380</v>
      </c>
      <c r="K12" s="190" t="s">
        <v>381</v>
      </c>
      <c r="L12" s="140">
        <v>0</v>
      </c>
      <c r="M12" s="204">
        <v>54</v>
      </c>
      <c r="N12" s="140">
        <v>0</v>
      </c>
      <c r="O12" s="140">
        <f t="shared" ref="O12:O28" si="0">SUM(L12:N12)</f>
        <v>54</v>
      </c>
      <c r="P12" s="189" t="s">
        <v>376</v>
      </c>
      <c r="Q12" s="157">
        <v>8</v>
      </c>
      <c r="R12" s="190" t="s">
        <v>629</v>
      </c>
      <c r="S12" s="190" t="s">
        <v>378</v>
      </c>
      <c r="T12" s="190" t="s">
        <v>377</v>
      </c>
      <c r="U12" s="119">
        <v>2</v>
      </c>
      <c r="V12" s="119">
        <v>4</v>
      </c>
      <c r="W12" s="119">
        <f t="shared" ref="W12:W28" si="1">V12*U12</f>
        <v>8</v>
      </c>
      <c r="X12" s="8" t="str">
        <f t="shared" ref="X12:X28" si="2">+IF(AND(U12*V12&gt;=24,U12*V12&lt;=40),"MA",IF(AND(U12*V12&gt;=10,U12*V12&lt;=20),"A",IF(AND(U12*V12&gt;=6,U12*V12&lt;=8),"M",IF(AND(U12*V12&gt;=0,U12*V12&lt;=4),"B",""))))</f>
        <v>M</v>
      </c>
      <c r="Y12" s="9" t="str">
        <f t="shared" ref="Y12:Y28"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10</v>
      </c>
      <c r="AA12" s="7">
        <f t="shared" ref="AA12:AA28" si="4">W12*Z12</f>
        <v>80</v>
      </c>
      <c r="AB12" s="10" t="str">
        <f t="shared" ref="AB12:AB28" si="5">+IF(AND(U12*V12*Z12&gt;=600,U12*V12*Z12&lt;=4000),"I",IF(AND(U12*V12*Z12&gt;=150,U12*V12*Z12&lt;=500),"II",IF(AND(U12*V12*Z12&gt;=40,U12*V12*Z12&lt;=120),"III",IF(AND(U12*V12*Z12&gt;=0,U12*V12*Z12&lt;=20),"IV",""))))</f>
        <v>III</v>
      </c>
      <c r="AC12" s="9" t="str">
        <f t="shared" ref="AC12:AC28"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 t="shared" ref="AD12:AD28" si="7">+IF(AB12="I","No aceptable",IF(AB12="II","No aceptable o aceptable con control específico",IF(AB12="III","Aceptable",IF(AB12="IV","Aceptable",""))))</f>
        <v>Aceptable</v>
      </c>
      <c r="AE12" s="173" t="s">
        <v>128</v>
      </c>
      <c r="AF12" s="157" t="s">
        <v>34</v>
      </c>
      <c r="AG12" s="157" t="s">
        <v>34</v>
      </c>
      <c r="AH12" s="157" t="s">
        <v>384</v>
      </c>
      <c r="AI12" s="146" t="s">
        <v>379</v>
      </c>
      <c r="AJ12" s="157" t="s">
        <v>34</v>
      </c>
      <c r="AK12" s="147"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104.25" customHeight="1" x14ac:dyDescent="0.35">
      <c r="A13" s="40"/>
      <c r="B13" s="237"/>
      <c r="C13" s="237"/>
      <c r="D13" s="237"/>
      <c r="E13" s="243"/>
      <c r="F13" s="276"/>
      <c r="G13" s="105" t="s">
        <v>33</v>
      </c>
      <c r="H13" s="220"/>
      <c r="I13" s="148" t="s">
        <v>127</v>
      </c>
      <c r="J13" s="173" t="s">
        <v>400</v>
      </c>
      <c r="K13" s="157" t="s">
        <v>387</v>
      </c>
      <c r="L13" s="140">
        <v>0</v>
      </c>
      <c r="M13" s="204">
        <v>54</v>
      </c>
      <c r="N13" s="140">
        <v>0</v>
      </c>
      <c r="O13" s="140">
        <f t="shared" si="0"/>
        <v>54</v>
      </c>
      <c r="P13" s="157" t="s">
        <v>386</v>
      </c>
      <c r="Q13" s="157">
        <v>5</v>
      </c>
      <c r="R13" s="157" t="s">
        <v>33</v>
      </c>
      <c r="S13" s="157" t="s">
        <v>33</v>
      </c>
      <c r="T13" s="157" t="s">
        <v>390</v>
      </c>
      <c r="U13" s="119">
        <v>2</v>
      </c>
      <c r="V13" s="119">
        <v>2</v>
      </c>
      <c r="W13" s="119">
        <v>5</v>
      </c>
      <c r="X13" s="8" t="str">
        <f t="shared" si="2"/>
        <v>B</v>
      </c>
      <c r="Y13" s="9" t="str">
        <f t="shared" si="3"/>
        <v>Situación mejorable con exposición ocasional o esporádica, o situación sin anomalía destacable con cualquier nivel de exposición. No es esperable que se materialice el riesgo, aunque puede ser concebible.</v>
      </c>
      <c r="Z13" s="7">
        <v>25</v>
      </c>
      <c r="AA13" s="7">
        <f t="shared" si="4"/>
        <v>125</v>
      </c>
      <c r="AB13" s="10" t="str">
        <f t="shared" si="5"/>
        <v>III</v>
      </c>
      <c r="AC13" s="9"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+IF(AB13="I","No aceptable",IF(AB13="II","No aceptable o aceptable con control específico",IF(AB13="III","Aceptable",IF(AB13="IV","Aceptable",""))))</f>
        <v>Aceptable</v>
      </c>
      <c r="AE13" s="173" t="s">
        <v>128</v>
      </c>
      <c r="AF13" s="157" t="s">
        <v>34</v>
      </c>
      <c r="AG13" s="157" t="s">
        <v>34</v>
      </c>
      <c r="AH13" s="157" t="s">
        <v>34</v>
      </c>
      <c r="AI13" s="154" t="s">
        <v>389</v>
      </c>
      <c r="AJ13" s="147" t="s">
        <v>388</v>
      </c>
      <c r="AK13" s="147"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104.25" customHeight="1" thickBot="1" x14ac:dyDescent="0.4">
      <c r="A14" s="40"/>
      <c r="B14" s="237"/>
      <c r="C14" s="237"/>
      <c r="D14" s="237"/>
      <c r="E14" s="243"/>
      <c r="F14" s="276"/>
      <c r="G14" s="106" t="s">
        <v>33</v>
      </c>
      <c r="H14" s="217"/>
      <c r="I14" s="148" t="s">
        <v>401</v>
      </c>
      <c r="J14" s="148" t="s">
        <v>402</v>
      </c>
      <c r="K14" s="157" t="s">
        <v>403</v>
      </c>
      <c r="L14" s="140">
        <v>0</v>
      </c>
      <c r="M14" s="204">
        <v>54</v>
      </c>
      <c r="N14" s="140">
        <v>0</v>
      </c>
      <c r="O14" s="140">
        <f t="shared" si="0"/>
        <v>54</v>
      </c>
      <c r="P14" s="157" t="s">
        <v>129</v>
      </c>
      <c r="Q14" s="157">
        <v>4</v>
      </c>
      <c r="R14" s="157" t="s">
        <v>33</v>
      </c>
      <c r="S14" s="157" t="s">
        <v>404</v>
      </c>
      <c r="T14" s="157" t="s">
        <v>405</v>
      </c>
      <c r="U14" s="119">
        <v>2</v>
      </c>
      <c r="V14" s="119">
        <v>2</v>
      </c>
      <c r="W14" s="119">
        <f t="shared" si="1"/>
        <v>4</v>
      </c>
      <c r="X14" s="8" t="str">
        <f t="shared" si="2"/>
        <v>B</v>
      </c>
      <c r="Y14" s="9" t="str">
        <f t="shared" si="3"/>
        <v>Situación mejorable con exposición ocasional o esporádica, o situación sin anomalía destacable con cualquier nivel de exposición. No es esperable que se materialice el riesgo, aunque puede ser concebible.</v>
      </c>
      <c r="Z14" s="7">
        <v>10</v>
      </c>
      <c r="AA14" s="7">
        <f t="shared" si="4"/>
        <v>40</v>
      </c>
      <c r="AB14" s="10" t="str">
        <f t="shared" si="5"/>
        <v>III</v>
      </c>
      <c r="AC14" s="9" t="str">
        <f>+IF(AB14="I","Situación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1" t="str">
        <f>+IF(AB14="I","No aceptable",IF(AB14="II","No aceptable o aceptable con control específico",IF(AB14="III","Aceptable",IF(AB14="IV","Aceptable",""))))</f>
        <v>Aceptable</v>
      </c>
      <c r="AE14" s="173" t="s">
        <v>128</v>
      </c>
      <c r="AF14" s="148" t="s">
        <v>34</v>
      </c>
      <c r="AG14" s="148" t="s">
        <v>34</v>
      </c>
      <c r="AH14" s="148" t="s">
        <v>34</v>
      </c>
      <c r="AI14" s="154" t="s">
        <v>406</v>
      </c>
      <c r="AJ14" s="147" t="s">
        <v>130</v>
      </c>
      <c r="AK14" s="147" t="s">
        <v>214</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104.25" customHeight="1" thickBot="1" x14ac:dyDescent="0.4">
      <c r="A15" s="40"/>
      <c r="B15" s="237"/>
      <c r="C15" s="237"/>
      <c r="D15" s="237"/>
      <c r="E15" s="243"/>
      <c r="F15" s="276"/>
      <c r="G15" s="106" t="s">
        <v>44</v>
      </c>
      <c r="H15" s="216" t="s">
        <v>47</v>
      </c>
      <c r="I15" s="149" t="s">
        <v>63</v>
      </c>
      <c r="J15" s="148" t="s">
        <v>365</v>
      </c>
      <c r="K15" s="148" t="s">
        <v>347</v>
      </c>
      <c r="L15" s="140">
        <v>0</v>
      </c>
      <c r="M15" s="204">
        <v>54</v>
      </c>
      <c r="N15" s="140">
        <v>0</v>
      </c>
      <c r="O15" s="140">
        <f t="shared" si="0"/>
        <v>54</v>
      </c>
      <c r="P15" s="148" t="s">
        <v>363</v>
      </c>
      <c r="Q15" s="148">
        <v>8</v>
      </c>
      <c r="R15" s="148" t="s">
        <v>351</v>
      </c>
      <c r="S15" s="148" t="s">
        <v>349</v>
      </c>
      <c r="T15" s="148" t="s">
        <v>464</v>
      </c>
      <c r="U15" s="119">
        <v>2</v>
      </c>
      <c r="V15" s="119">
        <v>2</v>
      </c>
      <c r="W15" s="119">
        <f t="shared" si="1"/>
        <v>4</v>
      </c>
      <c r="X15" s="8" t="str">
        <f t="shared" si="2"/>
        <v>B</v>
      </c>
      <c r="Y15" s="9" t="str">
        <f t="shared" si="3"/>
        <v>Situación mejorable con exposición ocasional o esporádica, o situación sin anomalía destacable con cualquier nivel de exposición. No es esperable que se materialice el riesgo, aunque puede ser concebible.</v>
      </c>
      <c r="Z15" s="7">
        <v>25</v>
      </c>
      <c r="AA15" s="7">
        <f t="shared" si="4"/>
        <v>100</v>
      </c>
      <c r="AB15" s="10" t="str">
        <f t="shared" si="5"/>
        <v>III</v>
      </c>
      <c r="AC15" s="9" t="str">
        <f t="shared" si="6"/>
        <v>Mejorar si es posible. Sería conveniente justificar la intervención y su rentabilidad.</v>
      </c>
      <c r="AD15" s="11" t="str">
        <f t="shared" si="7"/>
        <v>Aceptable</v>
      </c>
      <c r="AE15" s="148" t="s">
        <v>371</v>
      </c>
      <c r="AF15" s="148" t="s">
        <v>34</v>
      </c>
      <c r="AG15" s="148" t="s">
        <v>34</v>
      </c>
      <c r="AH15" s="148" t="s">
        <v>34</v>
      </c>
      <c r="AI15" s="151" t="s">
        <v>364</v>
      </c>
      <c r="AJ15" s="148" t="s">
        <v>34</v>
      </c>
      <c r="AK15" s="147" t="s">
        <v>35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2" customFormat="1" ht="104.25" customHeight="1" thickTop="1" x14ac:dyDescent="0.35">
      <c r="A16" s="40"/>
      <c r="B16" s="237"/>
      <c r="C16" s="237"/>
      <c r="D16" s="237"/>
      <c r="E16" s="243"/>
      <c r="F16" s="276"/>
      <c r="G16" s="128" t="s">
        <v>44</v>
      </c>
      <c r="H16" s="220"/>
      <c r="I16" s="148" t="s">
        <v>353</v>
      </c>
      <c r="J16" s="148" t="s">
        <v>354</v>
      </c>
      <c r="K16" s="148" t="s">
        <v>355</v>
      </c>
      <c r="L16" s="140">
        <v>0</v>
      </c>
      <c r="M16" s="204">
        <v>54</v>
      </c>
      <c r="N16" s="140">
        <v>0</v>
      </c>
      <c r="O16" s="140">
        <f t="shared" ref="O16" si="8">SUM(L16:N16)</f>
        <v>54</v>
      </c>
      <c r="P16" s="148" t="s">
        <v>356</v>
      </c>
      <c r="Q16" s="157">
        <v>8</v>
      </c>
      <c r="R16" s="148" t="s">
        <v>359</v>
      </c>
      <c r="S16" s="148" t="s">
        <v>465</v>
      </c>
      <c r="T16" s="148" t="s">
        <v>466</v>
      </c>
      <c r="U16" s="7">
        <v>2</v>
      </c>
      <c r="V16" s="7">
        <v>4</v>
      </c>
      <c r="W16" s="7">
        <f>V16*U16</f>
        <v>8</v>
      </c>
      <c r="X16" s="8" t="str">
        <f>+IF(AND(U16*V16&gt;=24,U16*V16&lt;=40),"MA",IF(AND(U16*V16&gt;=10,U16*V16&lt;=20),"A",IF(AND(U16*V16&gt;=6,U16*V16&lt;=8),"M",IF(AND(U16*V16&gt;=0,U16*V16&lt;=4),"B",""))))</f>
        <v>M</v>
      </c>
      <c r="Y16" s="9" t="str">
        <f>+IF(X16="MA","Situación deficiente con exposición continua, o muy deficiente con exposición frecuente. Normalmente la materialización del riesgo ocurre con frecuencia.",IF(X16="A","Situación deficiente con exposición frecuente u ocasional, o bien situación muy deficiente con exposición ocasional o esporádica. La materialización de Riesgo es posible que suceda varias veces en la vida laboral",IF(X16="M","Situación deficiente con exposición esporádica, o bien situación mejorable con exposición continuada o frecuente. Es posible que suceda el daño alguna vez.",IF(X16="B","Situación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6" s="7">
        <v>10</v>
      </c>
      <c r="AA16" s="7">
        <f>W16*Z16</f>
        <v>80</v>
      </c>
      <c r="AB16" s="10" t="str">
        <f t="shared" ref="AB16" si="9">+IF(AND(U16*V16*Z16&gt;=600,U16*V16*Z16&lt;=4000),"I",IF(AND(U16*V16*Z16&gt;=150,U16*V16*Z16&lt;=500),"II",IF(AND(U16*V16*Z16&gt;=40,U16*V16*Z16&lt;=120),"III",IF(AND(U16*V16*Z16&gt;=0,U16*V16*Z16&lt;=20),"IV",""))))</f>
        <v>III</v>
      </c>
      <c r="AC16" s="9" t="str">
        <f>+IF(AB16="I","Situación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6" s="11" t="str">
        <f>+IF(AB16="I","No aceptable",IF(AB16="II","No aceptable o aceptable con control específico",IF(AB16="III","Aceptable",IF(AB16="IV","Aceptable",""))))</f>
        <v>Aceptable</v>
      </c>
      <c r="AE16" s="150" t="s">
        <v>362</v>
      </c>
      <c r="AF16" s="148" t="s">
        <v>34</v>
      </c>
      <c r="AG16" s="148" t="s">
        <v>34</v>
      </c>
      <c r="AH16" s="148" t="s">
        <v>34</v>
      </c>
      <c r="AI16" s="148" t="s">
        <v>361</v>
      </c>
      <c r="AJ16" s="148" t="s">
        <v>34</v>
      </c>
      <c r="AK16" s="147" t="s">
        <v>285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2" customFormat="1" ht="104.25" customHeight="1" thickBot="1" x14ac:dyDescent="0.4">
      <c r="A17" s="40"/>
      <c r="B17" s="237"/>
      <c r="C17" s="237"/>
      <c r="D17" s="237"/>
      <c r="E17" s="243"/>
      <c r="F17" s="276"/>
      <c r="G17" s="106" t="s">
        <v>33</v>
      </c>
      <c r="H17" s="217"/>
      <c r="I17" s="149" t="s">
        <v>64</v>
      </c>
      <c r="J17" s="148" t="s">
        <v>370</v>
      </c>
      <c r="K17" s="148" t="s">
        <v>347</v>
      </c>
      <c r="L17" s="140">
        <v>0</v>
      </c>
      <c r="M17" s="204">
        <v>54</v>
      </c>
      <c r="N17" s="140">
        <v>0</v>
      </c>
      <c r="O17" s="140">
        <f t="shared" si="0"/>
        <v>54</v>
      </c>
      <c r="P17" s="148" t="s">
        <v>363</v>
      </c>
      <c r="Q17" s="157">
        <v>8</v>
      </c>
      <c r="R17" s="148" t="s">
        <v>351</v>
      </c>
      <c r="S17" s="148" t="s">
        <v>349</v>
      </c>
      <c r="T17" s="148" t="s">
        <v>372</v>
      </c>
      <c r="U17" s="7">
        <v>2</v>
      </c>
      <c r="V17" s="7">
        <v>4</v>
      </c>
      <c r="W17" s="7">
        <f>V17*U17</f>
        <v>8</v>
      </c>
      <c r="X17" s="8" t="str">
        <f>+IF(AND(U17*V17&gt;=24,U17*V17&lt;=40),"MA",IF(AND(U17*V17&gt;=10,U17*V17&lt;=20),"A",IF(AND(U17*V17&gt;=6,U17*V17&lt;=8),"M",IF(AND(U17*V17&gt;=0,U17*V17&lt;=4),"B",""))))</f>
        <v>M</v>
      </c>
      <c r="Y17" s="9" t="str">
        <f>+IF(X17="MA","Situación deficiente con exposición continua, o muy deficiente con exposición frecuente. Normalmente la materialización del riesgo ocurre con frecuencia.",IF(X17="A","Situación deficiente con exposición frecuente u ocasional, o bien situación muy deficiente con exposición ocasional o esporádica. La materialización de Riesgo es posible que suceda varias veces en la vida laboral",IF(X17="M","Situación deficiente con exposición esporádica, o bien situación mejorable con exposición continuada o frecuente. Es posible que suceda el daño alguna vez.",IF(X17="B","Situación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7" s="7">
        <v>10</v>
      </c>
      <c r="AA17" s="7">
        <f>W17*Z17</f>
        <v>80</v>
      </c>
      <c r="AB17" s="10" t="str">
        <f t="shared" si="5"/>
        <v>III</v>
      </c>
      <c r="AC17" s="9" t="str">
        <f>+IF(AB17="I","Situación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7" s="11" t="str">
        <f>+IF(AB17="I","No aceptable",IF(AB17="II","No aceptable o aceptable con control específico",IF(AB17="III","Aceptable",IF(AB17="IV","Aceptable",""))))</f>
        <v>Aceptable</v>
      </c>
      <c r="AE17" s="148" t="s">
        <v>371</v>
      </c>
      <c r="AF17" s="148" t="s">
        <v>34</v>
      </c>
      <c r="AG17" s="148" t="s">
        <v>34</v>
      </c>
      <c r="AH17" s="148" t="s">
        <v>34</v>
      </c>
      <c r="AI17" s="146" t="s">
        <v>373</v>
      </c>
      <c r="AJ17" s="148" t="s">
        <v>34</v>
      </c>
      <c r="AK17" s="166"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135" customFormat="1" ht="104.25" customHeight="1" thickTop="1" x14ac:dyDescent="0.35">
      <c r="A18" s="161"/>
      <c r="B18" s="237"/>
      <c r="C18" s="237"/>
      <c r="D18" s="237"/>
      <c r="E18" s="243"/>
      <c r="F18" s="276"/>
      <c r="G18" s="174"/>
      <c r="H18" s="216" t="s">
        <v>215</v>
      </c>
      <c r="I18" s="190" t="s">
        <v>330</v>
      </c>
      <c r="J18" s="190" t="s">
        <v>331</v>
      </c>
      <c r="K18" s="190" t="s">
        <v>334</v>
      </c>
      <c r="L18" s="140">
        <v>0</v>
      </c>
      <c r="M18" s="204">
        <v>54</v>
      </c>
      <c r="N18" s="140">
        <v>0</v>
      </c>
      <c r="O18" s="140">
        <f t="shared" ref="O18:O19" si="10">SUM(L18:N18)</f>
        <v>54</v>
      </c>
      <c r="P18" s="191" t="s">
        <v>337</v>
      </c>
      <c r="Q18" s="185">
        <v>8</v>
      </c>
      <c r="R18" s="191" t="s">
        <v>339</v>
      </c>
      <c r="S18" s="191" t="s">
        <v>459</v>
      </c>
      <c r="T18" s="191" t="s">
        <v>341</v>
      </c>
      <c r="U18" s="157">
        <v>2</v>
      </c>
      <c r="V18" s="157">
        <v>4</v>
      </c>
      <c r="W18" s="157">
        <f t="shared" ref="W18:W19" si="11">V18*U18</f>
        <v>8</v>
      </c>
      <c r="X18" s="142" t="str">
        <f t="shared" ref="X18:X19" si="12">+IF(AND(U18*V18&gt;=24,U18*V18&lt;=40),"MA",IF(AND(U18*V18&gt;=10,U18*V18&lt;=20),"A",IF(AND(U18*V18&gt;=6,U18*V18&lt;=8),"M",IF(AND(U18*V18&gt;=0,U18*V18&lt;=4),"B",""))))</f>
        <v>M</v>
      </c>
      <c r="Y18" s="143" t="str">
        <f t="shared" ref="Y18:Y19" si="13">+IF(X18="MA","Situación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8" s="141">
        <v>10</v>
      </c>
      <c r="AA18" s="141">
        <f t="shared" ref="AA18:AA19" si="14">W18*Z18</f>
        <v>80</v>
      </c>
      <c r="AB18" s="144" t="str">
        <f t="shared" ref="AB18:AB19" si="15">+IF(AND(U18*V18*Z18&gt;=600,U18*V18*Z18&lt;=4000),"I",IF(AND(U18*V18*Z18&gt;=150,U18*V18*Z18&lt;=500),"II",IF(AND(U18*V18*Z18&gt;=40,U18*V18*Z18&lt;=120),"III",IF(AND(U18*V18*Z18&gt;=0,U18*V18*Z18&lt;=20),"IV",""))))</f>
        <v>III</v>
      </c>
      <c r="AC18" s="143" t="str">
        <f t="shared" ref="AC18:AC19" si="16">+IF(AB18="I","Situación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145" t="str">
        <f t="shared" ref="AD18:AD19" si="17">+IF(AB18="I","No aceptable",IF(AB18="II","No aceptable o aceptable con control específico",IF(AB18="III","Aceptable",IF(AB18="IV","Aceptable",""))))</f>
        <v>Aceptable</v>
      </c>
      <c r="AE18" s="173" t="s">
        <v>570</v>
      </c>
      <c r="AF18" s="148" t="s">
        <v>34</v>
      </c>
      <c r="AG18" s="148" t="s">
        <v>34</v>
      </c>
      <c r="AH18" s="190" t="s">
        <v>345</v>
      </c>
      <c r="AI18" s="190" t="s">
        <v>346</v>
      </c>
      <c r="AJ18" s="157" t="s">
        <v>34</v>
      </c>
      <c r="AK18" s="188"/>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row>
    <row r="19" spans="1:64" s="135" customFormat="1" ht="104.25" customHeight="1" x14ac:dyDescent="0.35">
      <c r="A19" s="161"/>
      <c r="B19" s="237"/>
      <c r="C19" s="237"/>
      <c r="D19" s="237"/>
      <c r="E19" s="243"/>
      <c r="F19" s="276"/>
      <c r="G19" s="174"/>
      <c r="H19" s="220"/>
      <c r="I19" s="190" t="s">
        <v>556</v>
      </c>
      <c r="J19" s="190" t="s">
        <v>557</v>
      </c>
      <c r="K19" s="190" t="s">
        <v>558</v>
      </c>
      <c r="L19" s="140">
        <v>0</v>
      </c>
      <c r="M19" s="204">
        <v>54</v>
      </c>
      <c r="N19" s="140">
        <v>0</v>
      </c>
      <c r="O19" s="140">
        <f t="shared" si="10"/>
        <v>54</v>
      </c>
      <c r="P19" s="191" t="s">
        <v>559</v>
      </c>
      <c r="Q19" s="185">
        <v>8</v>
      </c>
      <c r="R19" s="191" t="s">
        <v>560</v>
      </c>
      <c r="S19" s="191" t="s">
        <v>561</v>
      </c>
      <c r="T19" s="191" t="s">
        <v>562</v>
      </c>
      <c r="U19" s="157">
        <v>2</v>
      </c>
      <c r="V19" s="157">
        <v>4</v>
      </c>
      <c r="W19" s="157">
        <f t="shared" si="11"/>
        <v>8</v>
      </c>
      <c r="X19" s="142" t="str">
        <f t="shared" si="12"/>
        <v>M</v>
      </c>
      <c r="Y19" s="143" t="str">
        <f t="shared" si="13"/>
        <v>Situación deficiente con exposición esporádica, o bien situación mejorable con exposición continuada o frecuente. Es posible que suceda el daño alguna vez.</v>
      </c>
      <c r="Z19" s="141">
        <v>10</v>
      </c>
      <c r="AA19" s="141">
        <f t="shared" si="14"/>
        <v>80</v>
      </c>
      <c r="AB19" s="144" t="str">
        <f t="shared" si="15"/>
        <v>III</v>
      </c>
      <c r="AC19" s="143" t="str">
        <f t="shared" si="16"/>
        <v>Mejorar si es posible. Sería conveniente justificar la intervención y su rentabilidad.</v>
      </c>
      <c r="AD19" s="145" t="str">
        <f t="shared" si="17"/>
        <v>Aceptable</v>
      </c>
      <c r="AE19" s="173" t="s">
        <v>570</v>
      </c>
      <c r="AF19" s="148" t="s">
        <v>34</v>
      </c>
      <c r="AG19" s="148" t="s">
        <v>34</v>
      </c>
      <c r="AH19" s="190"/>
      <c r="AI19" s="190" t="s">
        <v>563</v>
      </c>
      <c r="AJ19" s="157" t="s">
        <v>34</v>
      </c>
      <c r="AK19" s="188"/>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row>
    <row r="20" spans="1:64" s="2" customFormat="1" ht="104.25" customHeight="1" x14ac:dyDescent="0.35">
      <c r="A20" s="40"/>
      <c r="B20" s="237"/>
      <c r="C20" s="237"/>
      <c r="D20" s="237"/>
      <c r="E20" s="243"/>
      <c r="F20" s="276"/>
      <c r="G20" s="105"/>
      <c r="H20" s="217"/>
      <c r="I20" s="190" t="s">
        <v>333</v>
      </c>
      <c r="J20" s="190" t="s">
        <v>332</v>
      </c>
      <c r="K20" s="190" t="s">
        <v>335</v>
      </c>
      <c r="L20" s="140">
        <v>0</v>
      </c>
      <c r="M20" s="204">
        <v>54</v>
      </c>
      <c r="N20" s="140">
        <v>0</v>
      </c>
      <c r="O20" s="140">
        <f t="shared" si="0"/>
        <v>54</v>
      </c>
      <c r="P20" s="191" t="s">
        <v>338</v>
      </c>
      <c r="Q20" s="185">
        <v>8</v>
      </c>
      <c r="R20" s="191" t="s">
        <v>342</v>
      </c>
      <c r="S20" s="191" t="s">
        <v>343</v>
      </c>
      <c r="T20" s="191" t="s">
        <v>344</v>
      </c>
      <c r="U20" s="119">
        <v>2</v>
      </c>
      <c r="V20" s="119">
        <v>4</v>
      </c>
      <c r="W20" s="119">
        <f t="shared" si="1"/>
        <v>8</v>
      </c>
      <c r="X20" s="8" t="str">
        <f t="shared" si="2"/>
        <v>M</v>
      </c>
      <c r="Y20" s="9" t="str">
        <f t="shared" si="3"/>
        <v>Situación deficiente con exposición esporádica, o bien situación mejorable con exposición continuada o frecuente. Es posible que suceda el daño alguna vez.</v>
      </c>
      <c r="Z20" s="7">
        <v>10</v>
      </c>
      <c r="AA20" s="7">
        <f t="shared" si="4"/>
        <v>80</v>
      </c>
      <c r="AB20" s="10" t="str">
        <f t="shared" si="5"/>
        <v>III</v>
      </c>
      <c r="AC20" s="9" t="str">
        <f t="shared" si="6"/>
        <v>Mejorar si es posible. Sería conveniente justificar la intervención y su rentabilidad.</v>
      </c>
      <c r="AD20" s="11" t="str">
        <f t="shared" si="7"/>
        <v>Aceptable</v>
      </c>
      <c r="AE20" s="173" t="s">
        <v>570</v>
      </c>
      <c r="AF20" s="148" t="s">
        <v>34</v>
      </c>
      <c r="AG20" s="148" t="s">
        <v>34</v>
      </c>
      <c r="AH20" s="190" t="s">
        <v>345</v>
      </c>
      <c r="AI20" s="190" t="s">
        <v>346</v>
      </c>
      <c r="AJ20" s="157" t="s">
        <v>34</v>
      </c>
      <c r="AK20" s="147" t="s">
        <v>214</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104.25" customHeight="1" x14ac:dyDescent="0.35">
      <c r="A21" s="40"/>
      <c r="B21" s="237"/>
      <c r="C21" s="237"/>
      <c r="D21" s="237"/>
      <c r="E21" s="243"/>
      <c r="F21" s="276"/>
      <c r="G21" s="214" t="s">
        <v>33</v>
      </c>
      <c r="H21" s="223" t="s">
        <v>326</v>
      </c>
      <c r="I21" s="223" t="s">
        <v>546</v>
      </c>
      <c r="J21" s="190" t="s">
        <v>533</v>
      </c>
      <c r="K21" s="190" t="s">
        <v>534</v>
      </c>
      <c r="L21" s="140">
        <v>0</v>
      </c>
      <c r="M21" s="204">
        <v>54</v>
      </c>
      <c r="N21" s="140">
        <v>0</v>
      </c>
      <c r="O21" s="140">
        <f t="shared" si="0"/>
        <v>54</v>
      </c>
      <c r="P21" s="190" t="s">
        <v>535</v>
      </c>
      <c r="Q21" s="148">
        <v>8</v>
      </c>
      <c r="R21" s="190" t="s">
        <v>536</v>
      </c>
      <c r="S21" s="190" t="s">
        <v>537</v>
      </c>
      <c r="T21" s="190" t="s">
        <v>539</v>
      </c>
      <c r="U21" s="141">
        <v>2</v>
      </c>
      <c r="V21" s="141">
        <v>3</v>
      </c>
      <c r="W21" s="141">
        <f t="shared" si="1"/>
        <v>6</v>
      </c>
      <c r="X21" s="142" t="str">
        <f t="shared" si="2"/>
        <v>M</v>
      </c>
      <c r="Y21" s="143" t="str">
        <f t="shared" si="3"/>
        <v>Situación deficiente con exposición esporádica, o bien situación mejorable con exposición continuada o frecuente. Es posible que suceda el daño alguna vez.</v>
      </c>
      <c r="Z21" s="141">
        <v>25</v>
      </c>
      <c r="AA21" s="141">
        <f t="shared" si="4"/>
        <v>150</v>
      </c>
      <c r="AB21" s="144" t="str">
        <f t="shared" si="5"/>
        <v>II</v>
      </c>
      <c r="AC21" s="143" t="str">
        <f t="shared" si="6"/>
        <v>Corregir y adoptar medidas de control de inmediato. Sin embargo suspenda actividades si el nivel de riesgo está por encima o igual de 360.</v>
      </c>
      <c r="AD21" s="145" t="str">
        <f t="shared" si="7"/>
        <v>No aceptable o aceptable con control específico</v>
      </c>
      <c r="AE21" s="143" t="s">
        <v>538</v>
      </c>
      <c r="AF21" s="148" t="s">
        <v>34</v>
      </c>
      <c r="AG21" s="148" t="s">
        <v>34</v>
      </c>
      <c r="AH21" s="141" t="s">
        <v>531</v>
      </c>
      <c r="AI21" s="152" t="s">
        <v>532</v>
      </c>
      <c r="AJ21" s="148" t="s">
        <v>530</v>
      </c>
      <c r="AK21" s="173" t="s">
        <v>285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104.25" customHeight="1" x14ac:dyDescent="0.35">
      <c r="A22" s="40"/>
      <c r="B22" s="237"/>
      <c r="C22" s="237"/>
      <c r="D22" s="237"/>
      <c r="E22" s="243"/>
      <c r="F22" s="276"/>
      <c r="G22" s="215"/>
      <c r="H22" s="224"/>
      <c r="I22" s="224"/>
      <c r="J22" s="190" t="s">
        <v>541</v>
      </c>
      <c r="K22" s="190" t="s">
        <v>542</v>
      </c>
      <c r="L22" s="140">
        <v>0</v>
      </c>
      <c r="M22" s="204">
        <v>54</v>
      </c>
      <c r="N22" s="140">
        <v>0</v>
      </c>
      <c r="O22" s="140">
        <f t="shared" si="0"/>
        <v>54</v>
      </c>
      <c r="P22" s="190" t="s">
        <v>540</v>
      </c>
      <c r="Q22" s="157">
        <v>4</v>
      </c>
      <c r="R22" s="190" t="s">
        <v>33</v>
      </c>
      <c r="S22" s="190" t="s">
        <v>33</v>
      </c>
      <c r="T22" s="190" t="s">
        <v>543</v>
      </c>
      <c r="U22" s="7">
        <v>2</v>
      </c>
      <c r="V22" s="7">
        <v>2</v>
      </c>
      <c r="W22" s="7">
        <f t="shared" si="1"/>
        <v>4</v>
      </c>
      <c r="X22" s="8" t="str">
        <f t="shared" si="2"/>
        <v>B</v>
      </c>
      <c r="Y22" s="9" t="str">
        <f t="shared" si="3"/>
        <v>Situación mejorable con exposición ocasional o esporádica, o situación sin anomalía destacable con cualquier nivel de exposición. No es esperable que se materialice el riesgo, aunque puede ser concebible.</v>
      </c>
      <c r="Z22" s="7">
        <v>10</v>
      </c>
      <c r="AA22" s="7">
        <f t="shared" si="4"/>
        <v>40</v>
      </c>
      <c r="AB22" s="10" t="str">
        <f t="shared" si="5"/>
        <v>III</v>
      </c>
      <c r="AC22" s="9" t="str">
        <f t="shared" si="6"/>
        <v>Mejorar si es posible. Sería conveniente justificar la intervención y su rentabilidad.</v>
      </c>
      <c r="AD22" s="11" t="str">
        <f t="shared" si="7"/>
        <v>Aceptable</v>
      </c>
      <c r="AE22" s="143" t="s">
        <v>126</v>
      </c>
      <c r="AF22" s="173" t="s">
        <v>544</v>
      </c>
      <c r="AG22" s="148" t="s">
        <v>34</v>
      </c>
      <c r="AH22" s="148" t="s">
        <v>34</v>
      </c>
      <c r="AI22" s="152" t="s">
        <v>545</v>
      </c>
      <c r="AJ22" s="147" t="s">
        <v>223</v>
      </c>
      <c r="AK22" s="147"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104.25" customHeight="1" x14ac:dyDescent="0.35">
      <c r="A23" s="40"/>
      <c r="B23" s="237"/>
      <c r="C23" s="237"/>
      <c r="D23" s="237"/>
      <c r="E23" s="243"/>
      <c r="F23" s="276"/>
      <c r="G23" s="106" t="s">
        <v>33</v>
      </c>
      <c r="H23" s="216" t="s">
        <v>48</v>
      </c>
      <c r="I23" s="190" t="s">
        <v>106</v>
      </c>
      <c r="J23" s="190" t="s">
        <v>471</v>
      </c>
      <c r="K23" s="190" t="s">
        <v>420</v>
      </c>
      <c r="L23" s="140">
        <v>0</v>
      </c>
      <c r="M23" s="204">
        <v>54</v>
      </c>
      <c r="N23" s="140">
        <v>0</v>
      </c>
      <c r="O23" s="140">
        <f t="shared" si="0"/>
        <v>54</v>
      </c>
      <c r="P23" s="190" t="s">
        <v>443</v>
      </c>
      <c r="Q23" s="157">
        <v>8</v>
      </c>
      <c r="R23" s="190" t="s">
        <v>213</v>
      </c>
      <c r="S23" s="179" t="s">
        <v>460</v>
      </c>
      <c r="T23" s="179" t="s">
        <v>469</v>
      </c>
      <c r="U23" s="48">
        <v>2</v>
      </c>
      <c r="V23" s="7">
        <v>2</v>
      </c>
      <c r="W23" s="7">
        <f t="shared" si="1"/>
        <v>4</v>
      </c>
      <c r="X23" s="8" t="str">
        <f t="shared" si="2"/>
        <v>B</v>
      </c>
      <c r="Y23" s="9" t="str">
        <f t="shared" si="3"/>
        <v>Situación mejorable con exposición ocasional o esporádica, o situación sin anomalía destacable con cualquier nivel de exposición. No es esperable que se materialice el riesgo, aunque puede ser concebible.</v>
      </c>
      <c r="Z23" s="7">
        <v>25</v>
      </c>
      <c r="AA23" s="7">
        <f t="shared" si="4"/>
        <v>100</v>
      </c>
      <c r="AB23" s="10" t="str">
        <f t="shared" si="5"/>
        <v>III</v>
      </c>
      <c r="AC23" s="9" t="str">
        <f t="shared" si="6"/>
        <v>Mejorar si es posible. Sería conveniente justificar la intervención y su rentabilidad.</v>
      </c>
      <c r="AD23" s="11" t="str">
        <f t="shared" si="7"/>
        <v>Aceptable</v>
      </c>
      <c r="AE23" s="143" t="s">
        <v>70</v>
      </c>
      <c r="AF23" s="157" t="s">
        <v>34</v>
      </c>
      <c r="AG23" s="157" t="s">
        <v>34</v>
      </c>
      <c r="AH23" s="190" t="s">
        <v>200</v>
      </c>
      <c r="AI23" s="190" t="s">
        <v>470</v>
      </c>
      <c r="AJ23" s="157" t="s">
        <v>34</v>
      </c>
      <c r="AK23" s="147"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104.25" customHeight="1" x14ac:dyDescent="0.35">
      <c r="A24" s="40"/>
      <c r="B24" s="237"/>
      <c r="C24" s="237"/>
      <c r="D24" s="237"/>
      <c r="E24" s="243"/>
      <c r="F24" s="276"/>
      <c r="G24" s="106" t="s">
        <v>33</v>
      </c>
      <c r="H24" s="220"/>
      <c r="I24" s="190" t="s">
        <v>68</v>
      </c>
      <c r="J24" s="190" t="s">
        <v>436</v>
      </c>
      <c r="K24" s="190" t="s">
        <v>420</v>
      </c>
      <c r="L24" s="140">
        <v>0</v>
      </c>
      <c r="M24" s="204">
        <v>54</v>
      </c>
      <c r="N24" s="140">
        <v>0</v>
      </c>
      <c r="O24" s="140">
        <f t="shared" si="0"/>
        <v>54</v>
      </c>
      <c r="P24" s="190" t="s">
        <v>437</v>
      </c>
      <c r="Q24" s="157">
        <v>1</v>
      </c>
      <c r="R24" s="190" t="s">
        <v>439</v>
      </c>
      <c r="S24" s="190" t="s">
        <v>467</v>
      </c>
      <c r="T24" s="179" t="s">
        <v>468</v>
      </c>
      <c r="U24" s="7">
        <v>6</v>
      </c>
      <c r="V24" s="7">
        <v>2</v>
      </c>
      <c r="W24" s="7">
        <f t="shared" si="1"/>
        <v>12</v>
      </c>
      <c r="X24" s="8" t="str">
        <f t="shared" si="2"/>
        <v>A</v>
      </c>
      <c r="Y24" s="9" t="str">
        <f t="shared" si="3"/>
        <v>Situación deficiente con exposición frecuente u ocasional, o bien situación muy deficiente con exposición ocasional o esporádica. La materialización de Riesgo es posible que suceda varias veces en la vida laboral</v>
      </c>
      <c r="Z24" s="7">
        <v>10</v>
      </c>
      <c r="AA24" s="7">
        <f t="shared" si="4"/>
        <v>120</v>
      </c>
      <c r="AB24" s="10" t="str">
        <f t="shared" si="5"/>
        <v>III</v>
      </c>
      <c r="AC24" s="9" t="str">
        <f t="shared" si="6"/>
        <v>Mejorar si es posible. Sería conveniente justificar la intervención y su rentabilidad.</v>
      </c>
      <c r="AD24" s="11" t="str">
        <f t="shared" si="7"/>
        <v>Aceptable</v>
      </c>
      <c r="AE24" s="143" t="s">
        <v>135</v>
      </c>
      <c r="AF24" s="143" t="s">
        <v>34</v>
      </c>
      <c r="AG24" s="145" t="s">
        <v>213</v>
      </c>
      <c r="AH24" s="190" t="s">
        <v>440</v>
      </c>
      <c r="AI24" s="190" t="s">
        <v>441</v>
      </c>
      <c r="AJ24" s="157" t="s">
        <v>34</v>
      </c>
      <c r="AK24" s="147"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s="2" customFormat="1" ht="104.25" customHeight="1" x14ac:dyDescent="0.35">
      <c r="A25" s="40"/>
      <c r="B25" s="237"/>
      <c r="C25" s="237"/>
      <c r="D25" s="237"/>
      <c r="E25" s="243"/>
      <c r="F25" s="276"/>
      <c r="G25" s="106" t="s">
        <v>33</v>
      </c>
      <c r="H25" s="220"/>
      <c r="I25" s="190" t="s">
        <v>68</v>
      </c>
      <c r="J25" s="190" t="s">
        <v>438</v>
      </c>
      <c r="K25" s="190" t="s">
        <v>69</v>
      </c>
      <c r="L25" s="140">
        <v>0</v>
      </c>
      <c r="M25" s="204">
        <v>54</v>
      </c>
      <c r="N25" s="140">
        <v>0</v>
      </c>
      <c r="O25" s="140">
        <f t="shared" si="0"/>
        <v>54</v>
      </c>
      <c r="P25" s="190" t="s">
        <v>432</v>
      </c>
      <c r="Q25" s="157">
        <v>8</v>
      </c>
      <c r="R25" s="179" t="s">
        <v>213</v>
      </c>
      <c r="S25" s="190" t="s">
        <v>433</v>
      </c>
      <c r="T25" s="179" t="s">
        <v>472</v>
      </c>
      <c r="U25" s="119">
        <v>0</v>
      </c>
      <c r="V25" s="119">
        <v>1</v>
      </c>
      <c r="W25" s="119">
        <f t="shared" si="1"/>
        <v>0</v>
      </c>
      <c r="X25" s="8" t="str">
        <f t="shared" si="2"/>
        <v>B</v>
      </c>
      <c r="Y25" s="9" t="str">
        <f t="shared" si="3"/>
        <v>Situación mejorable con exposición ocasional o esporádica, o situación sin anomalía destacable con cualquier nivel de exposición. No es esperable que se materialice el riesgo, aunque puede ser concebible.</v>
      </c>
      <c r="Z25" s="7">
        <v>10</v>
      </c>
      <c r="AA25" s="7">
        <f t="shared" si="4"/>
        <v>0</v>
      </c>
      <c r="AB25" s="10" t="str">
        <f t="shared" si="5"/>
        <v>IV</v>
      </c>
      <c r="AC25" s="9" t="str">
        <f t="shared" si="6"/>
        <v>Mantener las medidas de control existentes, pero se deberían considerar soluciones o mejoras y se deben hacer comprobaciones periódicas para asegurar que el riesgo aún es tolerable.</v>
      </c>
      <c r="AD25" s="11" t="str">
        <f t="shared" si="7"/>
        <v>Aceptable</v>
      </c>
      <c r="AE25" s="143" t="s">
        <v>70</v>
      </c>
      <c r="AF25" s="157" t="s">
        <v>34</v>
      </c>
      <c r="AG25" s="157" t="s">
        <v>34</v>
      </c>
      <c r="AH25" s="190" t="s">
        <v>434</v>
      </c>
      <c r="AI25" s="190" t="s">
        <v>435</v>
      </c>
      <c r="AJ25" s="157" t="s">
        <v>34</v>
      </c>
      <c r="AK25" s="147" t="s">
        <v>35</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s="2" customFormat="1" ht="104.25" customHeight="1" x14ac:dyDescent="0.35">
      <c r="A26" s="40"/>
      <c r="B26" s="237"/>
      <c r="C26" s="237"/>
      <c r="D26" s="237"/>
      <c r="E26" s="243"/>
      <c r="F26" s="276"/>
      <c r="G26" s="106" t="s">
        <v>33</v>
      </c>
      <c r="H26" s="220"/>
      <c r="I26" s="190" t="s">
        <v>51</v>
      </c>
      <c r="J26" s="190" t="s">
        <v>429</v>
      </c>
      <c r="K26" s="190" t="s">
        <v>420</v>
      </c>
      <c r="L26" s="140">
        <v>0</v>
      </c>
      <c r="M26" s="204">
        <v>54</v>
      </c>
      <c r="N26" s="140">
        <v>0</v>
      </c>
      <c r="O26" s="140">
        <f t="shared" si="0"/>
        <v>54</v>
      </c>
      <c r="P26" s="190" t="s">
        <v>437</v>
      </c>
      <c r="Q26" s="157">
        <v>1</v>
      </c>
      <c r="R26" s="190" t="s">
        <v>213</v>
      </c>
      <c r="S26" s="179" t="s">
        <v>461</v>
      </c>
      <c r="T26" s="190" t="s">
        <v>473</v>
      </c>
      <c r="U26" s="119">
        <v>2</v>
      </c>
      <c r="V26" s="119">
        <v>1</v>
      </c>
      <c r="W26" s="119">
        <f t="shared" si="1"/>
        <v>2</v>
      </c>
      <c r="X26" s="8" t="str">
        <f t="shared" si="2"/>
        <v>B</v>
      </c>
      <c r="Y26" s="9" t="str">
        <f t="shared" si="3"/>
        <v>Situación mejorable con exposición ocasional o esporádica, o situación sin anomalía destacable con cualquier nivel de exposición. No es esperable que se materialice el riesgo, aunque puede ser concebible.</v>
      </c>
      <c r="Z26" s="7">
        <v>60</v>
      </c>
      <c r="AA26" s="7">
        <f t="shared" si="4"/>
        <v>120</v>
      </c>
      <c r="AB26" s="10" t="str">
        <f t="shared" si="5"/>
        <v>III</v>
      </c>
      <c r="AC26" s="9" t="str">
        <f t="shared" si="6"/>
        <v>Mejorar si es posible. Sería conveniente justificar la intervención y su rentabilidad.</v>
      </c>
      <c r="AD26" s="11" t="str">
        <f t="shared" si="7"/>
        <v>Aceptable</v>
      </c>
      <c r="AE26" s="143" t="s">
        <v>527</v>
      </c>
      <c r="AF26" s="148" t="s">
        <v>34</v>
      </c>
      <c r="AG26" s="148" t="s">
        <v>34</v>
      </c>
      <c r="AH26" s="190" t="s">
        <v>72</v>
      </c>
      <c r="AI26" s="190" t="s">
        <v>431</v>
      </c>
      <c r="AJ26" s="148" t="s">
        <v>34</v>
      </c>
      <c r="AK26" s="147" t="s">
        <v>35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s="2" customFormat="1" ht="104.25" customHeight="1" x14ac:dyDescent="0.35">
      <c r="A27" s="40"/>
      <c r="B27" s="237"/>
      <c r="C27" s="237"/>
      <c r="D27" s="237"/>
      <c r="E27" s="243"/>
      <c r="F27" s="276"/>
      <c r="G27" s="106"/>
      <c r="H27" s="217"/>
      <c r="I27" s="190" t="s">
        <v>288</v>
      </c>
      <c r="J27" s="190" t="s">
        <v>427</v>
      </c>
      <c r="K27" s="190" t="s">
        <v>425</v>
      </c>
      <c r="L27" s="140">
        <v>0</v>
      </c>
      <c r="M27" s="204">
        <v>54</v>
      </c>
      <c r="N27" s="140">
        <v>0</v>
      </c>
      <c r="O27" s="140">
        <f t="shared" si="0"/>
        <v>54</v>
      </c>
      <c r="P27" s="190" t="s">
        <v>426</v>
      </c>
      <c r="Q27" s="157">
        <v>2</v>
      </c>
      <c r="R27" s="179" t="s">
        <v>213</v>
      </c>
      <c r="S27" s="190" t="s">
        <v>475</v>
      </c>
      <c r="T27" s="179" t="s">
        <v>477</v>
      </c>
      <c r="U27" s="119">
        <v>2</v>
      </c>
      <c r="V27" s="119">
        <v>3</v>
      </c>
      <c r="W27" s="119">
        <f>V27*U27</f>
        <v>6</v>
      </c>
      <c r="X27" s="8" t="str">
        <f>+IF(AND(U27*V27&gt;=24,U27*V27&lt;=40),"MA",IF(AND(U27*V27&gt;=10,U27*V27&lt;=20),"A",IF(AND(U27*V27&gt;=6,U27*V27&lt;=8),"M",IF(AND(U27*V27&gt;=0,U27*V27&lt;=4),"B",""))))</f>
        <v>M</v>
      </c>
      <c r="Y27" s="9" t="str">
        <f>+IF(X27="MA","Situación deficiente con exposición continua, o muy deficiente con exposición frecuente. Normalmente la materialización del riesgo ocurre con frecuencia.",IF(X27="A","Situación deficiente con exposición frecuente u ocasional, o bien situación muy deficiente con exposición ocasional o esporádica. La materialización de Riesgo es posible que suceda varias veces en la vida laboral",IF(X27="M","Situación deficiente con exposición esporádica, o bien situación mejorable con exposición continuada o frecuente. Es posible que suceda el daño alguna vez.",IF(X27="B","Situación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7" s="7">
        <v>10</v>
      </c>
      <c r="AA27" s="7">
        <f>W27*Z27</f>
        <v>60</v>
      </c>
      <c r="AB27" s="10" t="str">
        <f t="shared" si="5"/>
        <v>III</v>
      </c>
      <c r="AC27" s="9" t="str">
        <f>+IF(AB27="I","Situación crìtica. Suspender actividades hasta que el riesgo esté bajo control. Intervención urgente.",IF(AB27="II","Corregir y adoptar medidas de control de inmediato. Sin embargo suspenda actividades si el nivel de riesgo está por encima o igual de 360.",IF(AB27="III","Mejorar si es posible. Sería conveniente justificar la intervención y su rentabilidad.",IF(AB27="IV","Mantener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7" s="11" t="str">
        <f>+IF(AB27="I","No aceptable",IF(AB27="II","No aceptable o aceptable con control específico",IF(AB27="III","Aceptable",IF(AB27="IV","Aceptable",""))))</f>
        <v>Aceptable</v>
      </c>
      <c r="AE27" s="148" t="s">
        <v>34</v>
      </c>
      <c r="AF27" s="148" t="s">
        <v>34</v>
      </c>
      <c r="AG27" s="148" t="s">
        <v>34</v>
      </c>
      <c r="AH27" s="190" t="s">
        <v>428</v>
      </c>
      <c r="AI27" s="146" t="s">
        <v>217</v>
      </c>
      <c r="AJ27" s="148" t="s">
        <v>34</v>
      </c>
      <c r="AK27" s="147" t="s">
        <v>35</v>
      </c>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04.25" customHeight="1" thickBot="1" x14ac:dyDescent="0.25">
      <c r="A28" s="50"/>
      <c r="B28" s="263"/>
      <c r="C28" s="263"/>
      <c r="D28" s="263"/>
      <c r="E28" s="244"/>
      <c r="F28" s="276"/>
      <c r="G28" s="106" t="s">
        <v>33</v>
      </c>
      <c r="H28" s="190" t="s">
        <v>75</v>
      </c>
      <c r="I28" s="190" t="s">
        <v>418</v>
      </c>
      <c r="J28" s="190" t="s">
        <v>419</v>
      </c>
      <c r="K28" s="190" t="s">
        <v>420</v>
      </c>
      <c r="L28" s="140">
        <v>0</v>
      </c>
      <c r="M28" s="204">
        <v>54</v>
      </c>
      <c r="N28" s="140">
        <v>0</v>
      </c>
      <c r="O28" s="140">
        <f t="shared" si="0"/>
        <v>54</v>
      </c>
      <c r="P28" s="190" t="s">
        <v>421</v>
      </c>
      <c r="Q28" s="157">
        <v>8</v>
      </c>
      <c r="R28" s="190" t="s">
        <v>422</v>
      </c>
      <c r="S28" s="190" t="s">
        <v>423</v>
      </c>
      <c r="T28" s="179" t="s">
        <v>492</v>
      </c>
      <c r="U28" s="49">
        <v>2</v>
      </c>
      <c r="V28" s="49">
        <v>1</v>
      </c>
      <c r="W28" s="49">
        <f t="shared" si="1"/>
        <v>2</v>
      </c>
      <c r="X28" s="127" t="str">
        <f t="shared" si="2"/>
        <v>B</v>
      </c>
      <c r="Y28" s="9" t="str">
        <f t="shared" si="3"/>
        <v>Situación mejorable con exposición ocasional o esporádica, o situación sin anomalía destacable con cualquier nivel de exposición. No es esperable que se materialice el riesgo, aunque puede ser concebible.</v>
      </c>
      <c r="Z28" s="7">
        <v>10</v>
      </c>
      <c r="AA28" s="7">
        <f t="shared" si="4"/>
        <v>20</v>
      </c>
      <c r="AB28" s="10" t="str">
        <f t="shared" si="5"/>
        <v>IV</v>
      </c>
      <c r="AC28" s="9" t="str">
        <f t="shared" si="6"/>
        <v>Mantener las medidas de control existentes, pero se deberían considerar soluciones o mejoras y se deben hacer comprobaciones periódicas para asegurar que el riesgo aún es tolerable.</v>
      </c>
      <c r="AD28" s="11" t="str">
        <f t="shared" si="7"/>
        <v>Aceptable</v>
      </c>
      <c r="AE28" s="190" t="s">
        <v>79</v>
      </c>
      <c r="AF28" s="157" t="s">
        <v>34</v>
      </c>
      <c r="AG28" s="157" t="s">
        <v>34</v>
      </c>
      <c r="AH28" s="190" t="s">
        <v>80</v>
      </c>
      <c r="AI28" s="190" t="s">
        <v>424</v>
      </c>
      <c r="AJ28" s="157" t="s">
        <v>34</v>
      </c>
      <c r="AK28" s="147" t="s">
        <v>35</v>
      </c>
    </row>
  </sheetData>
  <mergeCells count="49">
    <mergeCell ref="I21:I22"/>
    <mergeCell ref="H18:H20"/>
    <mergeCell ref="G11:G12"/>
    <mergeCell ref="H11:H14"/>
    <mergeCell ref="H15:H17"/>
    <mergeCell ref="G21:G22"/>
    <mergeCell ref="H23:H27"/>
    <mergeCell ref="AK9:AK10"/>
    <mergeCell ref="AA9:AA10"/>
    <mergeCell ref="AB9:AB10"/>
    <mergeCell ref="AG9:AG10"/>
    <mergeCell ref="AH9:AH10"/>
    <mergeCell ref="AC9:AC10"/>
    <mergeCell ref="AD9:AD10"/>
    <mergeCell ref="AE9:AE10"/>
    <mergeCell ref="AF9:AF10"/>
    <mergeCell ref="H21:H22"/>
    <mergeCell ref="X9:X10"/>
    <mergeCell ref="Y9:Y10"/>
    <mergeCell ref="Z9:Z10"/>
    <mergeCell ref="AI9:AI10"/>
    <mergeCell ref="AJ9:AJ10"/>
    <mergeCell ref="B11:B28"/>
    <mergeCell ref="C11:C28"/>
    <mergeCell ref="D11:D28"/>
    <mergeCell ref="E11:E28"/>
    <mergeCell ref="F11:F28"/>
    <mergeCell ref="Q9:Q10"/>
    <mergeCell ref="R9:T9"/>
    <mergeCell ref="U9:U10"/>
    <mergeCell ref="V9:V10"/>
    <mergeCell ref="W9:W10"/>
    <mergeCell ref="G9:G10"/>
    <mergeCell ref="H9:J9"/>
    <mergeCell ref="K9:K10"/>
    <mergeCell ref="L9:O9"/>
    <mergeCell ref="P9:P10"/>
    <mergeCell ref="B9:B10"/>
    <mergeCell ref="C9:C10"/>
    <mergeCell ref="D9:D10"/>
    <mergeCell ref="E9:E10"/>
    <mergeCell ref="F9:F10"/>
    <mergeCell ref="B5:T5"/>
    <mergeCell ref="U5:AK5"/>
    <mergeCell ref="B7:T8"/>
    <mergeCell ref="U7:AC8"/>
    <mergeCell ref="AD7:AD8"/>
    <mergeCell ref="AE7:AK7"/>
    <mergeCell ref="AE8:AK8"/>
  </mergeCells>
  <conditionalFormatting sqref="AB687:AF687 AE519:AF519 AE507:AF507 AE239:AF239 AB55:AF55 AB40:AF40 AB34:AF37 AB38:AE39 AB49:AF52 AB41:AE48 AB53:AE54 AB67:AF68 AB56:AE66 AB70:AF70 AB69:AE69 AB80:AF81 AB71:AE79 AB83:AF83 AB82:AE82 AB95:AF96 AB84:AE94 AB98:AF98 AB97:AE97 AB99:AE108 AF94 AF108:AF109 AE111:AF111 AE109:AE110 AE112:AE121 AF121 AE122:AF123 AE125:AF125 AE124 AE126:AE135 AF135 AE136:AF137 AE139:AF139 AE138 AE140:AE149 AF149 AE150:AF151 AE153:AF153 AE152 AE154:AE163 AF163 AB109:AD163 AB164:AF236 AE251:AF252 AE254:AF254 AE253 AE255:AE264 AF264 AB265:AF265 AE266:AF504 AE505:AE506 AE508:AE518 AB266:AD519 AB520:AF605 AB682:AF682 AB617:AF618 AB608:AF608 AB606:AE607 AB609:AE616 AB620:AF679 AB619:AE619 AB680:AE681 AB683:AE686 AB691:AF692 AB688:AE690 AB694:AF754 AB693:AE693 AB237:AE238 AE240:AE250 AB239:AD264 AC15:AD15 AB29:AE33 AC20:AD20 AC28:AD28 AC25:AD26">
    <cfRule type="cellIs" dxfId="866" priority="174" stopIfTrue="1" operator="equal">
      <formula>"I"</formula>
    </cfRule>
    <cfRule type="cellIs" dxfId="865" priority="175" stopIfTrue="1" operator="equal">
      <formula>"II"</formula>
    </cfRule>
    <cfRule type="cellIs" dxfId="864" priority="176" stopIfTrue="1" operator="between">
      <formula>"III"</formula>
      <formula>"IV"</formula>
    </cfRule>
  </conditionalFormatting>
  <conditionalFormatting sqref="AD687:AF687 AE519:AF519 AE507:AF507 AD239:AF239 AD237:AE238 AD240:AE251 AD55:AF55 AD40:AF40 AD34:AF37 AD38:AE39 AD49:AF52 AD41:AE48 AD53:AE54 AD67:AF68 AD56:AE66 AD70:AF70 AD69:AE69 AD80:AF81 AD71:AE79 AD83:AF83 AD82:AE82 AD95:AF96 AD84:AE94 AD98:AF98 AD97:AE97 AD99:AE108 AF94 AF108:AF109 AE111:AF111 AE109:AE110 AE112:AE121 AF121 AE122:AF123 AE125:AF125 AE124 AE126:AE135 AF135 AE136:AF137 AE139:AF139 AE138 AE140:AE149 AF149 AE150:AF151 AE153:AF153 AE152 AE154:AE163 AF163 AD109:AD163 AD164:AF236 AF251:AF252 AE254:AF254 AE252:AE253 AE255:AE264 AF264 AD252:AD264 AD265:AF265 AE266:AF504 AE505:AE506 AE508:AE518 AD266:AD519 AD520:AF605 AD682:AF682 AD617:AF618 AD608:AF608 AD606:AE607 AD609:AE616 AD620:AF679 AD619:AE619 AD680:AE681 AD683:AE686 AD691:AF692 AD688:AE690 AD694:AF754 AD693:AE693 AD15 AD29:AE33 AD20 AD28 AD25:AD26">
    <cfRule type="cellIs" dxfId="863" priority="172" stopIfTrue="1" operator="equal">
      <formula>"Aceptable"</formula>
    </cfRule>
    <cfRule type="cellIs" dxfId="862" priority="173" stopIfTrue="1" operator="equal">
      <formula>"No aceptable"</formula>
    </cfRule>
  </conditionalFormatting>
  <conditionalFormatting sqref="AD15 AD25:AD26 AD20 AD28:AD754">
    <cfRule type="containsText" dxfId="861" priority="169" stopIfTrue="1" operator="containsText" text="No aceptable o aceptable con control específico">
      <formula>NOT(ISERROR(SEARCH("No aceptable o aceptable con control específico",AD15)))</formula>
    </cfRule>
    <cfRule type="containsText" dxfId="860" priority="170" stopIfTrue="1" operator="containsText" text="No aceptable">
      <formula>NOT(ISERROR(SEARCH("No aceptable",AD15)))</formula>
    </cfRule>
    <cfRule type="containsText" dxfId="859" priority="171" stopIfTrue="1" operator="containsText" text="No Aceptable o aceptable con control específico">
      <formula>NOT(ISERROR(SEARCH("No Aceptable o aceptable con control específico",AD15)))</formula>
    </cfRule>
  </conditionalFormatting>
  <conditionalFormatting sqref="AD11">
    <cfRule type="containsText" dxfId="858" priority="161" stopIfTrue="1" operator="containsText" text="No aceptable o aceptable con control específico">
      <formula>NOT(ISERROR(SEARCH("No aceptable o aceptable con control específico",AD11)))</formula>
    </cfRule>
    <cfRule type="containsText" dxfId="857" priority="162" stopIfTrue="1" operator="containsText" text="No aceptable">
      <formula>NOT(ISERROR(SEARCH("No aceptable",AD11)))</formula>
    </cfRule>
    <cfRule type="containsText" dxfId="856" priority="163" stopIfTrue="1" operator="containsText" text="No Aceptable o aceptable con control específico">
      <formula>NOT(ISERROR(SEARCH("No Aceptable o aceptable con control específico",AD11)))</formula>
    </cfRule>
  </conditionalFormatting>
  <conditionalFormatting sqref="AD11">
    <cfRule type="cellIs" dxfId="855" priority="164" stopIfTrue="1" operator="equal">
      <formula>"Aceptable"</formula>
    </cfRule>
    <cfRule type="cellIs" dxfId="854" priority="165" stopIfTrue="1" operator="equal">
      <formula>"No aceptable"</formula>
    </cfRule>
  </conditionalFormatting>
  <conditionalFormatting sqref="AD12">
    <cfRule type="cellIs" dxfId="853" priority="156" stopIfTrue="1" operator="equal">
      <formula>"Aceptable"</formula>
    </cfRule>
    <cfRule type="cellIs" dxfId="852" priority="157" stopIfTrue="1" operator="equal">
      <formula>"No aceptable"</formula>
    </cfRule>
  </conditionalFormatting>
  <conditionalFormatting sqref="AD12">
    <cfRule type="containsText" dxfId="851" priority="153" stopIfTrue="1" operator="containsText" text="No aceptable o aceptable con control específico">
      <formula>NOT(ISERROR(SEARCH("No aceptable o aceptable con control específico",AD12)))</formula>
    </cfRule>
    <cfRule type="containsText" dxfId="850" priority="154" stopIfTrue="1" operator="containsText" text="No aceptable">
      <formula>NOT(ISERROR(SEARCH("No aceptable",AD12)))</formula>
    </cfRule>
    <cfRule type="containsText" dxfId="849" priority="155" stopIfTrue="1" operator="containsText" text="No Aceptable o aceptable con control específico">
      <formula>NOT(ISERROR(SEARCH("No Aceptable o aceptable con control específico",AD12)))</formula>
    </cfRule>
  </conditionalFormatting>
  <conditionalFormatting sqref="AD22">
    <cfRule type="cellIs" dxfId="848" priority="148" stopIfTrue="1" operator="equal">
      <formula>"Aceptable"</formula>
    </cfRule>
    <cfRule type="cellIs" dxfId="847" priority="149" stopIfTrue="1" operator="equal">
      <formula>"No aceptable"</formula>
    </cfRule>
  </conditionalFormatting>
  <conditionalFormatting sqref="AD22">
    <cfRule type="containsText" dxfId="846" priority="145" stopIfTrue="1" operator="containsText" text="No aceptable o aceptable con control específico">
      <formula>NOT(ISERROR(SEARCH("No aceptable o aceptable con control específico",AD22)))</formula>
    </cfRule>
    <cfRule type="containsText" dxfId="845" priority="146" stopIfTrue="1" operator="containsText" text="No aceptable">
      <formula>NOT(ISERROR(SEARCH("No aceptable",AD22)))</formula>
    </cfRule>
    <cfRule type="containsText" dxfId="844" priority="147" stopIfTrue="1" operator="containsText" text="No Aceptable o aceptable con control específico">
      <formula>NOT(ISERROR(SEARCH("No Aceptable o aceptable con control específico",AD22)))</formula>
    </cfRule>
  </conditionalFormatting>
  <conditionalFormatting sqref="AD23">
    <cfRule type="cellIs" dxfId="843" priority="140" stopIfTrue="1" operator="equal">
      <formula>"Aceptable"</formula>
    </cfRule>
    <cfRule type="cellIs" dxfId="842" priority="141" stopIfTrue="1" operator="equal">
      <formula>"No aceptable"</formula>
    </cfRule>
  </conditionalFormatting>
  <conditionalFormatting sqref="AD23">
    <cfRule type="containsText" dxfId="841" priority="137" stopIfTrue="1" operator="containsText" text="No aceptable o aceptable con control específico">
      <formula>NOT(ISERROR(SEARCH("No aceptable o aceptable con control específico",AD23)))</formula>
    </cfRule>
    <cfRule type="containsText" dxfId="840" priority="138" stopIfTrue="1" operator="containsText" text="No aceptable">
      <formula>NOT(ISERROR(SEARCH("No aceptable",AD23)))</formula>
    </cfRule>
    <cfRule type="containsText" dxfId="839" priority="139" stopIfTrue="1" operator="containsText" text="No Aceptable o aceptable con control específico">
      <formula>NOT(ISERROR(SEARCH("No Aceptable o aceptable con control específico",AD23)))</formula>
    </cfRule>
  </conditionalFormatting>
  <conditionalFormatting sqref="AD13:AD14">
    <cfRule type="cellIs" dxfId="838" priority="132" stopIfTrue="1" operator="equal">
      <formula>"Aceptable"</formula>
    </cfRule>
    <cfRule type="cellIs" dxfId="837" priority="133" stopIfTrue="1" operator="equal">
      <formula>"No aceptable"</formula>
    </cfRule>
  </conditionalFormatting>
  <conditionalFormatting sqref="AD13:AD14">
    <cfRule type="containsText" dxfId="836" priority="129" stopIfTrue="1" operator="containsText" text="No aceptable o aceptable con control específico">
      <formula>NOT(ISERROR(SEARCH("No aceptable o aceptable con control específico",AD13)))</formula>
    </cfRule>
    <cfRule type="containsText" dxfId="835" priority="130" stopIfTrue="1" operator="containsText" text="No aceptable">
      <formula>NOT(ISERROR(SEARCH("No aceptable",AD13)))</formula>
    </cfRule>
    <cfRule type="containsText" dxfId="834" priority="131" stopIfTrue="1" operator="containsText" text="No Aceptable o aceptable con control específico">
      <formula>NOT(ISERROR(SEARCH("No Aceptable o aceptable con control específico",AD13)))</formula>
    </cfRule>
  </conditionalFormatting>
  <conditionalFormatting sqref="AD24">
    <cfRule type="cellIs" dxfId="833" priority="119" stopIfTrue="1" operator="equal">
      <formula>"Aceptable"</formula>
    </cfRule>
    <cfRule type="cellIs" dxfId="832" priority="120" stopIfTrue="1" operator="equal">
      <formula>"No aceptable"</formula>
    </cfRule>
  </conditionalFormatting>
  <conditionalFormatting sqref="AD24">
    <cfRule type="containsText" dxfId="831" priority="116" stopIfTrue="1" operator="containsText" text="No aceptable o aceptable con control específico">
      <formula>NOT(ISERROR(SEARCH("No aceptable o aceptable con control específico",AD24)))</formula>
    </cfRule>
    <cfRule type="containsText" dxfId="830" priority="117" stopIfTrue="1" operator="containsText" text="No aceptable">
      <formula>NOT(ISERROR(SEARCH("No aceptable",AD24)))</formula>
    </cfRule>
    <cfRule type="containsText" dxfId="829" priority="118" stopIfTrue="1" operator="containsText" text="No Aceptable o aceptable con control específico">
      <formula>NOT(ISERROR(SEARCH("No Aceptable o aceptable con control específico",AD24)))</formula>
    </cfRule>
  </conditionalFormatting>
  <conditionalFormatting sqref="AD17">
    <cfRule type="containsText" dxfId="828" priority="108" stopIfTrue="1" operator="containsText" text="No aceptable o aceptable con control específico">
      <formula>NOT(ISERROR(SEARCH("No aceptable o aceptable con control específico",AD17)))</formula>
    </cfRule>
    <cfRule type="containsText" dxfId="827" priority="109" stopIfTrue="1" operator="containsText" text="No aceptable">
      <formula>NOT(ISERROR(SEARCH("No aceptable",AD17)))</formula>
    </cfRule>
    <cfRule type="containsText" dxfId="826" priority="110" stopIfTrue="1" operator="containsText" text="No Aceptable o aceptable con control específico">
      <formula>NOT(ISERROR(SEARCH("No Aceptable o aceptable con control específico",AD17)))</formula>
    </cfRule>
  </conditionalFormatting>
  <conditionalFormatting sqref="AD17">
    <cfRule type="cellIs" dxfId="825" priority="111" stopIfTrue="1" operator="equal">
      <formula>"Aceptable"</formula>
    </cfRule>
    <cfRule type="cellIs" dxfId="824" priority="112" stopIfTrue="1" operator="equal">
      <formula>"No aceptable"</formula>
    </cfRule>
  </conditionalFormatting>
  <conditionalFormatting sqref="AD27">
    <cfRule type="cellIs" dxfId="823" priority="103" stopIfTrue="1" operator="equal">
      <formula>"Aceptable"</formula>
    </cfRule>
    <cfRule type="cellIs" dxfId="822" priority="104" stopIfTrue="1" operator="equal">
      <formula>"No aceptable"</formula>
    </cfRule>
  </conditionalFormatting>
  <conditionalFormatting sqref="AD27">
    <cfRule type="containsText" dxfId="821" priority="100" stopIfTrue="1" operator="containsText" text="No aceptable o aceptable con control específico">
      <formula>NOT(ISERROR(SEARCH("No aceptable o aceptable con control específico",AD27)))</formula>
    </cfRule>
    <cfRule type="containsText" dxfId="820" priority="101" stopIfTrue="1" operator="containsText" text="No aceptable">
      <formula>NOT(ISERROR(SEARCH("No aceptable",AD27)))</formula>
    </cfRule>
    <cfRule type="containsText" dxfId="819" priority="102" stopIfTrue="1" operator="containsText" text="No Aceptable o aceptable con control específico">
      <formula>NOT(ISERROR(SEARCH("No Aceptable o aceptable con control específico",AD27)))</formula>
    </cfRule>
  </conditionalFormatting>
  <conditionalFormatting sqref="AB11:AB15 AB17 AB20 AB22:AB28">
    <cfRule type="cellIs" dxfId="818" priority="92" stopIfTrue="1" operator="equal">
      <formula>"I"</formula>
    </cfRule>
    <cfRule type="cellIs" dxfId="817" priority="93" stopIfTrue="1" operator="equal">
      <formula>"II"</formula>
    </cfRule>
    <cfRule type="cellIs" dxfId="816" priority="94" stopIfTrue="1" operator="between">
      <formula>"III"</formula>
      <formula>"IV"</formula>
    </cfRule>
  </conditionalFormatting>
  <conditionalFormatting sqref="AE16">
    <cfRule type="cellIs" dxfId="815" priority="89" stopIfTrue="1" operator="equal">
      <formula>"I"</formula>
    </cfRule>
    <cfRule type="cellIs" dxfId="814" priority="90" stopIfTrue="1" operator="equal">
      <formula>"II"</formula>
    </cfRule>
    <cfRule type="cellIs" dxfId="813" priority="91" stopIfTrue="1" operator="between">
      <formula>"III"</formula>
      <formula>"IV"</formula>
    </cfRule>
  </conditionalFormatting>
  <conditionalFormatting sqref="AE16">
    <cfRule type="cellIs" dxfId="812" priority="87" stopIfTrue="1" operator="equal">
      <formula>"Aceptable"</formula>
    </cfRule>
    <cfRule type="cellIs" dxfId="811" priority="88" stopIfTrue="1" operator="equal">
      <formula>"No aceptable"</formula>
    </cfRule>
  </conditionalFormatting>
  <conditionalFormatting sqref="AD16">
    <cfRule type="containsText" dxfId="810" priority="82" stopIfTrue="1" operator="containsText" text="No aceptable o aceptable con control específico">
      <formula>NOT(ISERROR(SEARCH("No aceptable o aceptable con control específico",AD16)))</formula>
    </cfRule>
    <cfRule type="containsText" dxfId="809" priority="83" stopIfTrue="1" operator="containsText" text="No aceptable">
      <formula>NOT(ISERROR(SEARCH("No aceptable",AD16)))</formula>
    </cfRule>
    <cfRule type="containsText" dxfId="808" priority="84" stopIfTrue="1" operator="containsText" text="No Aceptable o aceptable con control específico">
      <formula>NOT(ISERROR(SEARCH("No Aceptable o aceptable con control específico",AD16)))</formula>
    </cfRule>
  </conditionalFormatting>
  <conditionalFormatting sqref="AD16">
    <cfRule type="cellIs" dxfId="807" priority="85" stopIfTrue="1" operator="equal">
      <formula>"Aceptable"</formula>
    </cfRule>
    <cfRule type="cellIs" dxfId="806" priority="86" stopIfTrue="1" operator="equal">
      <formula>"No aceptable"</formula>
    </cfRule>
  </conditionalFormatting>
  <conditionalFormatting sqref="AB16">
    <cfRule type="cellIs" dxfId="805" priority="79" stopIfTrue="1" operator="equal">
      <formula>"I"</formula>
    </cfRule>
    <cfRule type="cellIs" dxfId="804" priority="80" stopIfTrue="1" operator="equal">
      <formula>"II"</formula>
    </cfRule>
    <cfRule type="cellIs" dxfId="803" priority="81" stopIfTrue="1" operator="between">
      <formula>"III"</formula>
      <formula>"IV"</formula>
    </cfRule>
  </conditionalFormatting>
  <conditionalFormatting sqref="AE11:AE13">
    <cfRule type="cellIs" dxfId="802" priority="76" stopIfTrue="1" operator="equal">
      <formula>"I"</formula>
    </cfRule>
    <cfRule type="cellIs" dxfId="801" priority="77" stopIfTrue="1" operator="equal">
      <formula>"II"</formula>
    </cfRule>
    <cfRule type="cellIs" dxfId="800" priority="78" stopIfTrue="1" operator="between">
      <formula>"III"</formula>
      <formula>"IV"</formula>
    </cfRule>
  </conditionalFormatting>
  <conditionalFormatting sqref="AE11:AE13">
    <cfRule type="cellIs" dxfId="799" priority="74" stopIfTrue="1" operator="equal">
      <formula>"Aceptable"</formula>
    </cfRule>
    <cfRule type="cellIs" dxfId="798" priority="75" stopIfTrue="1" operator="equal">
      <formula>"No aceptable"</formula>
    </cfRule>
  </conditionalFormatting>
  <conditionalFormatting sqref="AE14">
    <cfRule type="cellIs" dxfId="797" priority="72" stopIfTrue="1" operator="equal">
      <formula>"Aceptable"</formula>
    </cfRule>
    <cfRule type="cellIs" dxfId="796" priority="73" stopIfTrue="1" operator="equal">
      <formula>"No aceptable"</formula>
    </cfRule>
  </conditionalFormatting>
  <conditionalFormatting sqref="AE23">
    <cfRule type="cellIs" dxfId="795" priority="69" stopIfTrue="1" operator="equal">
      <formula>"I"</formula>
    </cfRule>
    <cfRule type="cellIs" dxfId="794" priority="70" stopIfTrue="1" operator="equal">
      <formula>"II"</formula>
    </cfRule>
    <cfRule type="cellIs" dxfId="793" priority="71" stopIfTrue="1" operator="between">
      <formula>"III"</formula>
      <formula>"IV"</formula>
    </cfRule>
  </conditionalFormatting>
  <conditionalFormatting sqref="AE23">
    <cfRule type="cellIs" dxfId="792" priority="67" stopIfTrue="1" operator="equal">
      <formula>"Aceptable"</formula>
    </cfRule>
    <cfRule type="cellIs" dxfId="791" priority="68" stopIfTrue="1" operator="equal">
      <formula>"No aceptable"</formula>
    </cfRule>
  </conditionalFormatting>
  <conditionalFormatting sqref="AE27">
    <cfRule type="cellIs" dxfId="790" priority="64" stopIfTrue="1" operator="equal">
      <formula>"I"</formula>
    </cfRule>
    <cfRule type="cellIs" dxfId="789" priority="65" stopIfTrue="1" operator="equal">
      <formula>"II"</formula>
    </cfRule>
    <cfRule type="cellIs" dxfId="788" priority="66" stopIfTrue="1" operator="between">
      <formula>"III"</formula>
      <formula>"IV"</formula>
    </cfRule>
  </conditionalFormatting>
  <conditionalFormatting sqref="AE27">
    <cfRule type="cellIs" dxfId="787" priority="62" stopIfTrue="1" operator="equal">
      <formula>"Aceptable"</formula>
    </cfRule>
    <cfRule type="cellIs" dxfId="786" priority="63" stopIfTrue="1" operator="equal">
      <formula>"No aceptable"</formula>
    </cfRule>
  </conditionalFormatting>
  <conditionalFormatting sqref="AE24">
    <cfRule type="cellIs" dxfId="785" priority="60" stopIfTrue="1" operator="equal">
      <formula>"Aceptable"</formula>
    </cfRule>
    <cfRule type="cellIs" dxfId="784" priority="61" stopIfTrue="1" operator="equal">
      <formula>"No aceptable"</formula>
    </cfRule>
  </conditionalFormatting>
  <conditionalFormatting sqref="AE25">
    <cfRule type="cellIs" dxfId="783" priority="57" stopIfTrue="1" operator="equal">
      <formula>"I"</formula>
    </cfRule>
    <cfRule type="cellIs" dxfId="782" priority="58" stopIfTrue="1" operator="equal">
      <formula>"II"</formula>
    </cfRule>
    <cfRule type="cellIs" dxfId="781" priority="59" stopIfTrue="1" operator="between">
      <formula>"III"</formula>
      <formula>"IV"</formula>
    </cfRule>
  </conditionalFormatting>
  <conditionalFormatting sqref="AE25">
    <cfRule type="cellIs" dxfId="780" priority="55" stopIfTrue="1" operator="equal">
      <formula>"Aceptable"</formula>
    </cfRule>
    <cfRule type="cellIs" dxfId="779" priority="56" stopIfTrue="1" operator="equal">
      <formula>"No aceptable"</formula>
    </cfRule>
  </conditionalFormatting>
  <conditionalFormatting sqref="AE26">
    <cfRule type="cellIs" dxfId="778" priority="47" stopIfTrue="1" operator="equal">
      <formula>"I"</formula>
    </cfRule>
    <cfRule type="cellIs" dxfId="777" priority="48" stopIfTrue="1" operator="equal">
      <formula>"II"</formula>
    </cfRule>
    <cfRule type="cellIs" dxfId="776" priority="49" stopIfTrue="1" operator="between">
      <formula>"III"</formula>
      <formula>"IV"</formula>
    </cfRule>
  </conditionalFormatting>
  <conditionalFormatting sqref="AE26">
    <cfRule type="cellIs" dxfId="775" priority="45" stopIfTrue="1" operator="equal">
      <formula>"Aceptable"</formula>
    </cfRule>
    <cfRule type="cellIs" dxfId="774" priority="46" stopIfTrue="1" operator="equal">
      <formula>"No aceptable"</formula>
    </cfRule>
  </conditionalFormatting>
  <conditionalFormatting sqref="AE21">
    <cfRule type="cellIs" dxfId="773" priority="42" stopIfTrue="1" operator="equal">
      <formula>"I"</formula>
    </cfRule>
    <cfRule type="cellIs" dxfId="772" priority="43" stopIfTrue="1" operator="equal">
      <formula>"II"</formula>
    </cfRule>
    <cfRule type="cellIs" dxfId="771" priority="44" stopIfTrue="1" operator="between">
      <formula>"III"</formula>
      <formula>"IV"</formula>
    </cfRule>
  </conditionalFormatting>
  <conditionalFormatting sqref="AE21">
    <cfRule type="cellIs" dxfId="770" priority="40" stopIfTrue="1" operator="equal">
      <formula>"Aceptable"</formula>
    </cfRule>
    <cfRule type="cellIs" dxfId="769" priority="41" stopIfTrue="1" operator="equal">
      <formula>"No aceptable"</formula>
    </cfRule>
  </conditionalFormatting>
  <conditionalFormatting sqref="AE22">
    <cfRule type="cellIs" dxfId="768" priority="37" stopIfTrue="1" operator="equal">
      <formula>"I"</formula>
    </cfRule>
    <cfRule type="cellIs" dxfId="767" priority="38" stopIfTrue="1" operator="equal">
      <formula>"II"</formula>
    </cfRule>
    <cfRule type="cellIs" dxfId="766" priority="39" stopIfTrue="1" operator="between">
      <formula>"III"</formula>
      <formula>"IV"</formula>
    </cfRule>
  </conditionalFormatting>
  <conditionalFormatting sqref="AE22">
    <cfRule type="cellIs" dxfId="765" priority="35" stopIfTrue="1" operator="equal">
      <formula>"Aceptable"</formula>
    </cfRule>
    <cfRule type="cellIs" dxfId="764" priority="36" stopIfTrue="1" operator="equal">
      <formula>"No aceptable"</formula>
    </cfRule>
  </conditionalFormatting>
  <conditionalFormatting sqref="AE19">
    <cfRule type="cellIs" dxfId="763" priority="32" stopIfTrue="1" operator="equal">
      <formula>"I"</formula>
    </cfRule>
    <cfRule type="cellIs" dxfId="762" priority="33" stopIfTrue="1" operator="equal">
      <formula>"II"</formula>
    </cfRule>
    <cfRule type="cellIs" dxfId="761" priority="34" stopIfTrue="1" operator="between">
      <formula>"III"</formula>
      <formula>"IV"</formula>
    </cfRule>
  </conditionalFormatting>
  <conditionalFormatting sqref="AE19">
    <cfRule type="cellIs" dxfId="760" priority="30" stopIfTrue="1" operator="equal">
      <formula>"Aceptable"</formula>
    </cfRule>
    <cfRule type="cellIs" dxfId="759" priority="31" stopIfTrue="1" operator="equal">
      <formula>"No aceptable"</formula>
    </cfRule>
  </conditionalFormatting>
  <conditionalFormatting sqref="AE18">
    <cfRule type="cellIs" dxfId="758" priority="27" stopIfTrue="1" operator="equal">
      <formula>"I"</formula>
    </cfRule>
    <cfRule type="cellIs" dxfId="757" priority="28" stopIfTrue="1" operator="equal">
      <formula>"II"</formula>
    </cfRule>
    <cfRule type="cellIs" dxfId="756" priority="29" stopIfTrue="1" operator="between">
      <formula>"III"</formula>
      <formula>"IV"</formula>
    </cfRule>
  </conditionalFormatting>
  <conditionalFormatting sqref="AE18">
    <cfRule type="cellIs" dxfId="755" priority="25" stopIfTrue="1" operator="equal">
      <formula>"Aceptable"</formula>
    </cfRule>
    <cfRule type="cellIs" dxfId="754" priority="26" stopIfTrue="1" operator="equal">
      <formula>"No aceptable"</formula>
    </cfRule>
  </conditionalFormatting>
  <conditionalFormatting sqref="AE20">
    <cfRule type="cellIs" dxfId="753" priority="22" stopIfTrue="1" operator="equal">
      <formula>"I"</formula>
    </cfRule>
    <cfRule type="cellIs" dxfId="752" priority="23" stopIfTrue="1" operator="equal">
      <formula>"II"</formula>
    </cfRule>
    <cfRule type="cellIs" dxfId="751" priority="24" stopIfTrue="1" operator="between">
      <formula>"III"</formula>
      <formula>"IV"</formula>
    </cfRule>
  </conditionalFormatting>
  <conditionalFormatting sqref="AE20">
    <cfRule type="cellIs" dxfId="750" priority="20" stopIfTrue="1" operator="equal">
      <formula>"Aceptable"</formula>
    </cfRule>
    <cfRule type="cellIs" dxfId="749" priority="21" stopIfTrue="1" operator="equal">
      <formula>"No aceptable"</formula>
    </cfRule>
  </conditionalFormatting>
  <conditionalFormatting sqref="AC18:AD19">
    <cfRule type="cellIs" dxfId="748" priority="17" stopIfTrue="1" operator="equal">
      <formula>"I"</formula>
    </cfRule>
    <cfRule type="cellIs" dxfId="747" priority="18" stopIfTrue="1" operator="equal">
      <formula>"II"</formula>
    </cfRule>
    <cfRule type="cellIs" dxfId="746" priority="19" stopIfTrue="1" operator="between">
      <formula>"III"</formula>
      <formula>"IV"</formula>
    </cfRule>
  </conditionalFormatting>
  <conditionalFormatting sqref="AD18:AD19">
    <cfRule type="cellIs" dxfId="745" priority="15" stopIfTrue="1" operator="equal">
      <formula>"Aceptable"</formula>
    </cfRule>
    <cfRule type="cellIs" dxfId="744" priority="16" stopIfTrue="1" operator="equal">
      <formula>"No aceptable"</formula>
    </cfRule>
  </conditionalFormatting>
  <conditionalFormatting sqref="AD18:AD19">
    <cfRule type="containsText" dxfId="743" priority="12" stopIfTrue="1" operator="containsText" text="No aceptable o aceptable con control específico">
      <formula>NOT(ISERROR(SEARCH("No aceptable o aceptable con control específico",AD18)))</formula>
    </cfRule>
    <cfRule type="containsText" dxfId="742" priority="13" stopIfTrue="1" operator="containsText" text="No aceptable">
      <formula>NOT(ISERROR(SEARCH("No aceptable",AD18)))</formula>
    </cfRule>
    <cfRule type="containsText" dxfId="741" priority="14" stopIfTrue="1" operator="containsText" text="No Aceptable o aceptable con control específico">
      <formula>NOT(ISERROR(SEARCH("No Aceptable o aceptable con control específico",AD18)))</formula>
    </cfRule>
  </conditionalFormatting>
  <conditionalFormatting sqref="AB18:AB19">
    <cfRule type="cellIs" dxfId="740" priority="9" stopIfTrue="1" operator="equal">
      <formula>"I"</formula>
    </cfRule>
    <cfRule type="cellIs" dxfId="739" priority="10" stopIfTrue="1" operator="equal">
      <formula>"II"</formula>
    </cfRule>
    <cfRule type="cellIs" dxfId="738" priority="11" stopIfTrue="1" operator="between">
      <formula>"III"</formula>
      <formula>"IV"</formula>
    </cfRule>
  </conditionalFormatting>
  <conditionalFormatting sqref="AB21:AD21">
    <cfRule type="cellIs" dxfId="737" priority="6" stopIfTrue="1" operator="equal">
      <formula>"I"</formula>
    </cfRule>
    <cfRule type="cellIs" dxfId="736" priority="7" stopIfTrue="1" operator="equal">
      <formula>"II"</formula>
    </cfRule>
    <cfRule type="cellIs" dxfId="735" priority="8" stopIfTrue="1" operator="between">
      <formula>"III"</formula>
      <formula>"IV"</formula>
    </cfRule>
  </conditionalFormatting>
  <conditionalFormatting sqref="AD21">
    <cfRule type="cellIs" dxfId="734" priority="4" stopIfTrue="1" operator="equal">
      <formula>"Aceptable"</formula>
    </cfRule>
    <cfRule type="cellIs" dxfId="733" priority="5" stopIfTrue="1" operator="equal">
      <formula>"No aceptable"</formula>
    </cfRule>
  </conditionalFormatting>
  <conditionalFormatting sqref="AD21">
    <cfRule type="containsText" dxfId="732" priority="1" stopIfTrue="1" operator="containsText" text="No aceptable o aceptable con control específico">
      <formula>NOT(ISERROR(SEARCH("No aceptable o aceptable con control específico",AD21)))</formula>
    </cfRule>
    <cfRule type="containsText" dxfId="731" priority="2" stopIfTrue="1" operator="containsText" text="No aceptable">
      <formula>NOT(ISERROR(SEARCH("No aceptable",AD21)))</formula>
    </cfRule>
    <cfRule type="containsText" dxfId="730" priority="3" stopIfTrue="1" operator="containsText" text="No Aceptable o aceptable con control específico">
      <formula>NOT(ISERROR(SEARCH("No Aceptable o aceptable con control específico",AD21)))</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28" xr:uid="{00000000-0002-0000-1A00-000000000000}">
      <formula1>"100,60,25,10"</formula1>
    </dataValidation>
    <dataValidation type="list" allowBlank="1" showInputMessage="1" prompt="4 = Continua_x000a_3 = Frecuente_x000a_2 = Ocasional_x000a_1 = Esporádica" sqref="V11:V28" xr:uid="{00000000-0002-0000-1A00-000001000000}">
      <formula1>"4, 3, 2, 1"</formula1>
    </dataValidation>
    <dataValidation type="list" allowBlank="1" showInputMessage="1" showErrorMessage="1" prompt="10 = Muy Alto_x000a_6 = Alto_x000a_2 = Medio_x000a_0 = Bajo" sqref="U11:U28" xr:uid="{00000000-0002-0000-1A00-000002000000}">
      <formula1>"10, 6, 2, 0, "</formula1>
    </dataValidation>
    <dataValidation allowBlank="1" sqref="AA11:AA28" xr:uid="{00000000-0002-0000-1A00-000003000000}"/>
  </dataValidation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B1:BL26"/>
  <sheetViews>
    <sheetView topLeftCell="A7" zoomScale="60" zoomScaleNormal="60" workbookViewId="0">
      <selection activeCell="A5" sqref="A5:XFD10"/>
    </sheetView>
  </sheetViews>
  <sheetFormatPr baseColWidth="10" defaultRowHeight="41.25" customHeight="1" x14ac:dyDescent="0.2"/>
  <cols>
    <col min="1" max="1" width="1.85546875" customWidth="1"/>
    <col min="2" max="2" width="5.7109375" customWidth="1"/>
    <col min="3" max="3" width="7.5703125" customWidth="1"/>
    <col min="4" max="4" width="9.42578125" bestFit="1" customWidth="1"/>
    <col min="5" max="5" width="8.140625" customWidth="1"/>
    <col min="6" max="6" width="25.42578125" customWidth="1"/>
    <col min="7" max="7" width="8.28515625" customWidth="1"/>
    <col min="8" max="8" width="17" customWidth="1"/>
    <col min="9" max="9" width="21.7109375" customWidth="1"/>
    <col min="10" max="10" width="22.140625" customWidth="1"/>
    <col min="11" max="11" width="18.140625" customWidth="1"/>
    <col min="12" max="15" width="5.140625" customWidth="1"/>
    <col min="16" max="16" width="20.42578125"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8.5703125" customWidth="1"/>
    <col min="26" max="26" width="7.7109375" customWidth="1"/>
    <col min="27" max="27" width="8.140625" customWidth="1"/>
    <col min="28" max="28" width="7.28515625" customWidth="1"/>
    <col min="29" max="29" width="17.5703125" customWidth="1"/>
    <col min="30" max="30" width="12.7109375" customWidth="1"/>
    <col min="31" max="31" width="21.42578125" customWidth="1"/>
    <col min="32" max="33" width="11.42578125" customWidth="1"/>
    <col min="34" max="34" width="22.28515625" customWidth="1"/>
    <col min="35" max="35" width="40.42578125" customWidth="1"/>
    <col min="36" max="36" width="12.42578125" customWidth="1"/>
    <col min="37" max="37" width="19.28515625" customWidth="1"/>
  </cols>
  <sheetData>
    <row r="1" spans="2:64" ht="41.2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69" t="s">
        <v>89</v>
      </c>
      <c r="AK1" s="59" t="s">
        <v>137</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41.2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69" t="s">
        <v>90</v>
      </c>
      <c r="AK2" s="59">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41.2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81" t="s">
        <v>91</v>
      </c>
      <c r="AK3" s="60">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22.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2:64" s="137" customFormat="1" ht="18.75" customHeight="1" x14ac:dyDescent="0.3">
      <c r="E6" s="138"/>
      <c r="H6" s="139"/>
      <c r="AF6" s="138"/>
      <c r="AG6" s="138"/>
      <c r="AH6" s="138"/>
      <c r="AJ6" s="139"/>
    </row>
    <row r="7" spans="2: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64"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64" s="2" customFormat="1" ht="87.75" customHeight="1" x14ac:dyDescent="0.35">
      <c r="B11" s="236" t="s">
        <v>143</v>
      </c>
      <c r="C11" s="236" t="s">
        <v>140</v>
      </c>
      <c r="D11" s="236" t="s">
        <v>198</v>
      </c>
      <c r="E11" s="287" t="s">
        <v>141</v>
      </c>
      <c r="F11" s="242" t="s">
        <v>142</v>
      </c>
      <c r="G11" s="36" t="s">
        <v>44</v>
      </c>
      <c r="H11" s="148" t="s">
        <v>49</v>
      </c>
      <c r="I11" s="189" t="s">
        <v>374</v>
      </c>
      <c r="J11" s="189" t="s">
        <v>375</v>
      </c>
      <c r="K11" s="189" t="s">
        <v>376</v>
      </c>
      <c r="L11" s="140">
        <v>0</v>
      </c>
      <c r="M11" s="158">
        <v>2</v>
      </c>
      <c r="N11" s="140">
        <v>0</v>
      </c>
      <c r="O11" s="140">
        <f>SUM(L11:N11)</f>
        <v>2</v>
      </c>
      <c r="P11" s="189" t="s">
        <v>376</v>
      </c>
      <c r="Q11" s="157">
        <v>8</v>
      </c>
      <c r="R11" s="189" t="s">
        <v>628</v>
      </c>
      <c r="S11" s="189" t="s">
        <v>378</v>
      </c>
      <c r="T11" s="189" t="s">
        <v>377</v>
      </c>
      <c r="U11" s="7">
        <v>2</v>
      </c>
      <c r="V11" s="7">
        <v>4</v>
      </c>
      <c r="W11" s="7">
        <f t="shared" ref="W11:W24" si="0">V11*U11</f>
        <v>8</v>
      </c>
      <c r="X11" s="8" t="str">
        <f t="shared" ref="X11:X24" si="1">+IF(AND(U11*V11&gt;=24,U11*V11&lt;=40),"MA",IF(AND(U11*V11&gt;=10,U11*V11&lt;=20),"A",IF(AND(U11*V11&gt;=6,U11*V11&lt;=8),"M",IF(AND(U11*V11&gt;=0,U11*V11&lt;=4),"B",""))))</f>
        <v>M</v>
      </c>
      <c r="Y11" s="9" t="str">
        <f t="shared" ref="Y11:Y24" si="2">+IF(X11="MA","Situación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 t="shared" ref="AA11:AA24" si="3">W11*Z11</f>
        <v>80</v>
      </c>
      <c r="AB11" s="10" t="str">
        <f t="shared" ref="AB11:AB24" si="4">+IF(AND(U11*V11*Z11&gt;=600,U11*V11*Z11&lt;=4000),"I",IF(AND(U11*V11*Z11&gt;=150,U11*V11*Z11&lt;=500),"II",IF(AND(U11*V11*Z11&gt;=40,U11*V11*Z11&lt;=120),"III",IF(AND(U11*V11*Z11&gt;=0,U11*V11*Z11&lt;=20),"IV",""))))</f>
        <v>III</v>
      </c>
      <c r="AC11" s="9" t="str">
        <f t="shared" ref="AC11:AC24" si="5">+IF(AB11="I","Situación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 t="shared" ref="AD11:AD24" si="6">+IF(AB11="I","No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87.75" customHeight="1" x14ac:dyDescent="0.35">
      <c r="B12" s="237"/>
      <c r="C12" s="237"/>
      <c r="D12" s="237"/>
      <c r="E12" s="287"/>
      <c r="F12" s="243"/>
      <c r="G12" s="36" t="s">
        <v>44</v>
      </c>
      <c r="H12" s="148" t="s">
        <v>127</v>
      </c>
      <c r="I12" s="189" t="s">
        <v>380</v>
      </c>
      <c r="J12" s="190" t="s">
        <v>381</v>
      </c>
      <c r="K12" s="189" t="s">
        <v>376</v>
      </c>
      <c r="L12" s="140">
        <v>0</v>
      </c>
      <c r="M12" s="158">
        <v>2</v>
      </c>
      <c r="N12" s="140">
        <v>0</v>
      </c>
      <c r="O12" s="140">
        <f>SUM(L12:N12)</f>
        <v>2</v>
      </c>
      <c r="P12" s="189" t="s">
        <v>376</v>
      </c>
      <c r="Q12" s="157">
        <v>8</v>
      </c>
      <c r="R12" s="190" t="s">
        <v>629</v>
      </c>
      <c r="S12" s="190" t="s">
        <v>378</v>
      </c>
      <c r="T12" s="190" t="s">
        <v>377</v>
      </c>
      <c r="U12" s="7">
        <v>2</v>
      </c>
      <c r="V12" s="7">
        <v>4</v>
      </c>
      <c r="W12" s="7">
        <f t="shared" ref="W12" si="7">V12*U12</f>
        <v>8</v>
      </c>
      <c r="X12" s="8" t="str">
        <f t="shared" ref="X12" si="8">+IF(AND(U12*V12&gt;=24,U12*V12&lt;=40),"MA",IF(AND(U12*V12&gt;=10,U12*V12&lt;=20),"A",IF(AND(U12*V12&gt;=6,U12*V12&lt;=8),"M",IF(AND(U12*V12&gt;=0,U12*V12&lt;=4),"B",""))))</f>
        <v>M</v>
      </c>
      <c r="Y12" s="9" t="str">
        <f t="shared" ref="Y12" si="9">+IF(X12="MA","Situación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11</v>
      </c>
      <c r="AA12" s="7">
        <f t="shared" ref="AA12" si="10">W12*Z12</f>
        <v>88</v>
      </c>
      <c r="AB12" s="10" t="str">
        <f t="shared" ref="AB12" si="11">+IF(AND(U12*V12*Z12&gt;=600,U12*V12*Z12&lt;=4000),"I",IF(AND(U12*V12*Z12&gt;=150,U12*V12*Z12&lt;=500),"II",IF(AND(U12*V12*Z12&gt;=40,U12*V12*Z12&lt;=120),"III",IF(AND(U12*V12*Z12&gt;=0,U12*V12*Z12&lt;=20),"IV",""))))</f>
        <v>III</v>
      </c>
      <c r="AC12" s="9" t="str">
        <f t="shared" ref="AC12" si="12">+IF(AB12="I","Situación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 t="shared" ref="AD12" si="13">+IF(AB12="I","No aceptable",IF(AB12="II","No aceptable o aceptable con control específico",IF(AB12="III","Aceptable",IF(AB12="IV","Aceptable",""))))</f>
        <v>Aceptable</v>
      </c>
      <c r="AE12" s="173" t="s">
        <v>128</v>
      </c>
      <c r="AF12" s="157" t="s">
        <v>34</v>
      </c>
      <c r="AG12" s="157" t="s">
        <v>34</v>
      </c>
      <c r="AH12" s="157" t="s">
        <v>384</v>
      </c>
      <c r="AI12" s="146" t="s">
        <v>379</v>
      </c>
      <c r="AJ12" s="157" t="s">
        <v>34</v>
      </c>
      <c r="AK12" s="147"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87.75" customHeight="1" thickBot="1" x14ac:dyDescent="0.4">
      <c r="B13" s="237"/>
      <c r="C13" s="237"/>
      <c r="D13" s="237"/>
      <c r="E13" s="287"/>
      <c r="F13" s="243"/>
      <c r="G13" s="36" t="s">
        <v>44</v>
      </c>
      <c r="H13" s="157" t="s">
        <v>55</v>
      </c>
      <c r="I13" s="148" t="s">
        <v>52</v>
      </c>
      <c r="J13" s="148" t="s">
        <v>61</v>
      </c>
      <c r="K13" s="157" t="s">
        <v>616</v>
      </c>
      <c r="L13" s="148">
        <v>0</v>
      </c>
      <c r="M13" s="148">
        <v>2</v>
      </c>
      <c r="N13" s="140">
        <v>0</v>
      </c>
      <c r="O13" s="140">
        <f t="shared" ref="O13:O24" si="14">SUM(L13:N13)</f>
        <v>2</v>
      </c>
      <c r="P13" s="157" t="s">
        <v>615</v>
      </c>
      <c r="Q13" s="157">
        <v>8</v>
      </c>
      <c r="R13" s="157" t="s">
        <v>33</v>
      </c>
      <c r="S13" s="157" t="s">
        <v>617</v>
      </c>
      <c r="T13" s="157" t="s">
        <v>618</v>
      </c>
      <c r="U13" s="7">
        <v>2</v>
      </c>
      <c r="V13" s="7">
        <v>4</v>
      </c>
      <c r="W13" s="7">
        <f t="shared" si="0"/>
        <v>8</v>
      </c>
      <c r="X13" s="8" t="str">
        <f t="shared" si="1"/>
        <v>M</v>
      </c>
      <c r="Y13" s="9" t="str">
        <f t="shared" si="2"/>
        <v>Situación deficiente con exposición esporádica, o bien situación mejorable con exposición continuada o frecuente. Es posible que suceda el daño alguna vez.</v>
      </c>
      <c r="Z13" s="7">
        <v>10</v>
      </c>
      <c r="AA13" s="7">
        <f t="shared" si="3"/>
        <v>80</v>
      </c>
      <c r="AB13" s="10" t="str">
        <f t="shared" si="4"/>
        <v>III</v>
      </c>
      <c r="AC13" s="9" t="str">
        <f t="shared" si="5"/>
        <v>Mejorar si es posible. Sería conveniente justificar la intervención y su rentabilidad.</v>
      </c>
      <c r="AD13" s="11" t="str">
        <f t="shared" si="6"/>
        <v>Aceptable</v>
      </c>
      <c r="AE13" s="143" t="s">
        <v>62</v>
      </c>
      <c r="AF13" s="148" t="s">
        <v>34</v>
      </c>
      <c r="AG13" s="148" t="s">
        <v>34</v>
      </c>
      <c r="AH13" s="148" t="s">
        <v>209</v>
      </c>
      <c r="AI13" s="146" t="s">
        <v>298</v>
      </c>
      <c r="AJ13" s="148" t="s">
        <v>207</v>
      </c>
      <c r="AK13" s="147"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87.75" customHeight="1" thickBot="1" x14ac:dyDescent="0.4">
      <c r="B14" s="237"/>
      <c r="C14" s="237"/>
      <c r="D14" s="237"/>
      <c r="E14" s="287"/>
      <c r="F14" s="243"/>
      <c r="G14" s="36" t="s">
        <v>44</v>
      </c>
      <c r="H14" s="278" t="s">
        <v>47</v>
      </c>
      <c r="I14" s="148" t="s">
        <v>353</v>
      </c>
      <c r="J14" s="148" t="s">
        <v>354</v>
      </c>
      <c r="K14" s="148" t="s">
        <v>355</v>
      </c>
      <c r="L14" s="148">
        <v>0</v>
      </c>
      <c r="M14" s="148">
        <v>2</v>
      </c>
      <c r="N14" s="140">
        <v>0</v>
      </c>
      <c r="O14" s="140">
        <f t="shared" ref="O14" si="15">SUM(L14:N14)</f>
        <v>2</v>
      </c>
      <c r="P14" s="148" t="s">
        <v>356</v>
      </c>
      <c r="Q14" s="157">
        <v>8</v>
      </c>
      <c r="R14" s="148" t="s">
        <v>359</v>
      </c>
      <c r="S14" s="148" t="s">
        <v>465</v>
      </c>
      <c r="T14" s="148" t="s">
        <v>466</v>
      </c>
      <c r="U14" s="7">
        <v>2</v>
      </c>
      <c r="V14" s="7">
        <v>4</v>
      </c>
      <c r="W14" s="7">
        <f t="shared" ref="W14" si="16">V14*U14</f>
        <v>8</v>
      </c>
      <c r="X14" s="8" t="str">
        <f t="shared" ref="X14" si="17">+IF(AND(U14*V14&gt;=24,U14*V14&lt;=40),"MA",IF(AND(U14*V14&gt;=10,U14*V14&lt;=20),"A",IF(AND(U14*V14&gt;=6,U14*V14&lt;=8),"M",IF(AND(U14*V14&gt;=0,U14*V14&lt;=4),"B",""))))</f>
        <v>M</v>
      </c>
      <c r="Y14" s="9" t="str">
        <f t="shared" ref="Y14" si="18">+IF(X14="MA","Situación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7">
        <v>10</v>
      </c>
      <c r="AA14" s="7">
        <f t="shared" ref="AA14" si="19">W14*Z14</f>
        <v>80</v>
      </c>
      <c r="AB14" s="10" t="str">
        <f t="shared" ref="AB14" si="20">+IF(AND(U14*V14*Z14&gt;=600,U14*V14*Z14&lt;=4000),"I",IF(AND(U14*V14*Z14&gt;=150,U14*V14*Z14&lt;=500),"II",IF(AND(U14*V14*Z14&gt;=40,U14*V14*Z14&lt;=120),"III",IF(AND(U14*V14*Z14&gt;=0,U14*V14*Z14&lt;=20),"IV",""))))</f>
        <v>III</v>
      </c>
      <c r="AC14" s="9" t="str">
        <f t="shared" ref="AC14" si="21">+IF(AB14="I","Situación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1" t="str">
        <f t="shared" ref="AD14" si="22">+IF(AB14="I","No aceptable",IF(AB14="II","No aceptable o aceptable con control específico",IF(AB14="III","Aceptable",IF(AB14="IV","Aceptable",""))))</f>
        <v>Aceptable</v>
      </c>
      <c r="AE14" s="150" t="s">
        <v>362</v>
      </c>
      <c r="AF14" s="148" t="s">
        <v>34</v>
      </c>
      <c r="AG14" s="148" t="s">
        <v>34</v>
      </c>
      <c r="AH14" s="148" t="s">
        <v>34</v>
      </c>
      <c r="AI14" s="148" t="s">
        <v>361</v>
      </c>
      <c r="AJ14" s="148" t="s">
        <v>34</v>
      </c>
      <c r="AK14" s="147" t="s">
        <v>285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2" customFormat="1" ht="87.75" customHeight="1" thickBot="1" x14ac:dyDescent="0.4">
      <c r="B15" s="237"/>
      <c r="C15" s="237"/>
      <c r="D15" s="237"/>
      <c r="E15" s="287"/>
      <c r="F15" s="243"/>
      <c r="G15" s="36" t="s">
        <v>287</v>
      </c>
      <c r="H15" s="280"/>
      <c r="I15" s="149" t="s">
        <v>63</v>
      </c>
      <c r="J15" s="148" t="s">
        <v>365</v>
      </c>
      <c r="K15" s="148" t="s">
        <v>347</v>
      </c>
      <c r="L15" s="148">
        <v>0</v>
      </c>
      <c r="M15" s="148">
        <v>2</v>
      </c>
      <c r="N15" s="140">
        <v>0</v>
      </c>
      <c r="O15" s="140">
        <f t="shared" si="14"/>
        <v>2</v>
      </c>
      <c r="P15" s="148" t="s">
        <v>363</v>
      </c>
      <c r="Q15" s="148">
        <v>8</v>
      </c>
      <c r="R15" s="148" t="s">
        <v>351</v>
      </c>
      <c r="S15" s="148" t="s">
        <v>349</v>
      </c>
      <c r="T15" s="148" t="s">
        <v>464</v>
      </c>
      <c r="U15" s="7">
        <v>2</v>
      </c>
      <c r="V15" s="7">
        <v>4</v>
      </c>
      <c r="W15" s="7">
        <f t="shared" si="0"/>
        <v>8</v>
      </c>
      <c r="X15" s="8" t="str">
        <f t="shared" si="1"/>
        <v>M</v>
      </c>
      <c r="Y15" s="9" t="str">
        <f t="shared" si="2"/>
        <v>Situación deficiente con exposición esporádica, o bien situación mejorable con exposición continuada o frecuente. Es posible que suceda el daño alguna vez.</v>
      </c>
      <c r="Z15" s="7">
        <v>10</v>
      </c>
      <c r="AA15" s="7">
        <f t="shared" si="3"/>
        <v>80</v>
      </c>
      <c r="AB15" s="10" t="str">
        <f t="shared" si="4"/>
        <v>III</v>
      </c>
      <c r="AC15" s="9" t="str">
        <f t="shared" si="5"/>
        <v>Mejorar si es posible. Sería conveniente justificar la intervención y su rentabilidad.</v>
      </c>
      <c r="AD15" s="11" t="str">
        <f t="shared" si="6"/>
        <v>Aceptable</v>
      </c>
      <c r="AE15" s="148" t="s">
        <v>371</v>
      </c>
      <c r="AF15" s="148" t="s">
        <v>34</v>
      </c>
      <c r="AG15" s="148" t="s">
        <v>34</v>
      </c>
      <c r="AH15" s="148" t="s">
        <v>34</v>
      </c>
      <c r="AI15" s="151" t="s">
        <v>364</v>
      </c>
      <c r="AJ15" s="148" t="s">
        <v>34</v>
      </c>
      <c r="AK15" s="147" t="s">
        <v>35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s="2" customFormat="1" ht="87.75" customHeight="1" thickTop="1" x14ac:dyDescent="0.35">
      <c r="B16" s="237"/>
      <c r="C16" s="237"/>
      <c r="D16" s="237"/>
      <c r="E16" s="287"/>
      <c r="F16" s="243"/>
      <c r="G16" s="122" t="s">
        <v>44</v>
      </c>
      <c r="H16" s="190" t="s">
        <v>326</v>
      </c>
      <c r="I16" s="190" t="s">
        <v>547</v>
      </c>
      <c r="J16" s="190" t="s">
        <v>533</v>
      </c>
      <c r="K16" s="190" t="s">
        <v>534</v>
      </c>
      <c r="L16" s="148">
        <v>0</v>
      </c>
      <c r="M16" s="148">
        <v>2</v>
      </c>
      <c r="N16" s="182">
        <v>0</v>
      </c>
      <c r="O16" s="182">
        <f t="shared" si="14"/>
        <v>2</v>
      </c>
      <c r="P16" s="190" t="s">
        <v>535</v>
      </c>
      <c r="Q16" s="148">
        <v>8</v>
      </c>
      <c r="R16" s="190" t="s">
        <v>536</v>
      </c>
      <c r="S16" s="190" t="s">
        <v>537</v>
      </c>
      <c r="T16" s="190" t="s">
        <v>539</v>
      </c>
      <c r="U16" s="141">
        <v>2</v>
      </c>
      <c r="V16" s="141">
        <v>3</v>
      </c>
      <c r="W16" s="141">
        <f t="shared" si="0"/>
        <v>6</v>
      </c>
      <c r="X16" s="142" t="str">
        <f t="shared" si="1"/>
        <v>M</v>
      </c>
      <c r="Y16" s="143" t="str">
        <f t="shared" si="2"/>
        <v>Situación deficiente con exposición esporádica, o bien situación mejorable con exposición continuada o frecuente. Es posible que suceda el daño alguna vez.</v>
      </c>
      <c r="Z16" s="141">
        <v>25</v>
      </c>
      <c r="AA16" s="141">
        <f t="shared" si="3"/>
        <v>150</v>
      </c>
      <c r="AB16" s="144" t="str">
        <f t="shared" si="4"/>
        <v>II</v>
      </c>
      <c r="AC16" s="143" t="str">
        <f t="shared" si="5"/>
        <v>Corregir y adoptar medidas de control de inmediato. Sin embargo suspenda actividades si el nivel de riesgo está por encima o igual de 360.</v>
      </c>
      <c r="AD16" s="145" t="str">
        <f t="shared" si="6"/>
        <v>No aceptable o aceptable con control específico</v>
      </c>
      <c r="AE16" s="143" t="s">
        <v>538</v>
      </c>
      <c r="AF16" s="148" t="s">
        <v>34</v>
      </c>
      <c r="AG16" s="148" t="s">
        <v>34</v>
      </c>
      <c r="AH16" s="141" t="s">
        <v>531</v>
      </c>
      <c r="AI16" s="152" t="s">
        <v>532</v>
      </c>
      <c r="AJ16" s="148" t="s">
        <v>530</v>
      </c>
      <c r="AK16" s="173" t="s">
        <v>285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87.75" customHeight="1" x14ac:dyDescent="0.35">
      <c r="B17" s="237"/>
      <c r="C17" s="237"/>
      <c r="D17" s="237"/>
      <c r="E17" s="287"/>
      <c r="F17" s="243"/>
      <c r="G17" s="36" t="s">
        <v>44</v>
      </c>
      <c r="H17" s="278" t="s">
        <v>53</v>
      </c>
      <c r="I17" s="190" t="s">
        <v>333</v>
      </c>
      <c r="J17" s="190" t="s">
        <v>597</v>
      </c>
      <c r="K17" s="190" t="s">
        <v>335</v>
      </c>
      <c r="L17" s="148">
        <v>0</v>
      </c>
      <c r="M17" s="148">
        <v>2</v>
      </c>
      <c r="N17" s="140">
        <v>0</v>
      </c>
      <c r="O17" s="140">
        <f t="shared" si="14"/>
        <v>2</v>
      </c>
      <c r="P17" s="190" t="s">
        <v>338</v>
      </c>
      <c r="Q17" s="157">
        <v>8</v>
      </c>
      <c r="R17" s="190" t="s">
        <v>342</v>
      </c>
      <c r="S17" s="190" t="s">
        <v>343</v>
      </c>
      <c r="T17" s="190" t="s">
        <v>344</v>
      </c>
      <c r="U17" s="157">
        <v>6</v>
      </c>
      <c r="V17" s="157">
        <v>4</v>
      </c>
      <c r="W17" s="157">
        <f t="shared" si="0"/>
        <v>24</v>
      </c>
      <c r="X17" s="157" t="str">
        <f t="shared" si="1"/>
        <v>MA</v>
      </c>
      <c r="Y17" s="143" t="str">
        <f t="shared" si="2"/>
        <v>Situación deficiente con exposición continua, o muy deficiente con exposición frecuente. Normalmente la materialización del riesgo ocurre con frecuencia.</v>
      </c>
      <c r="Z17" s="141">
        <v>10</v>
      </c>
      <c r="AA17" s="141">
        <f t="shared" si="3"/>
        <v>240</v>
      </c>
      <c r="AB17" s="144" t="str">
        <f t="shared" si="4"/>
        <v>II</v>
      </c>
      <c r="AC17" s="143" t="str">
        <f t="shared" si="5"/>
        <v>Corregir y adoptar medidas de control de inmediato. Sin embargo suspenda actividades si el nivel de riesgo está por encima o igual de 360.</v>
      </c>
      <c r="AD17" s="145" t="str">
        <f t="shared" si="6"/>
        <v>No aceptable o aceptable con control específico</v>
      </c>
      <c r="AE17" s="173" t="s">
        <v>570</v>
      </c>
      <c r="AF17" s="148" t="s">
        <v>34</v>
      </c>
      <c r="AG17" s="148" t="s">
        <v>34</v>
      </c>
      <c r="AH17" s="190" t="s">
        <v>345</v>
      </c>
      <c r="AI17" s="190" t="s">
        <v>346</v>
      </c>
      <c r="AJ17" s="157" t="s">
        <v>34</v>
      </c>
      <c r="AK17" s="147"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87.75" customHeight="1" x14ac:dyDescent="0.35">
      <c r="B18" s="237"/>
      <c r="C18" s="237"/>
      <c r="D18" s="237"/>
      <c r="E18" s="287"/>
      <c r="F18" s="243"/>
      <c r="G18" s="36" t="s">
        <v>44</v>
      </c>
      <c r="H18" s="280"/>
      <c r="I18" s="190" t="s">
        <v>598</v>
      </c>
      <c r="J18" s="190" t="s">
        <v>334</v>
      </c>
      <c r="K18" s="190" t="s">
        <v>339</v>
      </c>
      <c r="L18" s="148">
        <v>0</v>
      </c>
      <c r="M18" s="148">
        <v>2</v>
      </c>
      <c r="N18" s="140">
        <v>0</v>
      </c>
      <c r="O18" s="140">
        <f t="shared" si="14"/>
        <v>2</v>
      </c>
      <c r="P18" s="190" t="s">
        <v>337</v>
      </c>
      <c r="Q18" s="157">
        <v>8</v>
      </c>
      <c r="R18" s="190" t="s">
        <v>339</v>
      </c>
      <c r="S18" s="190" t="s">
        <v>340</v>
      </c>
      <c r="T18" s="190" t="s">
        <v>341</v>
      </c>
      <c r="U18" s="157">
        <v>6</v>
      </c>
      <c r="V18" s="157">
        <v>4</v>
      </c>
      <c r="W18" s="157">
        <f t="shared" si="0"/>
        <v>24</v>
      </c>
      <c r="X18" s="157" t="str">
        <f t="shared" si="1"/>
        <v>MA</v>
      </c>
      <c r="Y18" s="143" t="str">
        <f t="shared" si="2"/>
        <v>Situación deficiente con exposición continua, o muy deficiente con exposición frecuente. Normalmente la materialización del riesgo ocurre con frecuencia.</v>
      </c>
      <c r="Z18" s="141">
        <v>10</v>
      </c>
      <c r="AA18" s="141">
        <f t="shared" si="3"/>
        <v>240</v>
      </c>
      <c r="AB18" s="144" t="str">
        <f t="shared" si="4"/>
        <v>II</v>
      </c>
      <c r="AC18" s="143" t="str">
        <f t="shared" si="5"/>
        <v>Corregir y adoptar medidas de control de inmediato. Sin embargo suspenda actividades si el nivel de riesgo está por encima o igual de 360.</v>
      </c>
      <c r="AD18" s="145" t="str">
        <f t="shared" si="6"/>
        <v>No aceptable o aceptable con control específico</v>
      </c>
      <c r="AE18" s="173" t="s">
        <v>570</v>
      </c>
      <c r="AF18" s="148" t="s">
        <v>34</v>
      </c>
      <c r="AG18" s="148" t="s">
        <v>34</v>
      </c>
      <c r="AH18" s="190" t="s">
        <v>345</v>
      </c>
      <c r="AI18" s="190" t="s">
        <v>346</v>
      </c>
      <c r="AJ18" s="157" t="s">
        <v>34</v>
      </c>
      <c r="AK18" s="147"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87.75" customHeight="1" x14ac:dyDescent="0.35">
      <c r="B19" s="237"/>
      <c r="C19" s="237"/>
      <c r="D19" s="237"/>
      <c r="E19" s="287"/>
      <c r="F19" s="243"/>
      <c r="G19" s="36" t="s">
        <v>44</v>
      </c>
      <c r="H19" s="216" t="s">
        <v>48</v>
      </c>
      <c r="I19" s="190" t="s">
        <v>68</v>
      </c>
      <c r="J19" s="190" t="s">
        <v>438</v>
      </c>
      <c r="K19" s="190" t="s">
        <v>69</v>
      </c>
      <c r="L19" s="140">
        <v>0</v>
      </c>
      <c r="M19" s="158">
        <v>2</v>
      </c>
      <c r="N19" s="140">
        <v>0</v>
      </c>
      <c r="O19" s="140">
        <f t="shared" si="14"/>
        <v>2</v>
      </c>
      <c r="P19" s="190" t="s">
        <v>432</v>
      </c>
      <c r="Q19" s="157">
        <v>8</v>
      </c>
      <c r="R19" s="179" t="s">
        <v>213</v>
      </c>
      <c r="S19" s="190" t="s">
        <v>433</v>
      </c>
      <c r="T19" s="179" t="s">
        <v>472</v>
      </c>
      <c r="U19" s="7">
        <v>2</v>
      </c>
      <c r="V19" s="7">
        <v>3</v>
      </c>
      <c r="W19" s="7">
        <f t="shared" si="0"/>
        <v>6</v>
      </c>
      <c r="X19" s="8" t="str">
        <f t="shared" si="1"/>
        <v>M</v>
      </c>
      <c r="Y19" s="9" t="str">
        <f t="shared" si="2"/>
        <v>Situación deficiente con exposición esporádica, o bien situación mejorable con exposición continuada o frecuente. Es posible que suceda el daño alguna vez.</v>
      </c>
      <c r="Z19" s="7">
        <v>10</v>
      </c>
      <c r="AA19" s="7">
        <f t="shared" si="3"/>
        <v>60</v>
      </c>
      <c r="AB19" s="10" t="str">
        <f t="shared" si="4"/>
        <v>III</v>
      </c>
      <c r="AC19" s="9" t="str">
        <f t="shared" si="5"/>
        <v>Mejorar si es posible. Sería conveniente justificar la intervención y su rentabilidad.</v>
      </c>
      <c r="AD19" s="11" t="str">
        <f t="shared" si="6"/>
        <v>Aceptable</v>
      </c>
      <c r="AE19" s="143" t="s">
        <v>70</v>
      </c>
      <c r="AF19" s="157" t="s">
        <v>34</v>
      </c>
      <c r="AG19" s="157" t="s">
        <v>34</v>
      </c>
      <c r="AH19" s="190" t="s">
        <v>434</v>
      </c>
      <c r="AI19" s="190" t="s">
        <v>435</v>
      </c>
      <c r="AJ19" s="157" t="s">
        <v>34</v>
      </c>
      <c r="AK19" s="147"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87.75" customHeight="1" x14ac:dyDescent="0.35">
      <c r="B20" s="237"/>
      <c r="C20" s="237"/>
      <c r="D20" s="237"/>
      <c r="E20" s="287"/>
      <c r="F20" s="243"/>
      <c r="G20" s="36" t="s">
        <v>44</v>
      </c>
      <c r="H20" s="220"/>
      <c r="I20" s="190" t="s">
        <v>106</v>
      </c>
      <c r="J20" s="190" t="s">
        <v>444</v>
      </c>
      <c r="K20" s="190" t="s">
        <v>420</v>
      </c>
      <c r="L20" s="140">
        <v>0</v>
      </c>
      <c r="M20" s="158">
        <v>2</v>
      </c>
      <c r="N20" s="140">
        <v>0</v>
      </c>
      <c r="O20" s="140">
        <f t="shared" ref="O20" si="23">SUM(L20:N20)</f>
        <v>2</v>
      </c>
      <c r="P20" s="190" t="s">
        <v>443</v>
      </c>
      <c r="Q20" s="157">
        <v>8</v>
      </c>
      <c r="R20" s="190" t="s">
        <v>213</v>
      </c>
      <c r="S20" s="179" t="s">
        <v>460</v>
      </c>
      <c r="T20" s="179" t="s">
        <v>469</v>
      </c>
      <c r="U20" s="7">
        <v>2</v>
      </c>
      <c r="V20" s="7">
        <v>3</v>
      </c>
      <c r="W20" s="7">
        <f t="shared" ref="W20" si="24">V20*U20</f>
        <v>6</v>
      </c>
      <c r="X20" s="8" t="str">
        <f t="shared" ref="X20" si="25">+IF(AND(U20*V20&gt;=24,U20*V20&lt;=40),"MA",IF(AND(U20*V20&gt;=10,U20*V20&lt;=20),"A",IF(AND(U20*V20&gt;=6,U20*V20&lt;=8),"M",IF(AND(U20*V20&gt;=0,U20*V20&lt;=4),"B",""))))</f>
        <v>M</v>
      </c>
      <c r="Y20" s="9" t="str">
        <f t="shared" ref="Y20" si="26">+IF(X20="MA","Situación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7">
        <v>11</v>
      </c>
      <c r="AA20" s="7">
        <f t="shared" ref="AA20" si="27">W20*Z20</f>
        <v>66</v>
      </c>
      <c r="AB20" s="10" t="str">
        <f t="shared" ref="AB20" si="28">+IF(AND(U20*V20*Z20&gt;=600,U20*V20*Z20&lt;=4000),"I",IF(AND(U20*V20*Z20&gt;=150,U20*V20*Z20&lt;=500),"II",IF(AND(U20*V20*Z20&gt;=40,U20*V20*Z20&lt;=120),"III",IF(AND(U20*V20*Z20&gt;=0,U20*V20*Z20&lt;=20),"IV",""))))</f>
        <v>III</v>
      </c>
      <c r="AC20" s="9" t="str">
        <f t="shared" ref="AC20" si="29">+IF(AB20="I","Situación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11" t="str">
        <f t="shared" ref="AD20" si="30">+IF(AB20="I","No aceptable",IF(AB20="II","No aceptable o aceptable con control específico",IF(AB20="III","Aceptable",IF(AB20="IV","Aceptable",""))))</f>
        <v>Aceptable</v>
      </c>
      <c r="AE20" s="143" t="s">
        <v>70</v>
      </c>
      <c r="AF20" s="157" t="s">
        <v>34</v>
      </c>
      <c r="AG20" s="157" t="s">
        <v>34</v>
      </c>
      <c r="AH20" s="190" t="s">
        <v>200</v>
      </c>
      <c r="AI20" s="190" t="s">
        <v>470</v>
      </c>
      <c r="AJ20" s="157" t="s">
        <v>34</v>
      </c>
      <c r="AK20" s="147"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87.75" customHeight="1" x14ac:dyDescent="0.35">
      <c r="B21" s="237"/>
      <c r="C21" s="237"/>
      <c r="D21" s="237"/>
      <c r="E21" s="287"/>
      <c r="F21" s="243"/>
      <c r="G21" s="36" t="s">
        <v>33</v>
      </c>
      <c r="H21" s="220"/>
      <c r="I21" s="190" t="s">
        <v>68</v>
      </c>
      <c r="J21" s="190" t="s">
        <v>436</v>
      </c>
      <c r="K21" s="190" t="s">
        <v>420</v>
      </c>
      <c r="L21" s="140">
        <v>0</v>
      </c>
      <c r="M21" s="158">
        <v>2</v>
      </c>
      <c r="N21" s="140">
        <v>0</v>
      </c>
      <c r="O21" s="140">
        <f t="shared" si="14"/>
        <v>2</v>
      </c>
      <c r="P21" s="190" t="s">
        <v>437</v>
      </c>
      <c r="Q21" s="157">
        <v>1</v>
      </c>
      <c r="R21" s="190" t="s">
        <v>439</v>
      </c>
      <c r="S21" s="190" t="s">
        <v>467</v>
      </c>
      <c r="T21" s="179" t="s">
        <v>468</v>
      </c>
      <c r="U21" s="7">
        <v>6</v>
      </c>
      <c r="V21" s="7">
        <v>2</v>
      </c>
      <c r="W21" s="7">
        <f t="shared" si="0"/>
        <v>12</v>
      </c>
      <c r="X21" s="8" t="str">
        <f t="shared" si="1"/>
        <v>A</v>
      </c>
      <c r="Y21" s="9" t="str">
        <f t="shared" si="2"/>
        <v>Situación deficiente con exposición frecuente u ocasional, o bien situación muy deficiente con exposición ocasional o esporádica. La materialización de Riesgo es posible que suceda varias veces en la vida laboral</v>
      </c>
      <c r="Z21" s="7">
        <v>10</v>
      </c>
      <c r="AA21" s="7">
        <f t="shared" si="3"/>
        <v>120</v>
      </c>
      <c r="AB21" s="10" t="str">
        <f t="shared" si="4"/>
        <v>III</v>
      </c>
      <c r="AC21" s="9" t="str">
        <f t="shared" si="5"/>
        <v>Mejorar si es posible. Sería conveniente justificar la intervención y su rentabilidad.</v>
      </c>
      <c r="AD21" s="11" t="str">
        <f t="shared" si="6"/>
        <v>Aceptable</v>
      </c>
      <c r="AE21" s="143" t="s">
        <v>135</v>
      </c>
      <c r="AF21" s="143" t="s">
        <v>34</v>
      </c>
      <c r="AG21" s="145" t="s">
        <v>213</v>
      </c>
      <c r="AH21" s="190" t="s">
        <v>440</v>
      </c>
      <c r="AI21" s="190" t="s">
        <v>441</v>
      </c>
      <c r="AJ21" s="157" t="s">
        <v>34</v>
      </c>
      <c r="AK21" s="147"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87.75" customHeight="1" x14ac:dyDescent="0.35">
      <c r="B22" s="237"/>
      <c r="C22" s="237"/>
      <c r="D22" s="237"/>
      <c r="E22" s="287"/>
      <c r="F22" s="243"/>
      <c r="G22" s="36"/>
      <c r="H22" s="220"/>
      <c r="I22" s="190" t="s">
        <v>288</v>
      </c>
      <c r="J22" s="190" t="s">
        <v>427</v>
      </c>
      <c r="K22" s="190" t="s">
        <v>425</v>
      </c>
      <c r="L22" s="140">
        <v>0</v>
      </c>
      <c r="M22" s="158">
        <v>2</v>
      </c>
      <c r="N22" s="140">
        <v>0</v>
      </c>
      <c r="O22" s="140">
        <f t="shared" ref="O22" si="31">SUM(L22:N22)</f>
        <v>2</v>
      </c>
      <c r="P22" s="190" t="s">
        <v>426</v>
      </c>
      <c r="Q22" s="157">
        <v>2</v>
      </c>
      <c r="R22" s="179" t="s">
        <v>213</v>
      </c>
      <c r="S22" s="190" t="s">
        <v>475</v>
      </c>
      <c r="T22" s="179" t="s">
        <v>477</v>
      </c>
      <c r="U22" s="7">
        <v>6</v>
      </c>
      <c r="V22" s="7">
        <v>2</v>
      </c>
      <c r="W22" s="7">
        <f t="shared" ref="W22" si="32">V22*U22</f>
        <v>12</v>
      </c>
      <c r="X22" s="8" t="str">
        <f t="shared" ref="X22" si="33">+IF(AND(U22*V22&gt;=24,U22*V22&lt;=40),"MA",IF(AND(U22*V22&gt;=10,U22*V22&lt;=20),"A",IF(AND(U22*V22&gt;=6,U22*V22&lt;=8),"M",IF(AND(U22*V22&gt;=0,U22*V22&lt;=4),"B",""))))</f>
        <v>A</v>
      </c>
      <c r="Y22" s="9" t="str">
        <f t="shared" ref="Y22" si="34">+IF(X22="MA","Situación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22" s="7">
        <v>10</v>
      </c>
      <c r="AA22" s="7">
        <v>120</v>
      </c>
      <c r="AB22" s="10" t="str">
        <f t="shared" ref="AB22" si="35">+IF(AND(U22*V22*Z22&gt;=600,U22*V22*Z22&lt;=4000),"I",IF(AND(U22*V22*Z22&gt;=150,U22*V22*Z22&lt;=500),"II",IF(AND(U22*V22*Z22&gt;=40,U22*V22*Z22&lt;=120),"III",IF(AND(U22*V22*Z22&gt;=0,U22*V22*Z22&lt;=20),"IV",""))))</f>
        <v>III</v>
      </c>
      <c r="AC22" s="9" t="str">
        <f t="shared" ref="AC22" si="36">+IF(AB22="I","Situación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1" t="str">
        <f t="shared" ref="AD22" si="37">+IF(AB22="I","No aceptable",IF(AB22="II","No aceptable o aceptable con control específico",IF(AB22="III","Aceptable",IF(AB22="IV","Aceptable",""))))</f>
        <v>Aceptable</v>
      </c>
      <c r="AE22" s="148" t="s">
        <v>34</v>
      </c>
      <c r="AF22" s="148" t="s">
        <v>34</v>
      </c>
      <c r="AG22" s="148" t="s">
        <v>34</v>
      </c>
      <c r="AH22" s="190" t="s">
        <v>428</v>
      </c>
      <c r="AI22" s="146" t="s">
        <v>217</v>
      </c>
      <c r="AJ22" s="148" t="s">
        <v>34</v>
      </c>
      <c r="AK22" s="147"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87.75" customHeight="1" x14ac:dyDescent="0.35">
      <c r="B23" s="237"/>
      <c r="C23" s="237"/>
      <c r="D23" s="237"/>
      <c r="E23" s="287"/>
      <c r="F23" s="243"/>
      <c r="G23" s="36" t="s">
        <v>33</v>
      </c>
      <c r="H23" s="220"/>
      <c r="I23" s="190" t="s">
        <v>51</v>
      </c>
      <c r="J23" s="190" t="s">
        <v>429</v>
      </c>
      <c r="K23" s="190" t="s">
        <v>420</v>
      </c>
      <c r="L23" s="140">
        <v>0</v>
      </c>
      <c r="M23" s="158">
        <v>2</v>
      </c>
      <c r="N23" s="140">
        <v>0</v>
      </c>
      <c r="O23" s="140">
        <f t="shared" si="14"/>
        <v>2</v>
      </c>
      <c r="P23" s="190" t="s">
        <v>437</v>
      </c>
      <c r="Q23" s="157">
        <v>1</v>
      </c>
      <c r="R23" s="190" t="s">
        <v>213</v>
      </c>
      <c r="S23" s="179" t="s">
        <v>461</v>
      </c>
      <c r="T23" s="190" t="s">
        <v>473</v>
      </c>
      <c r="U23" s="48">
        <v>2</v>
      </c>
      <c r="V23" s="7">
        <v>1</v>
      </c>
      <c r="W23" s="7">
        <f>V23*U23</f>
        <v>2</v>
      </c>
      <c r="X23" s="8" t="str">
        <f t="shared" si="1"/>
        <v>B</v>
      </c>
      <c r="Y23" s="9" t="str">
        <f t="shared" si="2"/>
        <v>Situación mejorable con exposición ocasional o esporádica, o situación sin anomalía destacable con cualquier nivel de exposición. No es esperable que se materialice el riesgo, aunque puede ser concebible.</v>
      </c>
      <c r="Z23" s="7">
        <v>60</v>
      </c>
      <c r="AA23" s="7">
        <f t="shared" si="3"/>
        <v>120</v>
      </c>
      <c r="AB23" s="10" t="str">
        <f t="shared" si="4"/>
        <v>III</v>
      </c>
      <c r="AC23" s="9" t="str">
        <f>+IF(AB23="I","Situación crìtica. Suspender actividades hasta que el riesgo esté bajo control. Intervención urgente.",IF(AB23="II","Corregir y adoptar medidas de control de inmediato. Sin embargo suspenda actividades si el nivel de riesgo está por encima o igual de 360.",IF(AB23="III","Mejorar si es posible. Sería conveniente justificar la intervención y su rentabilidad.",IF(AB23="IV","Mantener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3" s="11" t="str">
        <f t="shared" si="6"/>
        <v>Aceptable</v>
      </c>
      <c r="AE23" s="143" t="s">
        <v>527</v>
      </c>
      <c r="AF23" s="148" t="s">
        <v>34</v>
      </c>
      <c r="AG23" s="148" t="s">
        <v>34</v>
      </c>
      <c r="AH23" s="190" t="s">
        <v>72</v>
      </c>
      <c r="AI23" s="190" t="s">
        <v>431</v>
      </c>
      <c r="AJ23" s="148" t="s">
        <v>34</v>
      </c>
      <c r="AK23" s="147"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2" customFormat="1" ht="87.75" customHeight="1" thickBot="1" x14ac:dyDescent="0.4">
      <c r="B24" s="238"/>
      <c r="C24" s="238"/>
      <c r="D24" s="238"/>
      <c r="E24" s="288"/>
      <c r="F24" s="259"/>
      <c r="G24" s="36" t="s">
        <v>33</v>
      </c>
      <c r="H24" s="190" t="s">
        <v>75</v>
      </c>
      <c r="I24" s="190" t="s">
        <v>418</v>
      </c>
      <c r="J24" s="190" t="s">
        <v>419</v>
      </c>
      <c r="K24" s="190" t="s">
        <v>420</v>
      </c>
      <c r="L24" s="140">
        <v>0</v>
      </c>
      <c r="M24" s="158">
        <v>2</v>
      </c>
      <c r="N24" s="140">
        <v>0</v>
      </c>
      <c r="O24" s="140">
        <f t="shared" si="14"/>
        <v>2</v>
      </c>
      <c r="P24" s="190" t="s">
        <v>421</v>
      </c>
      <c r="Q24" s="157">
        <v>8</v>
      </c>
      <c r="R24" s="190" t="s">
        <v>422</v>
      </c>
      <c r="S24" s="190" t="s">
        <v>423</v>
      </c>
      <c r="T24" s="179" t="s">
        <v>492</v>
      </c>
      <c r="U24" s="7">
        <v>1</v>
      </c>
      <c r="V24" s="7">
        <v>2</v>
      </c>
      <c r="W24" s="7">
        <f t="shared" si="0"/>
        <v>2</v>
      </c>
      <c r="X24" s="8" t="str">
        <f t="shared" si="1"/>
        <v>B</v>
      </c>
      <c r="Y24" s="9" t="str">
        <f t="shared" si="2"/>
        <v>Situación mejorable con exposición ocasional o esporádica, o situación sin anomalía destacable con cualquier nivel de exposición. No es esperable que se materialice el riesgo, aunque puede ser concebible.</v>
      </c>
      <c r="Z24" s="7">
        <v>10</v>
      </c>
      <c r="AA24" s="7">
        <f t="shared" si="3"/>
        <v>20</v>
      </c>
      <c r="AB24" s="10" t="str">
        <f t="shared" si="4"/>
        <v>IV</v>
      </c>
      <c r="AC24" s="9" t="str">
        <f t="shared" si="5"/>
        <v>Mantener las medidas de control existentes, pero se deberían considerar soluciones o mejoras y se deben hacer comprobaciones periódicas para asegurar que el riesgo aún es tolerable.</v>
      </c>
      <c r="AD24" s="11" t="str">
        <f t="shared" si="6"/>
        <v>Aceptable</v>
      </c>
      <c r="AE24" s="190" t="s">
        <v>79</v>
      </c>
      <c r="AF24" s="157" t="s">
        <v>34</v>
      </c>
      <c r="AG24" s="157" t="s">
        <v>34</v>
      </c>
      <c r="AH24" s="190" t="s">
        <v>80</v>
      </c>
      <c r="AI24" s="190" t="s">
        <v>424</v>
      </c>
      <c r="AJ24" s="157" t="s">
        <v>34</v>
      </c>
      <c r="AK24" s="147"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ht="41.25" customHeight="1" x14ac:dyDescent="0.2">
      <c r="AI25" s="103"/>
    </row>
    <row r="26" spans="2:64" ht="41.25" customHeight="1" x14ac:dyDescent="0.2">
      <c r="AI26" s="103"/>
    </row>
  </sheetData>
  <mergeCells count="44">
    <mergeCell ref="H17:H18"/>
    <mergeCell ref="H14:H15"/>
    <mergeCell ref="AE9:AE10"/>
    <mergeCell ref="AF9:AF10"/>
    <mergeCell ref="U9:U10"/>
    <mergeCell ref="V9:V10"/>
    <mergeCell ref="AA9:AA10"/>
    <mergeCell ref="AB9:AB10"/>
    <mergeCell ref="AC9:AC10"/>
    <mergeCell ref="X9:X10"/>
    <mergeCell ref="AD9:AD10"/>
    <mergeCell ref="Z9:Z10"/>
    <mergeCell ref="AK9:AK10"/>
    <mergeCell ref="B11:B24"/>
    <mergeCell ref="C11:C24"/>
    <mergeCell ref="D11:D24"/>
    <mergeCell ref="E11:E24"/>
    <mergeCell ref="F11:F24"/>
    <mergeCell ref="E9:E10"/>
    <mergeCell ref="F9:F10"/>
    <mergeCell ref="G9:G10"/>
    <mergeCell ref="W9:W10"/>
    <mergeCell ref="H19:H23"/>
    <mergeCell ref="AG9:AG10"/>
    <mergeCell ref="P9:P10"/>
    <mergeCell ref="Q9:Q10"/>
    <mergeCell ref="AI9:AI10"/>
    <mergeCell ref="AJ9:AJ10"/>
    <mergeCell ref="B5:T5"/>
    <mergeCell ref="D9:D10"/>
    <mergeCell ref="U5:AK5"/>
    <mergeCell ref="B7:T8"/>
    <mergeCell ref="U7:AC8"/>
    <mergeCell ref="AD7:AD8"/>
    <mergeCell ref="AE7:AK7"/>
    <mergeCell ref="AE8:AK8"/>
    <mergeCell ref="R9:T9"/>
    <mergeCell ref="Y9:Y10"/>
    <mergeCell ref="K9:K10"/>
    <mergeCell ref="L9:O9"/>
    <mergeCell ref="B9:B10"/>
    <mergeCell ref="C9:C10"/>
    <mergeCell ref="H9:J9"/>
    <mergeCell ref="AH9:AH10"/>
  </mergeCells>
  <conditionalFormatting sqref="AB747:AF747 AE579:AF579 AE567:AF567 AE299:AF299 AE67:AF67 AE65:AF65 AE56:AF56 AE54:AE55 AE57:AE64 AE66 AE39:AF39 AE27:AF27 AE42:AF42 AE53:AF53 AE28:AE38 AE40:AE41 AE43:AE52 AB115:AF115 AB100:AF100 AB94:AF97 AB85:AF85 AB79:AF82 AB70:AF70 AB68:AE69 AB71:AE78 AB83:AE84 AB86:AE93 AB98:AE99 AB109:AF112 AB101:AE108 AB113:AE114 AB127:AF128 AB116:AE126 AB130:AF130 AB129:AE129 AB140:AF141 AB131:AE139 AB143:AF143 AB142:AE142 AB155:AF156 AB144:AE154 AB158:AF158 AB157:AE157 AB159:AE168 AF154 AF168:AF169 AE171:AF171 AE169:AE170 AE172:AE181 AF181 AE182:AF183 AE185:AF185 AE184 AE186:AE195 AF195 AE196:AF197 AE199:AF199 AE198 AE200:AE209 AF209 AE210:AF211 AE213:AF213 AE212 AE214:AE223 AF223 AB169:AD223 AB224:AF296 AE311:AF312 AE314:AF314 AE313 AE315:AE324 AF324 AB325:AF325 AE326:AF564 AE565:AE566 AE568:AE578 AB326:AD579 AB580:AF665 AB742:AF742 AB677:AF678 AB668:AF668 AB666:AE667 AB669:AE676 AB680:AF739 AB679:AE679 AB740:AE741 AB743:AE746 AB751:AF752 AB748:AE750 AB754:AF814 AB753:AE753 AB297:AE298 AE300:AE310 AB299:AD324 AB24:AD67 AE25:AE26 AB15:AD15 AB13:AE13 AB11:AD12 AB21:AB23 AB19:AD20">
    <cfRule type="cellIs" dxfId="729" priority="120" stopIfTrue="1" operator="equal">
      <formula>"I"</formula>
    </cfRule>
    <cfRule type="cellIs" dxfId="728" priority="121" stopIfTrue="1" operator="equal">
      <formula>"II"</formula>
    </cfRule>
    <cfRule type="cellIs" dxfId="727" priority="122" stopIfTrue="1" operator="between">
      <formula>"III"</formula>
      <formula>"IV"</formula>
    </cfRule>
  </conditionalFormatting>
  <conditionalFormatting sqref="AD747:AF747 AE579:AF579 AE567:AF567 AD299:AF299 AD297:AE298 AD300:AE311 AD115:AF115 AD100:AF100 AD94:AF97 AD85:AF85 AD67:AF67 AD65:AF65 AD56:AF56 AD39:AF39 AD27:AF27 AD28:AE38 AD42:AF42 AD40:AE41 AD53:AF53 AD43:AE52 AD54:AE55 AD57:AE64 AD66:AE66 AD79:AF82 AD70:AF70 AD68:AE69 AD71:AE78 AD83:AE84 AD86:AE93 AD98:AE99 AD109:AF112 AD101:AE108 AD113:AE114 AD127:AF128 AD116:AE126 AD130:AF130 AD129:AE129 AD140:AF141 AD131:AE139 AD143:AF143 AD142:AE142 AD155:AF156 AD144:AE154 AD158:AF158 AD157:AE157 AD159:AE168 AF154 AF168:AF169 AE171:AF171 AE169:AE170 AE172:AE181 AF181 AE182:AF183 AE185:AF185 AE184 AE186:AE195 AF195 AE196:AF197 AE199:AF199 AE198 AE200:AE209 AF209 AE210:AF211 AE213:AF213 AE212 AE214:AE223 AF223 AD169:AD223 AD224:AF296 AF311:AF312 AE314:AF314 AE312:AE313 AE315:AE324 AF324 AD312:AD324 AD325:AF325 AE326:AF564 AE565:AE566 AE568:AE578 AD326:AD579 AD580:AF665 AD742:AF742 AD677:AF678 AD668:AF668 AD666:AE667 AD669:AE676 AD680:AF739 AD679:AE679 AD740:AE741 AD743:AE746 AD751:AF752 AD748:AE750 AD754:AF814 AD753:AE753 AD25:AE26 AD15 AD13:AE13 AD11:AD12 AD24 AD19:AD20">
    <cfRule type="cellIs" dxfId="726" priority="118" stopIfTrue="1" operator="equal">
      <formula>"Aceptable"</formula>
    </cfRule>
    <cfRule type="cellIs" dxfId="725" priority="119" stopIfTrue="1" operator="equal">
      <formula>"No aceptable"</formula>
    </cfRule>
  </conditionalFormatting>
  <conditionalFormatting sqref="AD24:AD814 AD15 AD11:AD13 AD19:AD20">
    <cfRule type="containsText" dxfId="724" priority="113" stopIfTrue="1" operator="containsText" text="No aceptable o aceptable con control específico">
      <formula>NOT(ISERROR(SEARCH("No aceptable o aceptable con control específico",AD11)))</formula>
    </cfRule>
    <cfRule type="containsText" dxfId="723" priority="116" stopIfTrue="1" operator="containsText" text="No aceptable">
      <formula>NOT(ISERROR(SEARCH("No aceptable",AD11)))</formula>
    </cfRule>
    <cfRule type="containsText" dxfId="722" priority="117" stopIfTrue="1" operator="containsText" text="No Aceptable o aceptable con control específico">
      <formula>NOT(ISERROR(SEARCH("No Aceptable o aceptable con control específico",AD11)))</formula>
    </cfRule>
  </conditionalFormatting>
  <conditionalFormatting sqref="AD15">
    <cfRule type="containsText" dxfId="721" priority="114" stopIfTrue="1" operator="containsText" text="No aceptable">
      <formula>NOT(ISERROR(SEARCH("No aceptable",AD15)))</formula>
    </cfRule>
    <cfRule type="containsText" dxfId="720" priority="115" stopIfTrue="1" operator="containsText" text="No Aceptable o aceptable con control específico">
      <formula>NOT(ISERROR(SEARCH("No Aceptable o aceptable con control específico",AD15)))</formula>
    </cfRule>
  </conditionalFormatting>
  <conditionalFormatting sqref="AD21:AD22">
    <cfRule type="containsText" dxfId="719" priority="105" stopIfTrue="1" operator="containsText" text="No aceptable o aceptable con control específico">
      <formula>NOT(ISERROR(SEARCH("No aceptable o aceptable con control específico",AD21)))</formula>
    </cfRule>
    <cfRule type="containsText" dxfId="718" priority="106" stopIfTrue="1" operator="containsText" text="No aceptable">
      <formula>NOT(ISERROR(SEARCH("No aceptable",AD21)))</formula>
    </cfRule>
    <cfRule type="containsText" dxfId="717" priority="107" stopIfTrue="1" operator="containsText" text="No Aceptable o aceptable con control específico">
      <formula>NOT(ISERROR(SEARCH("No Aceptable o aceptable con control específico",AD21)))</formula>
    </cfRule>
  </conditionalFormatting>
  <conditionalFormatting sqref="AD21:AD22">
    <cfRule type="cellIs" dxfId="716" priority="108" stopIfTrue="1" operator="equal">
      <formula>"Aceptable"</formula>
    </cfRule>
    <cfRule type="cellIs" dxfId="715" priority="109" stopIfTrue="1" operator="equal">
      <formula>"No aceptable"</formula>
    </cfRule>
  </conditionalFormatting>
  <conditionalFormatting sqref="AD23">
    <cfRule type="cellIs" dxfId="714" priority="100" stopIfTrue="1" operator="equal">
      <formula>"Aceptable"</formula>
    </cfRule>
    <cfRule type="cellIs" dxfId="713" priority="101" stopIfTrue="1" operator="equal">
      <formula>"No aceptable"</formula>
    </cfRule>
  </conditionalFormatting>
  <conditionalFormatting sqref="AD23">
    <cfRule type="containsText" dxfId="712" priority="97" stopIfTrue="1" operator="containsText" text="No aceptable o aceptable con control específico">
      <formula>NOT(ISERROR(SEARCH("No aceptable o aceptable con control específico",AD23)))</formula>
    </cfRule>
    <cfRule type="containsText" dxfId="711" priority="98" stopIfTrue="1" operator="containsText" text="No aceptable">
      <formula>NOT(ISERROR(SEARCH("No aceptable",AD23)))</formula>
    </cfRule>
    <cfRule type="containsText" dxfId="710" priority="99" stopIfTrue="1" operator="containsText" text="No Aceptable o aceptable con control específico">
      <formula>NOT(ISERROR(SEARCH("No Aceptable o aceptable con control específico",AD23)))</formula>
    </cfRule>
  </conditionalFormatting>
  <conditionalFormatting sqref="AB14:AD14">
    <cfRule type="cellIs" dxfId="709" priority="76" stopIfTrue="1" operator="equal">
      <formula>"I"</formula>
    </cfRule>
    <cfRule type="cellIs" dxfId="708" priority="77" stopIfTrue="1" operator="equal">
      <formula>"II"</formula>
    </cfRule>
    <cfRule type="cellIs" dxfId="707" priority="78" stopIfTrue="1" operator="between">
      <formula>"III"</formula>
      <formula>"IV"</formula>
    </cfRule>
  </conditionalFormatting>
  <conditionalFormatting sqref="AD14">
    <cfRule type="cellIs" dxfId="706" priority="74" stopIfTrue="1" operator="equal">
      <formula>"Aceptable"</formula>
    </cfRule>
    <cfRule type="cellIs" dxfId="705" priority="75" stopIfTrue="1" operator="equal">
      <formula>"No aceptable"</formula>
    </cfRule>
  </conditionalFormatting>
  <conditionalFormatting sqref="AD14">
    <cfRule type="containsText" dxfId="704" priority="69" stopIfTrue="1" operator="containsText" text="No aceptable o aceptable con control específico">
      <formula>NOT(ISERROR(SEARCH("No aceptable o aceptable con control específico",AD14)))</formula>
    </cfRule>
    <cfRule type="containsText" dxfId="703" priority="72" stopIfTrue="1" operator="containsText" text="No aceptable">
      <formula>NOT(ISERROR(SEARCH("No aceptable",AD14)))</formula>
    </cfRule>
    <cfRule type="containsText" dxfId="702" priority="73" stopIfTrue="1" operator="containsText" text="No Aceptable o aceptable con control específico">
      <formula>NOT(ISERROR(SEARCH("No Aceptable o aceptable con control específico",AD14)))</formula>
    </cfRule>
  </conditionalFormatting>
  <conditionalFormatting sqref="AD14">
    <cfRule type="containsText" dxfId="701" priority="70" stopIfTrue="1" operator="containsText" text="No aceptable">
      <formula>NOT(ISERROR(SEARCH("No aceptable",AD14)))</formula>
    </cfRule>
    <cfRule type="containsText" dxfId="700" priority="71" stopIfTrue="1" operator="containsText" text="No Aceptable o aceptable con control específico">
      <formula>NOT(ISERROR(SEARCH("No Aceptable o aceptable con control específico",AD14)))</formula>
    </cfRule>
  </conditionalFormatting>
  <conditionalFormatting sqref="AE14">
    <cfRule type="cellIs" dxfId="699" priority="66" stopIfTrue="1" operator="equal">
      <formula>"I"</formula>
    </cfRule>
    <cfRule type="cellIs" dxfId="698" priority="67" stopIfTrue="1" operator="equal">
      <formula>"II"</formula>
    </cfRule>
    <cfRule type="cellIs" dxfId="697" priority="68" stopIfTrue="1" operator="between">
      <formula>"III"</formula>
      <formula>"IV"</formula>
    </cfRule>
  </conditionalFormatting>
  <conditionalFormatting sqref="AE14">
    <cfRule type="cellIs" dxfId="696" priority="64" stopIfTrue="1" operator="equal">
      <formula>"Aceptable"</formula>
    </cfRule>
    <cfRule type="cellIs" dxfId="695" priority="65" stopIfTrue="1" operator="equal">
      <formula>"No aceptable"</formula>
    </cfRule>
  </conditionalFormatting>
  <conditionalFormatting sqref="AE11:AE12">
    <cfRule type="cellIs" dxfId="694" priority="61" stopIfTrue="1" operator="equal">
      <formula>"I"</formula>
    </cfRule>
    <cfRule type="cellIs" dxfId="693" priority="62" stopIfTrue="1" operator="equal">
      <formula>"II"</formula>
    </cfRule>
    <cfRule type="cellIs" dxfId="692" priority="63" stopIfTrue="1" operator="between">
      <formula>"III"</formula>
      <formula>"IV"</formula>
    </cfRule>
  </conditionalFormatting>
  <conditionalFormatting sqref="AE11:AE12">
    <cfRule type="cellIs" dxfId="691" priority="59" stopIfTrue="1" operator="equal">
      <formula>"Aceptable"</formula>
    </cfRule>
    <cfRule type="cellIs" dxfId="690" priority="60" stopIfTrue="1" operator="equal">
      <formula>"No aceptable"</formula>
    </cfRule>
  </conditionalFormatting>
  <conditionalFormatting sqref="AE20">
    <cfRule type="cellIs" dxfId="689" priority="56" stopIfTrue="1" operator="equal">
      <formula>"I"</formula>
    </cfRule>
    <cfRule type="cellIs" dxfId="688" priority="57" stopIfTrue="1" operator="equal">
      <formula>"II"</formula>
    </cfRule>
    <cfRule type="cellIs" dxfId="687" priority="58" stopIfTrue="1" operator="between">
      <formula>"III"</formula>
      <formula>"IV"</formula>
    </cfRule>
  </conditionalFormatting>
  <conditionalFormatting sqref="AE20">
    <cfRule type="cellIs" dxfId="686" priority="54" stopIfTrue="1" operator="equal">
      <formula>"Aceptable"</formula>
    </cfRule>
    <cfRule type="cellIs" dxfId="685" priority="55" stopIfTrue="1" operator="equal">
      <formula>"No aceptable"</formula>
    </cfRule>
  </conditionalFormatting>
  <conditionalFormatting sqref="AE22">
    <cfRule type="cellIs" dxfId="684" priority="51" stopIfTrue="1" operator="equal">
      <formula>"I"</formula>
    </cfRule>
    <cfRule type="cellIs" dxfId="683" priority="52" stopIfTrue="1" operator="equal">
      <formula>"II"</formula>
    </cfRule>
    <cfRule type="cellIs" dxfId="682" priority="53" stopIfTrue="1" operator="between">
      <formula>"III"</formula>
      <formula>"IV"</formula>
    </cfRule>
  </conditionalFormatting>
  <conditionalFormatting sqref="AE22">
    <cfRule type="cellIs" dxfId="681" priority="49" stopIfTrue="1" operator="equal">
      <formula>"Aceptable"</formula>
    </cfRule>
    <cfRule type="cellIs" dxfId="680" priority="50" stopIfTrue="1" operator="equal">
      <formula>"No aceptable"</formula>
    </cfRule>
  </conditionalFormatting>
  <conditionalFormatting sqref="AE21">
    <cfRule type="cellIs" dxfId="679" priority="47" stopIfTrue="1" operator="equal">
      <formula>"Aceptable"</formula>
    </cfRule>
    <cfRule type="cellIs" dxfId="678" priority="48" stopIfTrue="1" operator="equal">
      <formula>"No aceptable"</formula>
    </cfRule>
  </conditionalFormatting>
  <conditionalFormatting sqref="AE19">
    <cfRule type="cellIs" dxfId="677" priority="44" stopIfTrue="1" operator="equal">
      <formula>"I"</formula>
    </cfRule>
    <cfRule type="cellIs" dxfId="676" priority="45" stopIfTrue="1" operator="equal">
      <formula>"II"</formula>
    </cfRule>
    <cfRule type="cellIs" dxfId="675" priority="46" stopIfTrue="1" operator="between">
      <formula>"III"</formula>
      <formula>"IV"</formula>
    </cfRule>
  </conditionalFormatting>
  <conditionalFormatting sqref="AE19">
    <cfRule type="cellIs" dxfId="674" priority="42" stopIfTrue="1" operator="equal">
      <formula>"Aceptable"</formula>
    </cfRule>
    <cfRule type="cellIs" dxfId="673" priority="43" stopIfTrue="1" operator="equal">
      <formula>"No aceptable"</formula>
    </cfRule>
  </conditionalFormatting>
  <conditionalFormatting sqref="AE23">
    <cfRule type="cellIs" dxfId="672" priority="34" stopIfTrue="1" operator="equal">
      <formula>"I"</formula>
    </cfRule>
    <cfRule type="cellIs" dxfId="671" priority="35" stopIfTrue="1" operator="equal">
      <formula>"II"</formula>
    </cfRule>
    <cfRule type="cellIs" dxfId="670" priority="36" stopIfTrue="1" operator="between">
      <formula>"III"</formula>
      <formula>"IV"</formula>
    </cfRule>
  </conditionalFormatting>
  <conditionalFormatting sqref="AE23">
    <cfRule type="cellIs" dxfId="669" priority="32" stopIfTrue="1" operator="equal">
      <formula>"Aceptable"</formula>
    </cfRule>
    <cfRule type="cellIs" dxfId="668" priority="33" stopIfTrue="1" operator="equal">
      <formula>"No aceptable"</formula>
    </cfRule>
  </conditionalFormatting>
  <conditionalFormatting sqref="AE16">
    <cfRule type="cellIs" dxfId="667" priority="29" stopIfTrue="1" operator="equal">
      <formula>"I"</formula>
    </cfRule>
    <cfRule type="cellIs" dxfId="666" priority="30" stopIfTrue="1" operator="equal">
      <formula>"II"</formula>
    </cfRule>
    <cfRule type="cellIs" dxfId="665" priority="31" stopIfTrue="1" operator="between">
      <formula>"III"</formula>
      <formula>"IV"</formula>
    </cfRule>
  </conditionalFormatting>
  <conditionalFormatting sqref="AE16">
    <cfRule type="cellIs" dxfId="664" priority="27" stopIfTrue="1" operator="equal">
      <formula>"Aceptable"</formula>
    </cfRule>
    <cfRule type="cellIs" dxfId="663" priority="28" stopIfTrue="1" operator="equal">
      <formula>"No aceptable"</formula>
    </cfRule>
  </conditionalFormatting>
  <conditionalFormatting sqref="AE17">
    <cfRule type="cellIs" dxfId="662" priority="24" stopIfTrue="1" operator="equal">
      <formula>"I"</formula>
    </cfRule>
    <cfRule type="cellIs" dxfId="661" priority="25" stopIfTrue="1" operator="equal">
      <formula>"II"</formula>
    </cfRule>
    <cfRule type="cellIs" dxfId="660" priority="26" stopIfTrue="1" operator="between">
      <formula>"III"</formula>
      <formula>"IV"</formula>
    </cfRule>
  </conditionalFormatting>
  <conditionalFormatting sqref="AE17">
    <cfRule type="cellIs" dxfId="659" priority="22" stopIfTrue="1" operator="equal">
      <formula>"Aceptable"</formula>
    </cfRule>
    <cfRule type="cellIs" dxfId="658" priority="23" stopIfTrue="1" operator="equal">
      <formula>"No aceptable"</formula>
    </cfRule>
  </conditionalFormatting>
  <conditionalFormatting sqref="AE18">
    <cfRule type="cellIs" dxfId="657" priority="19" stopIfTrue="1" operator="equal">
      <formula>"I"</formula>
    </cfRule>
    <cfRule type="cellIs" dxfId="656" priority="20" stopIfTrue="1" operator="equal">
      <formula>"II"</formula>
    </cfRule>
    <cfRule type="cellIs" dxfId="655" priority="21" stopIfTrue="1" operator="between">
      <formula>"III"</formula>
      <formula>"IV"</formula>
    </cfRule>
  </conditionalFormatting>
  <conditionalFormatting sqref="AE18">
    <cfRule type="cellIs" dxfId="654" priority="17" stopIfTrue="1" operator="equal">
      <formula>"Aceptable"</formula>
    </cfRule>
    <cfRule type="cellIs" dxfId="653" priority="18" stopIfTrue="1" operator="equal">
      <formula>"No aceptable"</formula>
    </cfRule>
  </conditionalFormatting>
  <conditionalFormatting sqref="AB16:AD16">
    <cfRule type="cellIs" dxfId="652" priority="14" stopIfTrue="1" operator="equal">
      <formula>"I"</formula>
    </cfRule>
    <cfRule type="cellIs" dxfId="651" priority="15" stopIfTrue="1" operator="equal">
      <formula>"II"</formula>
    </cfRule>
    <cfRule type="cellIs" dxfId="650" priority="16" stopIfTrue="1" operator="between">
      <formula>"III"</formula>
      <formula>"IV"</formula>
    </cfRule>
  </conditionalFormatting>
  <conditionalFormatting sqref="AD16">
    <cfRule type="cellIs" dxfId="649" priority="12" stopIfTrue="1" operator="equal">
      <formula>"Aceptable"</formula>
    </cfRule>
    <cfRule type="cellIs" dxfId="648" priority="13" stopIfTrue="1" operator="equal">
      <formula>"No aceptable"</formula>
    </cfRule>
  </conditionalFormatting>
  <conditionalFormatting sqref="AD16">
    <cfRule type="containsText" dxfId="647" priority="9" stopIfTrue="1" operator="containsText" text="No aceptable o aceptable con control específico">
      <formula>NOT(ISERROR(SEARCH("No aceptable o aceptable con control específico",AD16)))</formula>
    </cfRule>
    <cfRule type="containsText" dxfId="646" priority="10" stopIfTrue="1" operator="containsText" text="No aceptable">
      <formula>NOT(ISERROR(SEARCH("No aceptable",AD16)))</formula>
    </cfRule>
    <cfRule type="containsText" dxfId="645" priority="11" stopIfTrue="1" operator="containsText" text="No Aceptable o aceptable con control específico">
      <formula>NOT(ISERROR(SEARCH("No Aceptable o aceptable con control específico",AD16)))</formula>
    </cfRule>
  </conditionalFormatting>
  <conditionalFormatting sqref="AB17:AD18">
    <cfRule type="cellIs" dxfId="644" priority="6" stopIfTrue="1" operator="equal">
      <formula>"I"</formula>
    </cfRule>
    <cfRule type="cellIs" dxfId="643" priority="7" stopIfTrue="1" operator="equal">
      <formula>"II"</formula>
    </cfRule>
    <cfRule type="cellIs" dxfId="642" priority="8" stopIfTrue="1" operator="between">
      <formula>"III"</formula>
      <formula>"IV"</formula>
    </cfRule>
  </conditionalFormatting>
  <conditionalFormatting sqref="AD17:AD18">
    <cfRule type="cellIs" dxfId="641" priority="4" stopIfTrue="1" operator="equal">
      <formula>"Aceptable"</formula>
    </cfRule>
    <cfRule type="cellIs" dxfId="640" priority="5" stopIfTrue="1" operator="equal">
      <formula>"No aceptable"</formula>
    </cfRule>
  </conditionalFormatting>
  <conditionalFormatting sqref="AD17:AD18">
    <cfRule type="containsText" dxfId="639" priority="1" stopIfTrue="1" operator="containsText" text="No aceptable o aceptable con control específico">
      <formula>NOT(ISERROR(SEARCH("No aceptable o aceptable con control específico",AD17)))</formula>
    </cfRule>
    <cfRule type="containsText" dxfId="638" priority="2" stopIfTrue="1" operator="containsText" text="No aceptable">
      <formula>NOT(ISERROR(SEARCH("No aceptable",AD17)))</formula>
    </cfRule>
    <cfRule type="containsText" dxfId="637" priority="3" stopIfTrue="1" operator="containsText" text="No Aceptable o aceptable con control específico">
      <formula>NOT(ISERROR(SEARCH("No Aceptable o aceptable con control específico",AD17)))</formula>
    </cfRule>
  </conditionalFormatting>
  <dataValidations count="4">
    <dataValidation allowBlank="1" sqref="AA21:AA23 AA16:AA18" xr:uid="{00000000-0002-0000-1B00-000000000000}"/>
    <dataValidation type="list" allowBlank="1" showInputMessage="1" showErrorMessage="1" prompt="10 = Muy Alto_x000a_6 = Alto_x000a_2 = Medio_x000a_0 = Bajo" sqref="U21:U23 U16:U18" xr:uid="{00000000-0002-0000-1B00-000001000000}">
      <formula1>"10, 6, 2, 0, "</formula1>
    </dataValidation>
    <dataValidation type="list" allowBlank="1" showInputMessage="1" prompt="4 = Continua_x000a_3 = Frecuente_x000a_2 = Ocasional_x000a_1 = Esporádica" sqref="V21:V23 V16:V18" xr:uid="{00000000-0002-0000-1B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21:Z23 Z16:Z18" xr:uid="{00000000-0002-0000-1B00-000003000000}">
      <formula1>"100,60,25,10"</formula1>
    </dataValidation>
  </dataValidations>
  <pageMargins left="0.7" right="0.7" top="0.75" bottom="0.75" header="0.3" footer="0.3"/>
  <pageSetup orientation="portrait" horizontalDpi="4294967294" verticalDpi="4294967294"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B1:BL29"/>
  <sheetViews>
    <sheetView topLeftCell="A9" zoomScale="60" zoomScaleNormal="60" workbookViewId="0">
      <selection activeCell="B11" sqref="B11:B28"/>
    </sheetView>
  </sheetViews>
  <sheetFormatPr baseColWidth="10" defaultRowHeight="47.25" customHeight="1" x14ac:dyDescent="0.2"/>
  <cols>
    <col min="1" max="1" width="1.85546875" customWidth="1"/>
    <col min="2" max="2" width="5.7109375" customWidth="1"/>
    <col min="3" max="3" width="5.140625" customWidth="1"/>
    <col min="4" max="4" width="5.7109375" customWidth="1"/>
    <col min="5" max="5" width="10.42578125" customWidth="1"/>
    <col min="6" max="6" width="26.7109375" customWidth="1"/>
    <col min="7" max="7" width="8.28515625" customWidth="1"/>
    <col min="8" max="8" width="15.85546875" customWidth="1"/>
    <col min="9" max="9" width="20.140625" customWidth="1"/>
    <col min="10" max="10" width="21.28515625" customWidth="1"/>
    <col min="11" max="11" width="23.42578125" customWidth="1"/>
    <col min="12" max="15" width="5.140625" customWidth="1"/>
    <col min="16" max="16" width="23.85546875" bestFit="1"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9.7109375" customWidth="1"/>
    <col min="26" max="26" width="7.7109375" customWidth="1"/>
    <col min="27" max="27" width="8.140625" customWidth="1"/>
    <col min="28" max="28" width="7.28515625" customWidth="1"/>
    <col min="29" max="29" width="16.85546875" customWidth="1"/>
    <col min="30" max="30" width="12.7109375" customWidth="1"/>
    <col min="31" max="31" width="15.42578125" customWidth="1"/>
    <col min="32" max="33" width="10.42578125" customWidth="1"/>
    <col min="34" max="34" width="22.28515625" customWidth="1"/>
    <col min="35" max="35" width="27.140625" customWidth="1"/>
    <col min="36" max="36" width="10" customWidth="1"/>
    <col min="37" max="37" width="19.28515625" customWidth="1"/>
  </cols>
  <sheetData>
    <row r="1" spans="2:64" ht="30.7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32" t="s">
        <v>89</v>
      </c>
      <c r="AK1" s="59" t="s">
        <v>137</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30.7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32" t="s">
        <v>90</v>
      </c>
      <c r="AK2" s="59">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30.7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33" t="s">
        <v>91</v>
      </c>
      <c r="AK3" s="60">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30.7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37" customFormat="1" ht="30.7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2:64" s="137" customFormat="1" ht="30.75" customHeight="1" x14ac:dyDescent="0.3">
      <c r="E6" s="138"/>
      <c r="H6" s="139"/>
      <c r="AF6" s="138"/>
      <c r="AG6" s="138"/>
      <c r="AH6" s="138"/>
      <c r="AJ6" s="139"/>
    </row>
    <row r="7" spans="2:64" s="135" customFormat="1" ht="30.7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64" s="135" customFormat="1" ht="30.7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64"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64" s="2" customFormat="1" ht="77.25" customHeight="1" x14ac:dyDescent="0.35">
      <c r="B11" s="236" t="s">
        <v>278</v>
      </c>
      <c r="C11" s="236" t="s">
        <v>279</v>
      </c>
      <c r="D11" s="236" t="s">
        <v>216</v>
      </c>
      <c r="E11" s="243" t="s">
        <v>141</v>
      </c>
      <c r="F11" s="290" t="s">
        <v>277</v>
      </c>
      <c r="G11" s="36" t="s">
        <v>44</v>
      </c>
      <c r="H11" s="216" t="s">
        <v>36</v>
      </c>
      <c r="I11" s="148" t="s">
        <v>49</v>
      </c>
      <c r="J11" s="189" t="s">
        <v>374</v>
      </c>
      <c r="K11" s="189" t="s">
        <v>375</v>
      </c>
      <c r="L11" s="140">
        <v>4</v>
      </c>
      <c r="M11" s="158">
        <v>3</v>
      </c>
      <c r="N11" s="140">
        <v>4</v>
      </c>
      <c r="O11" s="140">
        <f>SUM(L11:N11)</f>
        <v>11</v>
      </c>
      <c r="P11" s="189" t="s">
        <v>376</v>
      </c>
      <c r="Q11" s="157">
        <v>8</v>
      </c>
      <c r="R11" s="189" t="s">
        <v>628</v>
      </c>
      <c r="S11" s="189" t="s">
        <v>378</v>
      </c>
      <c r="T11" s="189" t="s">
        <v>377</v>
      </c>
      <c r="U11" s="7">
        <v>2</v>
      </c>
      <c r="V11" s="7">
        <v>4</v>
      </c>
      <c r="W11" s="7">
        <f t="shared" ref="W11:W20" si="0">V11*U11</f>
        <v>8</v>
      </c>
      <c r="X11" s="8" t="str">
        <f t="shared" ref="X11:X28" si="1">+IF(AND(U11*V11&gt;=24,U11*V11&lt;=40),"MA",IF(AND(U11*V11&gt;=10,U11*V11&lt;=20),"A",IF(AND(U11*V11&gt;=6,U11*V11&lt;=8),"M",IF(AND(U11*V11&gt;=0,U11*V11&lt;=4),"B",""))))</f>
        <v>M</v>
      </c>
      <c r="Y11" s="9" t="str">
        <f t="shared" ref="Y11:Y28" si="2">+IF(X11="MA","Situación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 t="shared" ref="AA11:AA28" si="3">W11*Z11</f>
        <v>80</v>
      </c>
      <c r="AB11" s="10" t="str">
        <f t="shared" ref="AB11:AB28" si="4">+IF(AND(U11*V11*Z11&gt;=600,U11*V11*Z11&lt;=4000),"I",IF(AND(U11*V11*Z11&gt;=150,U11*V11*Z11&lt;=500),"II",IF(AND(U11*V11*Z11&gt;=40,U11*V11*Z11&lt;=120),"III",IF(AND(U11*V11*Z11&gt;=0,U11*V11*Z11&lt;=20),"IV",""))))</f>
        <v>III</v>
      </c>
      <c r="AC11" s="9" t="str">
        <f t="shared" ref="AC11:AC20" si="5">+IF(AB11="I","Situación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 t="shared" ref="AD11:AD28" si="6">+IF(AB11="I","No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34"/>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77.25" customHeight="1" x14ac:dyDescent="0.35">
      <c r="B12" s="237"/>
      <c r="C12" s="237"/>
      <c r="D12" s="237"/>
      <c r="E12" s="243"/>
      <c r="F12" s="290"/>
      <c r="G12" s="36" t="s">
        <v>44</v>
      </c>
      <c r="H12" s="217"/>
      <c r="I12" s="148" t="s">
        <v>401</v>
      </c>
      <c r="J12" s="148" t="s">
        <v>409</v>
      </c>
      <c r="K12" s="157" t="s">
        <v>403</v>
      </c>
      <c r="L12" s="140">
        <v>4</v>
      </c>
      <c r="M12" s="158">
        <v>3</v>
      </c>
      <c r="N12" s="140">
        <v>4</v>
      </c>
      <c r="O12" s="140">
        <f t="shared" ref="O12:O28" si="7">SUM(L12:N12)</f>
        <v>11</v>
      </c>
      <c r="P12" s="157" t="s">
        <v>411</v>
      </c>
      <c r="Q12" s="157">
        <v>8</v>
      </c>
      <c r="R12" s="157" t="s">
        <v>33</v>
      </c>
      <c r="S12" s="157" t="s">
        <v>404</v>
      </c>
      <c r="T12" s="157" t="s">
        <v>405</v>
      </c>
      <c r="U12" s="7">
        <v>2</v>
      </c>
      <c r="V12" s="7">
        <v>4</v>
      </c>
      <c r="W12" s="7">
        <f t="shared" si="0"/>
        <v>8</v>
      </c>
      <c r="X12" s="8" t="str">
        <f t="shared" si="1"/>
        <v>M</v>
      </c>
      <c r="Y12" s="9" t="str">
        <f t="shared" si="2"/>
        <v>Situación deficiente con exposición esporádica, o bien situación mejorable con exposición continuada o frecuente. Es posible que suceda el daño alguna vez.</v>
      </c>
      <c r="Z12" s="7">
        <v>10</v>
      </c>
      <c r="AA12" s="7">
        <f t="shared" si="3"/>
        <v>80</v>
      </c>
      <c r="AB12" s="10" t="str">
        <f t="shared" si="4"/>
        <v>III</v>
      </c>
      <c r="AC12" s="9" t="str">
        <f t="shared" si="5"/>
        <v>Mejorar si es posible. Sería conveniente justificar la intervención y su rentabilidad.</v>
      </c>
      <c r="AD12" s="11" t="str">
        <f t="shared" si="6"/>
        <v>Aceptable</v>
      </c>
      <c r="AE12" s="146" t="s">
        <v>58</v>
      </c>
      <c r="AF12" s="148" t="s">
        <v>34</v>
      </c>
      <c r="AG12" s="148" t="s">
        <v>34</v>
      </c>
      <c r="AH12" s="148" t="s">
        <v>208</v>
      </c>
      <c r="AI12" s="146" t="s">
        <v>299</v>
      </c>
      <c r="AJ12" s="157" t="s">
        <v>34</v>
      </c>
      <c r="AK12" s="147" t="s">
        <v>35</v>
      </c>
      <c r="AL12" s="134"/>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77.25" customHeight="1" thickBot="1" x14ac:dyDescent="0.4">
      <c r="B13" s="237"/>
      <c r="C13" s="237"/>
      <c r="D13" s="237"/>
      <c r="E13" s="243"/>
      <c r="F13" s="290"/>
      <c r="G13" s="36" t="s">
        <v>44</v>
      </c>
      <c r="H13" s="157" t="s">
        <v>55</v>
      </c>
      <c r="I13" s="148" t="s">
        <v>52</v>
      </c>
      <c r="J13" s="148" t="s">
        <v>61</v>
      </c>
      <c r="K13" s="157" t="s">
        <v>616</v>
      </c>
      <c r="L13" s="140">
        <v>4</v>
      </c>
      <c r="M13" s="158">
        <v>3</v>
      </c>
      <c r="N13" s="140">
        <v>4</v>
      </c>
      <c r="O13" s="140">
        <f t="shared" si="7"/>
        <v>11</v>
      </c>
      <c r="P13" s="157" t="s">
        <v>615</v>
      </c>
      <c r="Q13" s="157">
        <v>8</v>
      </c>
      <c r="R13" s="157" t="s">
        <v>33</v>
      </c>
      <c r="S13" s="157" t="s">
        <v>617</v>
      </c>
      <c r="T13" s="157" t="s">
        <v>618</v>
      </c>
      <c r="U13" s="7">
        <v>2</v>
      </c>
      <c r="V13" s="7">
        <v>4</v>
      </c>
      <c r="W13" s="7">
        <f t="shared" si="0"/>
        <v>8</v>
      </c>
      <c r="X13" s="8" t="str">
        <f t="shared" si="1"/>
        <v>M</v>
      </c>
      <c r="Y13" s="9" t="str">
        <f t="shared" si="2"/>
        <v>Situación deficiente con exposición esporádica, o bien situación mejorable con exposición continuada o frecuente. Es posible que suceda el daño alguna vez.</v>
      </c>
      <c r="Z13" s="7">
        <v>10</v>
      </c>
      <c r="AA13" s="7">
        <f t="shared" si="3"/>
        <v>80</v>
      </c>
      <c r="AB13" s="10" t="str">
        <f t="shared" si="4"/>
        <v>III</v>
      </c>
      <c r="AC13" s="9" t="str">
        <f t="shared" si="5"/>
        <v>Mejorar si es posible. Sería conveniente justificar la intervención y su rentabilidad.</v>
      </c>
      <c r="AD13" s="11" t="str">
        <f t="shared" si="6"/>
        <v>Aceptable</v>
      </c>
      <c r="AE13" s="146" t="s">
        <v>62</v>
      </c>
      <c r="AF13" s="148" t="s">
        <v>34</v>
      </c>
      <c r="AG13" s="148" t="s">
        <v>34</v>
      </c>
      <c r="AH13" s="148" t="s">
        <v>209</v>
      </c>
      <c r="AI13" s="146" t="s">
        <v>298</v>
      </c>
      <c r="AJ13" s="148" t="s">
        <v>207</v>
      </c>
      <c r="AK13" s="147" t="s">
        <v>35</v>
      </c>
      <c r="AL13" s="134"/>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77.25" customHeight="1" thickBot="1" x14ac:dyDescent="0.4">
      <c r="B14" s="237"/>
      <c r="C14" s="237"/>
      <c r="D14" s="237"/>
      <c r="E14" s="243"/>
      <c r="F14" s="290"/>
      <c r="G14" s="36" t="s">
        <v>44</v>
      </c>
      <c r="H14" s="216" t="s">
        <v>47</v>
      </c>
      <c r="I14" s="148" t="s">
        <v>353</v>
      </c>
      <c r="J14" s="148" t="s">
        <v>354</v>
      </c>
      <c r="K14" s="148" t="s">
        <v>355</v>
      </c>
      <c r="L14" s="140">
        <v>4</v>
      </c>
      <c r="M14" s="158">
        <v>3</v>
      </c>
      <c r="N14" s="140">
        <v>4</v>
      </c>
      <c r="O14" s="140">
        <f t="shared" ref="O14" si="8">SUM(L14:N14)</f>
        <v>11</v>
      </c>
      <c r="P14" s="148" t="s">
        <v>356</v>
      </c>
      <c r="Q14" s="157">
        <v>8</v>
      </c>
      <c r="R14" s="148" t="s">
        <v>359</v>
      </c>
      <c r="S14" s="148" t="s">
        <v>465</v>
      </c>
      <c r="T14" s="148" t="s">
        <v>466</v>
      </c>
      <c r="U14" s="7">
        <v>2</v>
      </c>
      <c r="V14" s="7">
        <v>4</v>
      </c>
      <c r="W14" s="7">
        <f t="shared" ref="W14" si="9">V14*U14</f>
        <v>8</v>
      </c>
      <c r="X14" s="8" t="str">
        <f t="shared" ref="X14" si="10">+IF(AND(U14*V14&gt;=24,U14*V14&lt;=40),"MA",IF(AND(U14*V14&gt;=10,U14*V14&lt;=20),"A",IF(AND(U14*V14&gt;=6,U14*V14&lt;=8),"M",IF(AND(U14*V14&gt;=0,U14*V14&lt;=4),"B",""))))</f>
        <v>M</v>
      </c>
      <c r="Y14" s="9" t="str">
        <f t="shared" ref="Y14" si="11">+IF(X14="MA","Situación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7">
        <v>10</v>
      </c>
      <c r="AA14" s="7">
        <f t="shared" ref="AA14" si="12">W14*Z14</f>
        <v>80</v>
      </c>
      <c r="AB14" s="10" t="str">
        <f t="shared" ref="AB14" si="13">+IF(AND(U14*V14*Z14&gt;=600,U14*V14*Z14&lt;=4000),"I",IF(AND(U14*V14*Z14&gt;=150,U14*V14*Z14&lt;=500),"II",IF(AND(U14*V14*Z14&gt;=40,U14*V14*Z14&lt;=120),"III",IF(AND(U14*V14*Z14&gt;=0,U14*V14*Z14&lt;=20),"IV",""))))</f>
        <v>III</v>
      </c>
      <c r="AC14" s="9" t="str">
        <f t="shared" ref="AC14" si="14">+IF(AB14="I","Situación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1" t="str">
        <f t="shared" ref="AD14" si="15">+IF(AB14="I","No aceptable",IF(AB14="II","No aceptable o aceptable con control específico",IF(AB14="III","Aceptable",IF(AB14="IV","Aceptable",""))))</f>
        <v>Aceptable</v>
      </c>
      <c r="AE14" s="150" t="s">
        <v>362</v>
      </c>
      <c r="AF14" s="148" t="s">
        <v>34</v>
      </c>
      <c r="AG14" s="148" t="s">
        <v>34</v>
      </c>
      <c r="AH14" s="148" t="s">
        <v>34</v>
      </c>
      <c r="AI14" s="148" t="s">
        <v>361</v>
      </c>
      <c r="AJ14" s="148" t="s">
        <v>34</v>
      </c>
      <c r="AK14" s="147" t="s">
        <v>285</v>
      </c>
      <c r="AL14" s="134"/>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2" customFormat="1" ht="77.25" customHeight="1" thickBot="1" x14ac:dyDescent="0.4">
      <c r="B15" s="237"/>
      <c r="C15" s="237"/>
      <c r="D15" s="237"/>
      <c r="E15" s="243"/>
      <c r="F15" s="290"/>
      <c r="G15" s="36" t="s">
        <v>287</v>
      </c>
      <c r="H15" s="217"/>
      <c r="I15" s="149" t="s">
        <v>63</v>
      </c>
      <c r="J15" s="148" t="s">
        <v>365</v>
      </c>
      <c r="K15" s="148" t="s">
        <v>347</v>
      </c>
      <c r="L15" s="140">
        <v>4</v>
      </c>
      <c r="M15" s="158">
        <v>3</v>
      </c>
      <c r="N15" s="140">
        <v>4</v>
      </c>
      <c r="O15" s="140">
        <f t="shared" si="7"/>
        <v>11</v>
      </c>
      <c r="P15" s="148" t="s">
        <v>363</v>
      </c>
      <c r="Q15" s="148">
        <v>8</v>
      </c>
      <c r="R15" s="148" t="s">
        <v>351</v>
      </c>
      <c r="S15" s="148" t="s">
        <v>349</v>
      </c>
      <c r="T15" s="148" t="s">
        <v>464</v>
      </c>
      <c r="U15" s="7">
        <v>2</v>
      </c>
      <c r="V15" s="7">
        <v>4</v>
      </c>
      <c r="W15" s="7">
        <f t="shared" si="0"/>
        <v>8</v>
      </c>
      <c r="X15" s="8" t="str">
        <f t="shared" si="1"/>
        <v>M</v>
      </c>
      <c r="Y15" s="9" t="str">
        <f t="shared" si="2"/>
        <v>Situación deficiente con exposición esporádica, o bien situación mejorable con exposición continuada o frecuente. Es posible que suceda el daño alguna vez.</v>
      </c>
      <c r="Z15" s="7">
        <v>10</v>
      </c>
      <c r="AA15" s="7">
        <f t="shared" si="3"/>
        <v>80</v>
      </c>
      <c r="AB15" s="10" t="str">
        <f t="shared" si="4"/>
        <v>III</v>
      </c>
      <c r="AC15" s="9" t="str">
        <f t="shared" si="5"/>
        <v>Mejorar si es posible. Sería conveniente justificar la intervención y su rentabilidad.</v>
      </c>
      <c r="AD15" s="11" t="str">
        <f t="shared" si="6"/>
        <v>Aceptable</v>
      </c>
      <c r="AE15" s="148" t="s">
        <v>371</v>
      </c>
      <c r="AF15" s="148" t="s">
        <v>34</v>
      </c>
      <c r="AG15" s="148" t="s">
        <v>34</v>
      </c>
      <c r="AH15" s="148" t="s">
        <v>34</v>
      </c>
      <c r="AI15" s="151" t="s">
        <v>364</v>
      </c>
      <c r="AJ15" s="148" t="s">
        <v>34</v>
      </c>
      <c r="AK15" s="147" t="s">
        <v>35</v>
      </c>
      <c r="AL15" s="134"/>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s="2" customFormat="1" ht="77.25" customHeight="1" thickTop="1" x14ac:dyDescent="0.35">
      <c r="B16" s="237"/>
      <c r="C16" s="237"/>
      <c r="D16" s="237"/>
      <c r="E16" s="243"/>
      <c r="F16" s="290"/>
      <c r="G16" s="122" t="s">
        <v>44</v>
      </c>
      <c r="H16" s="190" t="s">
        <v>326</v>
      </c>
      <c r="I16" s="190" t="s">
        <v>547</v>
      </c>
      <c r="J16" s="190" t="s">
        <v>533</v>
      </c>
      <c r="K16" s="190" t="s">
        <v>534</v>
      </c>
      <c r="L16" s="140">
        <v>4</v>
      </c>
      <c r="M16" s="158">
        <v>3</v>
      </c>
      <c r="N16" s="140">
        <v>4</v>
      </c>
      <c r="O16" s="140">
        <f t="shared" si="7"/>
        <v>11</v>
      </c>
      <c r="P16" s="190" t="s">
        <v>535</v>
      </c>
      <c r="Q16" s="148">
        <v>8</v>
      </c>
      <c r="R16" s="190" t="s">
        <v>536</v>
      </c>
      <c r="S16" s="190" t="s">
        <v>537</v>
      </c>
      <c r="T16" s="190" t="s">
        <v>539</v>
      </c>
      <c r="U16" s="141">
        <v>2</v>
      </c>
      <c r="V16" s="141">
        <v>3</v>
      </c>
      <c r="W16" s="141">
        <f t="shared" si="0"/>
        <v>6</v>
      </c>
      <c r="X16" s="142" t="str">
        <f t="shared" si="1"/>
        <v>M</v>
      </c>
      <c r="Y16" s="143" t="str">
        <f t="shared" si="2"/>
        <v>Situación deficiente con exposición esporádica, o bien situación mejorable con exposición continuada o frecuente. Es posible que suceda el daño alguna vez.</v>
      </c>
      <c r="Z16" s="141">
        <v>25</v>
      </c>
      <c r="AA16" s="141">
        <f t="shared" si="3"/>
        <v>150</v>
      </c>
      <c r="AB16" s="144" t="str">
        <f t="shared" si="4"/>
        <v>II</v>
      </c>
      <c r="AC16" s="143" t="str">
        <f t="shared" si="5"/>
        <v>Corregir y adoptar medidas de control de inmediato. Sin embargo suspenda actividades si el nivel de riesgo está por encima o igual de 360.</v>
      </c>
      <c r="AD16" s="145" t="str">
        <f t="shared" si="6"/>
        <v>No aceptable o aceptable con control específico</v>
      </c>
      <c r="AE16" s="143" t="s">
        <v>538</v>
      </c>
      <c r="AF16" s="148" t="s">
        <v>34</v>
      </c>
      <c r="AG16" s="148" t="s">
        <v>34</v>
      </c>
      <c r="AH16" s="141" t="s">
        <v>531</v>
      </c>
      <c r="AI16" s="152" t="s">
        <v>532</v>
      </c>
      <c r="AJ16" s="148" t="s">
        <v>530</v>
      </c>
      <c r="AK16" s="173" t="s">
        <v>285</v>
      </c>
      <c r="AL16" s="134"/>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77.25" customHeight="1" x14ac:dyDescent="0.35">
      <c r="B17" s="237"/>
      <c r="C17" s="237"/>
      <c r="D17" s="237"/>
      <c r="E17" s="243"/>
      <c r="F17" s="290"/>
      <c r="G17" s="36" t="s">
        <v>44</v>
      </c>
      <c r="H17" s="216" t="s">
        <v>53</v>
      </c>
      <c r="I17" s="190" t="s">
        <v>333</v>
      </c>
      <c r="J17" s="190" t="s">
        <v>597</v>
      </c>
      <c r="K17" s="190" t="s">
        <v>335</v>
      </c>
      <c r="L17" s="140">
        <v>4</v>
      </c>
      <c r="M17" s="158">
        <v>3</v>
      </c>
      <c r="N17" s="140">
        <v>4</v>
      </c>
      <c r="O17" s="140">
        <f t="shared" si="7"/>
        <v>11</v>
      </c>
      <c r="P17" s="190" t="s">
        <v>338</v>
      </c>
      <c r="Q17" s="157">
        <v>8</v>
      </c>
      <c r="R17" s="190" t="s">
        <v>342</v>
      </c>
      <c r="S17" s="190" t="s">
        <v>343</v>
      </c>
      <c r="T17" s="190" t="s">
        <v>344</v>
      </c>
      <c r="U17" s="7">
        <v>2</v>
      </c>
      <c r="V17" s="7">
        <v>4</v>
      </c>
      <c r="W17" s="7">
        <f t="shared" si="0"/>
        <v>8</v>
      </c>
      <c r="X17" s="8" t="str">
        <f t="shared" si="1"/>
        <v>M</v>
      </c>
      <c r="Y17" s="9" t="str">
        <f t="shared" si="2"/>
        <v>Situación deficiente con exposición esporádica, o bien situación mejorable con exposición continuada o frecuente. Es posible que suceda el daño alguna vez.</v>
      </c>
      <c r="Z17" s="7">
        <v>10</v>
      </c>
      <c r="AA17" s="7">
        <f t="shared" si="3"/>
        <v>80</v>
      </c>
      <c r="AB17" s="10" t="str">
        <f t="shared" si="4"/>
        <v>III</v>
      </c>
      <c r="AC17" s="9" t="str">
        <f>+IF(AB17="I","Situación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7" s="11" t="str">
        <f t="shared" si="6"/>
        <v>Aceptable</v>
      </c>
      <c r="AE17" s="173" t="s">
        <v>570</v>
      </c>
      <c r="AF17" s="148" t="s">
        <v>34</v>
      </c>
      <c r="AG17" s="148" t="s">
        <v>34</v>
      </c>
      <c r="AH17" s="190"/>
      <c r="AI17" s="190" t="s">
        <v>563</v>
      </c>
      <c r="AJ17" s="157" t="s">
        <v>34</v>
      </c>
      <c r="AK17" s="147" t="s">
        <v>35</v>
      </c>
      <c r="AL17" s="134"/>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77.25" customHeight="1" x14ac:dyDescent="0.35">
      <c r="B18" s="237"/>
      <c r="C18" s="237"/>
      <c r="D18" s="237"/>
      <c r="E18" s="243"/>
      <c r="F18" s="290"/>
      <c r="G18" s="36"/>
      <c r="H18" s="220"/>
      <c r="I18" s="190" t="s">
        <v>591</v>
      </c>
      <c r="J18" s="190" t="s">
        <v>592</v>
      </c>
      <c r="K18" s="190" t="s">
        <v>593</v>
      </c>
      <c r="L18" s="140">
        <v>4</v>
      </c>
      <c r="M18" s="158">
        <v>3</v>
      </c>
      <c r="N18" s="140">
        <v>4</v>
      </c>
      <c r="O18" s="140">
        <f t="shared" ref="O18:O19" si="16">SUM(L18:N18)</f>
        <v>11</v>
      </c>
      <c r="P18" s="190" t="s">
        <v>559</v>
      </c>
      <c r="Q18" s="157"/>
      <c r="R18" s="190" t="s">
        <v>594</v>
      </c>
      <c r="S18" s="190" t="s">
        <v>595</v>
      </c>
      <c r="T18" s="190" t="s">
        <v>596</v>
      </c>
      <c r="U18" s="141">
        <v>2</v>
      </c>
      <c r="V18" s="141">
        <v>6</v>
      </c>
      <c r="W18" s="141">
        <f t="shared" ref="W18:W19" si="17">V18*U18</f>
        <v>12</v>
      </c>
      <c r="X18" s="142" t="str">
        <f t="shared" ref="X18:X19" si="18">+IF(AND(U18*V18&gt;=24,U18*V18&lt;=40),"MA",IF(AND(U18*V18&gt;=10,U18*V18&lt;=20),"A",IF(AND(U18*V18&gt;=6,U18*V18&lt;=8),"M",IF(AND(U18*V18&gt;=0,U18*V18&lt;=4),"B",""))))</f>
        <v>A</v>
      </c>
      <c r="Y18" s="143" t="str">
        <f t="shared" ref="Y18:Y19" si="19">+IF(X18="MA","Situación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18" s="141">
        <v>25</v>
      </c>
      <c r="AA18" s="141">
        <f t="shared" ref="AA18:AA19" si="20">W18*Z18</f>
        <v>300</v>
      </c>
      <c r="AB18" s="144" t="str">
        <f t="shared" ref="AB18:AB19" si="21">+IF(AND(U18*V18*Z18&gt;=600,U18*V18*Z18&lt;=4000),"I",IF(AND(U18*V18*Z18&gt;=150,U18*V18*Z18&lt;=500),"II",IF(AND(U18*V18*Z18&gt;=40,U18*V18*Z18&lt;=120),"III",IF(AND(U18*V18*Z18&gt;=0,U18*V18*Z18&lt;=20),"IV",""))))</f>
        <v>II</v>
      </c>
      <c r="AC18" s="143" t="str">
        <f t="shared" ref="AC18:AC19" si="22">+IF(AB18="I","Situación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8" s="145" t="str">
        <f t="shared" ref="AD18:AD19" si="23">+IF(AB18="I","No aceptable",IF(AB18="II","No aceptable o aceptable con control específico",IF(AB18="III","Aceptable",IF(AB18="IV","Aceptable",""))))</f>
        <v>No aceptable o aceptable con control específico</v>
      </c>
      <c r="AE18" s="173" t="s">
        <v>570</v>
      </c>
      <c r="AF18" s="148" t="s">
        <v>34</v>
      </c>
      <c r="AG18" s="148" t="s">
        <v>34</v>
      </c>
      <c r="AH18" s="190"/>
      <c r="AI18" s="190" t="s">
        <v>563</v>
      </c>
      <c r="AJ18" s="157" t="s">
        <v>34</v>
      </c>
      <c r="AK18" s="147"/>
      <c r="AL18" s="134"/>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135" customFormat="1" ht="77.25" customHeight="1" x14ac:dyDescent="0.35">
      <c r="B19" s="237"/>
      <c r="C19" s="237"/>
      <c r="D19" s="237"/>
      <c r="E19" s="243"/>
      <c r="F19" s="290"/>
      <c r="G19" s="159"/>
      <c r="H19" s="220"/>
      <c r="I19" s="190" t="s">
        <v>556</v>
      </c>
      <c r="J19" s="190" t="s">
        <v>557</v>
      </c>
      <c r="K19" s="190" t="s">
        <v>558</v>
      </c>
      <c r="L19" s="140">
        <v>4</v>
      </c>
      <c r="M19" s="158">
        <v>3</v>
      </c>
      <c r="N19" s="140">
        <v>4</v>
      </c>
      <c r="O19" s="140">
        <f t="shared" si="16"/>
        <v>11</v>
      </c>
      <c r="P19" s="191" t="s">
        <v>559</v>
      </c>
      <c r="Q19" s="185">
        <v>8</v>
      </c>
      <c r="R19" s="191" t="s">
        <v>560</v>
      </c>
      <c r="S19" s="191" t="s">
        <v>561</v>
      </c>
      <c r="T19" s="191" t="s">
        <v>562</v>
      </c>
      <c r="U19" s="141">
        <v>2</v>
      </c>
      <c r="V19" s="141">
        <v>4</v>
      </c>
      <c r="W19" s="141">
        <f t="shared" si="17"/>
        <v>8</v>
      </c>
      <c r="X19" s="142" t="str">
        <f t="shared" si="18"/>
        <v>M</v>
      </c>
      <c r="Y19" s="143" t="str">
        <f t="shared" si="19"/>
        <v>Situación deficiente con exposición esporádica, o bien situación mejorable con exposición continuada o frecuente. Es posible que suceda el daño alguna vez.</v>
      </c>
      <c r="Z19" s="141">
        <v>10</v>
      </c>
      <c r="AA19" s="141">
        <f t="shared" si="20"/>
        <v>80</v>
      </c>
      <c r="AB19" s="144" t="str">
        <f t="shared" si="21"/>
        <v>III</v>
      </c>
      <c r="AC19" s="143" t="str">
        <f t="shared" si="22"/>
        <v>Mejorar si es posible. Sería conveniente justificar la intervención y su rentabilidad.</v>
      </c>
      <c r="AD19" s="145" t="str">
        <f t="shared" si="23"/>
        <v>Aceptable</v>
      </c>
      <c r="AE19" s="173" t="s">
        <v>570</v>
      </c>
      <c r="AF19" s="148" t="s">
        <v>34</v>
      </c>
      <c r="AG19" s="148" t="s">
        <v>34</v>
      </c>
      <c r="AH19" s="190"/>
      <c r="AI19" s="190" t="s">
        <v>563</v>
      </c>
      <c r="AJ19" s="157" t="s">
        <v>34</v>
      </c>
      <c r="AK19" s="147"/>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row>
    <row r="20" spans="2:64" s="2" customFormat="1" ht="77.25" customHeight="1" x14ac:dyDescent="0.35">
      <c r="B20" s="237"/>
      <c r="C20" s="237"/>
      <c r="D20" s="237"/>
      <c r="E20" s="243"/>
      <c r="F20" s="290"/>
      <c r="G20" s="36" t="s">
        <v>44</v>
      </c>
      <c r="H20" s="217"/>
      <c r="I20" s="190" t="s">
        <v>571</v>
      </c>
      <c r="J20" s="190" t="s">
        <v>580</v>
      </c>
      <c r="K20" s="190" t="s">
        <v>572</v>
      </c>
      <c r="L20" s="140">
        <v>4</v>
      </c>
      <c r="M20" s="158">
        <v>3</v>
      </c>
      <c r="N20" s="140">
        <v>4</v>
      </c>
      <c r="O20" s="140">
        <f t="shared" si="7"/>
        <v>11</v>
      </c>
      <c r="P20" s="190" t="s">
        <v>559</v>
      </c>
      <c r="Q20" s="157">
        <v>8</v>
      </c>
      <c r="R20" s="190" t="s">
        <v>574</v>
      </c>
      <c r="S20" s="190" t="s">
        <v>575</v>
      </c>
      <c r="T20" s="190" t="s">
        <v>576</v>
      </c>
      <c r="U20" s="7">
        <v>2</v>
      </c>
      <c r="V20" s="7">
        <v>6</v>
      </c>
      <c r="W20" s="7">
        <f t="shared" si="0"/>
        <v>12</v>
      </c>
      <c r="X20" s="8" t="str">
        <f t="shared" si="1"/>
        <v>A</v>
      </c>
      <c r="Y20" s="9" t="str">
        <f t="shared" si="2"/>
        <v>Situación deficiente con exposición frecuente u ocasional, o bien situación muy deficiente con exposición ocasional o esporádica. La materialización de Riesgo es posible que suceda varias veces en la vida laboral</v>
      </c>
      <c r="Z20" s="7">
        <v>25</v>
      </c>
      <c r="AA20" s="7">
        <f t="shared" si="3"/>
        <v>300</v>
      </c>
      <c r="AB20" s="10" t="str">
        <f t="shared" si="4"/>
        <v>II</v>
      </c>
      <c r="AC20" s="9" t="str">
        <f t="shared" si="5"/>
        <v>Corregir y adoptar medidas de control de inmediato. Sin embargo suspenda actividades si el nivel de riesgo está por encima o igual de 360.</v>
      </c>
      <c r="AD20" s="11" t="str">
        <f t="shared" si="6"/>
        <v>No aceptable o aceptable con control específico</v>
      </c>
      <c r="AE20" s="173" t="s">
        <v>570</v>
      </c>
      <c r="AF20" s="148" t="s">
        <v>34</v>
      </c>
      <c r="AG20" s="148" t="s">
        <v>34</v>
      </c>
      <c r="AH20" s="148" t="s">
        <v>34</v>
      </c>
      <c r="AI20" s="190" t="s">
        <v>577</v>
      </c>
      <c r="AJ20" s="157" t="s">
        <v>34</v>
      </c>
      <c r="AK20" s="147" t="s">
        <v>35</v>
      </c>
      <c r="AL20" s="134"/>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77.25" customHeight="1" x14ac:dyDescent="0.35">
      <c r="B21" s="237"/>
      <c r="C21" s="237"/>
      <c r="D21" s="237"/>
      <c r="E21" s="243"/>
      <c r="F21" s="290"/>
      <c r="G21" s="36" t="s">
        <v>44</v>
      </c>
      <c r="H21" s="216" t="s">
        <v>48</v>
      </c>
      <c r="I21" s="190" t="s">
        <v>68</v>
      </c>
      <c r="J21" s="190" t="s">
        <v>438</v>
      </c>
      <c r="K21" s="190" t="s">
        <v>69</v>
      </c>
      <c r="L21" s="140">
        <v>4</v>
      </c>
      <c r="M21" s="158">
        <v>3</v>
      </c>
      <c r="N21" s="140">
        <v>4</v>
      </c>
      <c r="O21" s="140">
        <f t="shared" si="7"/>
        <v>11</v>
      </c>
      <c r="P21" s="190" t="s">
        <v>432</v>
      </c>
      <c r="Q21" s="157">
        <v>8</v>
      </c>
      <c r="R21" s="179" t="s">
        <v>213</v>
      </c>
      <c r="S21" s="190" t="s">
        <v>433</v>
      </c>
      <c r="T21" s="179" t="s">
        <v>472</v>
      </c>
      <c r="U21" s="7">
        <v>2</v>
      </c>
      <c r="V21" s="7">
        <v>3</v>
      </c>
      <c r="W21" s="7">
        <f t="shared" ref="W21:W28" si="24">V21*U21</f>
        <v>6</v>
      </c>
      <c r="X21" s="8" t="str">
        <f t="shared" si="1"/>
        <v>M</v>
      </c>
      <c r="Y21" s="9" t="str">
        <f t="shared" si="2"/>
        <v>Situación deficiente con exposición esporádica, o bien situación mejorable con exposición continuada o frecuente. Es posible que suceda el daño alguna vez.</v>
      </c>
      <c r="Z21" s="7">
        <v>10</v>
      </c>
      <c r="AA21" s="7">
        <f t="shared" si="3"/>
        <v>60</v>
      </c>
      <c r="AB21" s="10" t="str">
        <f t="shared" si="4"/>
        <v>III</v>
      </c>
      <c r="AC21" s="9" t="str">
        <f t="shared" ref="AC21:AC28" si="25">+IF(AB21="I","Situación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1" t="str">
        <f t="shared" si="6"/>
        <v>Aceptable</v>
      </c>
      <c r="AE21" s="143" t="s">
        <v>70</v>
      </c>
      <c r="AF21" s="157" t="s">
        <v>34</v>
      </c>
      <c r="AG21" s="157" t="s">
        <v>34</v>
      </c>
      <c r="AH21" s="190" t="s">
        <v>434</v>
      </c>
      <c r="AI21" s="190" t="s">
        <v>435</v>
      </c>
      <c r="AJ21" s="157" t="s">
        <v>34</v>
      </c>
      <c r="AK21" s="147" t="s">
        <v>35</v>
      </c>
      <c r="AL21" s="134"/>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77.25" customHeight="1" x14ac:dyDescent="0.35">
      <c r="B22" s="237"/>
      <c r="C22" s="237"/>
      <c r="D22" s="237"/>
      <c r="E22" s="243"/>
      <c r="F22" s="290"/>
      <c r="G22" s="36" t="s">
        <v>33</v>
      </c>
      <c r="H22" s="220"/>
      <c r="I22" s="190" t="s">
        <v>68</v>
      </c>
      <c r="J22" s="190" t="s">
        <v>479</v>
      </c>
      <c r="K22" s="190" t="s">
        <v>489</v>
      </c>
      <c r="L22" s="140">
        <v>4</v>
      </c>
      <c r="M22" s="158">
        <v>3</v>
      </c>
      <c r="N22" s="140">
        <v>4</v>
      </c>
      <c r="O22" s="140">
        <f t="shared" si="7"/>
        <v>11</v>
      </c>
      <c r="P22" s="190" t="s">
        <v>482</v>
      </c>
      <c r="Q22" s="157">
        <v>8</v>
      </c>
      <c r="R22" s="190" t="s">
        <v>213</v>
      </c>
      <c r="S22" s="179" t="s">
        <v>490</v>
      </c>
      <c r="T22" s="179" t="s">
        <v>488</v>
      </c>
      <c r="U22" s="7">
        <v>2</v>
      </c>
      <c r="V22" s="7">
        <v>3</v>
      </c>
      <c r="W22" s="7">
        <f t="shared" si="24"/>
        <v>6</v>
      </c>
      <c r="X22" s="8" t="str">
        <f>+IF(AND(U22*V22&gt;=24,U22*V22&lt;=40),"MA",IF(AND(U22*V22&gt;=10,U22*V22&lt;=20),"A",IF(AND(U22*V22&gt;=6,U22*V22&lt;=8),"M",IF(AND(U22*V22&gt;=0,U22*V22&lt;=4),"B",""))))</f>
        <v>M</v>
      </c>
      <c r="Y22" s="9" t="str">
        <f>+IF(X22="MA","Situación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2" s="7">
        <v>25</v>
      </c>
      <c r="AA22" s="7">
        <f>W22*Z22</f>
        <v>150</v>
      </c>
      <c r="AB22" s="10" t="str">
        <f t="shared" si="4"/>
        <v>II</v>
      </c>
      <c r="AC22" s="9" t="str">
        <f t="shared" si="25"/>
        <v>Corregir y adoptar medidas de control de inmediato. Sin embargo suspenda actividades si el nivel de riesgo está por encima o igual de 360.</v>
      </c>
      <c r="AD22" s="11" t="str">
        <f>+IF(AB22="I","No aceptable",IF(AB22="II","No aceptable o aceptable con control específico",IF(AB22="III","Aceptable",IF(AB22="IV","Aceptable",""))))</f>
        <v>No aceptable o aceptable con control específico</v>
      </c>
      <c r="AE22" s="143" t="s">
        <v>70</v>
      </c>
      <c r="AF22" s="157" t="s">
        <v>34</v>
      </c>
      <c r="AG22" s="157" t="s">
        <v>34</v>
      </c>
      <c r="AH22" s="157" t="s">
        <v>201</v>
      </c>
      <c r="AI22" s="190" t="s">
        <v>491</v>
      </c>
      <c r="AJ22" s="157" t="s">
        <v>34</v>
      </c>
      <c r="AK22" s="147" t="s">
        <v>35</v>
      </c>
      <c r="AL22" s="134"/>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77.25" customHeight="1" x14ac:dyDescent="0.35">
      <c r="B23" s="237"/>
      <c r="C23" s="237"/>
      <c r="D23" s="237"/>
      <c r="E23" s="243"/>
      <c r="F23" s="290"/>
      <c r="G23" s="36" t="s">
        <v>33</v>
      </c>
      <c r="H23" s="220"/>
      <c r="I23" s="190" t="s">
        <v>68</v>
      </c>
      <c r="J23" s="190" t="s">
        <v>436</v>
      </c>
      <c r="K23" s="190" t="s">
        <v>420</v>
      </c>
      <c r="L23" s="140">
        <v>4</v>
      </c>
      <c r="M23" s="158">
        <v>3</v>
      </c>
      <c r="N23" s="140">
        <v>4</v>
      </c>
      <c r="O23" s="140">
        <f t="shared" si="7"/>
        <v>11</v>
      </c>
      <c r="P23" s="190" t="s">
        <v>437</v>
      </c>
      <c r="Q23" s="157">
        <v>1</v>
      </c>
      <c r="R23" s="190" t="s">
        <v>439</v>
      </c>
      <c r="S23" s="190" t="s">
        <v>467</v>
      </c>
      <c r="T23" s="179" t="s">
        <v>468</v>
      </c>
      <c r="U23" s="7">
        <v>6</v>
      </c>
      <c r="V23" s="7">
        <v>2</v>
      </c>
      <c r="W23" s="7">
        <f t="shared" si="24"/>
        <v>12</v>
      </c>
      <c r="X23" s="8" t="str">
        <f t="shared" si="1"/>
        <v>A</v>
      </c>
      <c r="Y23" s="9" t="str">
        <f t="shared" si="2"/>
        <v>Situación deficiente con exposición frecuente u ocasional, o bien situación muy deficiente con exposición ocasional o esporádica. La materialización de Riesgo es posible que suceda varias veces en la vida laboral</v>
      </c>
      <c r="Z23" s="7">
        <v>10</v>
      </c>
      <c r="AA23" s="7">
        <f t="shared" si="3"/>
        <v>120</v>
      </c>
      <c r="AB23" s="10" t="str">
        <f t="shared" si="4"/>
        <v>III</v>
      </c>
      <c r="AC23" s="9" t="str">
        <f t="shared" si="25"/>
        <v>Mejorar si es posible. Sería conveniente justificar la intervención y su rentabilidad.</v>
      </c>
      <c r="AD23" s="11" t="str">
        <f t="shared" si="6"/>
        <v>Aceptable</v>
      </c>
      <c r="AE23" s="143" t="s">
        <v>135</v>
      </c>
      <c r="AF23" s="143" t="s">
        <v>34</v>
      </c>
      <c r="AG23" s="145" t="s">
        <v>213</v>
      </c>
      <c r="AH23" s="190" t="s">
        <v>440</v>
      </c>
      <c r="AI23" s="190" t="s">
        <v>441</v>
      </c>
      <c r="AJ23" s="157" t="s">
        <v>34</v>
      </c>
      <c r="AK23" s="147" t="s">
        <v>35</v>
      </c>
      <c r="AL23" s="134"/>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2" customFormat="1" ht="77.25" customHeight="1" x14ac:dyDescent="0.35">
      <c r="B24" s="237"/>
      <c r="C24" s="237"/>
      <c r="D24" s="237"/>
      <c r="E24" s="243"/>
      <c r="F24" s="290"/>
      <c r="G24" s="36" t="s">
        <v>33</v>
      </c>
      <c r="H24" s="220"/>
      <c r="I24" s="190" t="s">
        <v>106</v>
      </c>
      <c r="J24" s="190" t="s">
        <v>444</v>
      </c>
      <c r="K24" s="190" t="s">
        <v>420</v>
      </c>
      <c r="L24" s="140">
        <v>4</v>
      </c>
      <c r="M24" s="158">
        <v>3</v>
      </c>
      <c r="N24" s="140">
        <v>4</v>
      </c>
      <c r="O24" s="140">
        <f t="shared" si="7"/>
        <v>11</v>
      </c>
      <c r="P24" s="190" t="s">
        <v>443</v>
      </c>
      <c r="Q24" s="157">
        <v>8</v>
      </c>
      <c r="R24" s="190" t="s">
        <v>213</v>
      </c>
      <c r="S24" s="179" t="s">
        <v>460</v>
      </c>
      <c r="T24" s="179" t="s">
        <v>469</v>
      </c>
      <c r="U24" s="48">
        <v>6</v>
      </c>
      <c r="V24" s="7">
        <v>2</v>
      </c>
      <c r="W24" s="7">
        <f t="shared" si="24"/>
        <v>12</v>
      </c>
      <c r="X24" s="8" t="str">
        <f t="shared" si="1"/>
        <v>A</v>
      </c>
      <c r="Y24" s="9" t="str">
        <f t="shared" si="2"/>
        <v>Situación deficiente con exposición frecuente u ocasional, o bien situación muy deficiente con exposición ocasional o esporádica. La materialización de Riesgo es posible que suceda varias veces en la vida laboral</v>
      </c>
      <c r="Z24" s="7">
        <v>25</v>
      </c>
      <c r="AA24" s="7">
        <f t="shared" si="3"/>
        <v>300</v>
      </c>
      <c r="AB24" s="10" t="str">
        <f t="shared" si="4"/>
        <v>II</v>
      </c>
      <c r="AC24" s="9" t="str">
        <f t="shared" si="25"/>
        <v>Corregir y adoptar medidas de control de inmediato. Sin embargo suspenda actividades si el nivel de riesgo está por encima o igual de 360.</v>
      </c>
      <c r="AD24" s="11" t="str">
        <f t="shared" si="6"/>
        <v>No aceptable o aceptable con control específico</v>
      </c>
      <c r="AE24" s="143" t="s">
        <v>70</v>
      </c>
      <c r="AF24" s="157" t="s">
        <v>34</v>
      </c>
      <c r="AG24" s="157" t="s">
        <v>34</v>
      </c>
      <c r="AH24" s="190" t="s">
        <v>484</v>
      </c>
      <c r="AI24" s="190" t="s">
        <v>470</v>
      </c>
      <c r="AJ24" s="157" t="s">
        <v>34</v>
      </c>
      <c r="AK24" s="147" t="s">
        <v>35</v>
      </c>
      <c r="AL24" s="134"/>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s="2" customFormat="1" ht="77.25" customHeight="1" x14ac:dyDescent="0.35">
      <c r="B25" s="237"/>
      <c r="C25" s="237"/>
      <c r="D25" s="237"/>
      <c r="E25" s="243"/>
      <c r="F25" s="290"/>
      <c r="G25" s="36"/>
      <c r="H25" s="220"/>
      <c r="I25" s="190" t="s">
        <v>106</v>
      </c>
      <c r="J25" s="190" t="s">
        <v>480</v>
      </c>
      <c r="K25" s="190" t="s">
        <v>481</v>
      </c>
      <c r="L25" s="140">
        <v>4</v>
      </c>
      <c r="M25" s="158">
        <v>3</v>
      </c>
      <c r="N25" s="140">
        <v>4</v>
      </c>
      <c r="O25" s="140">
        <f t="shared" ref="O25" si="26">SUM(L25:N25)</f>
        <v>11</v>
      </c>
      <c r="P25" s="190" t="s">
        <v>482</v>
      </c>
      <c r="Q25" s="157">
        <v>8</v>
      </c>
      <c r="R25" s="190" t="s">
        <v>213</v>
      </c>
      <c r="S25" s="179" t="s">
        <v>486</v>
      </c>
      <c r="T25" s="179" t="s">
        <v>487</v>
      </c>
      <c r="U25" s="48">
        <v>6</v>
      </c>
      <c r="V25" s="7">
        <v>2</v>
      </c>
      <c r="W25" s="7">
        <f t="shared" ref="W25" si="27">V25*U25</f>
        <v>12</v>
      </c>
      <c r="X25" s="8" t="str">
        <f t="shared" ref="X25" si="28">+IF(AND(U25*V25&gt;=24,U25*V25&lt;=40),"MA",IF(AND(U25*V25&gt;=10,U25*V25&lt;=20),"A",IF(AND(U25*V25&gt;=6,U25*V25&lt;=8),"M",IF(AND(U25*V25&gt;=0,U25*V25&lt;=4),"B",""))))</f>
        <v>A</v>
      </c>
      <c r="Y25" s="9" t="str">
        <f t="shared" ref="Y25" si="29">+IF(X25="MA","Situación deficiente con exposición continua, o muy deficiente con exposición frecuente. Normalmente la materialización del riesgo ocurre con frecuencia.",IF(X25="A","Situación deficiente con exposición frecuente u ocasional, o bien situación muy deficiente con exposición ocasional o esporádica. La materialización de Riesgo es posible que suceda varias veces en la vida laboral",IF(X25="M","Situación deficiente con exposición esporádica, o bien situación mejorable con exposición continuada o frecuente. Es posible que suceda el daño alguna vez.",IF(X25="B","Situación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25" s="7">
        <v>26</v>
      </c>
      <c r="AA25" s="7">
        <f t="shared" ref="AA25" si="30">W25*Z25</f>
        <v>312</v>
      </c>
      <c r="AB25" s="10" t="str">
        <f t="shared" ref="AB25" si="31">+IF(AND(U25*V25*Z25&gt;=600,U25*V25*Z25&lt;=4000),"I",IF(AND(U25*V25*Z25&gt;=150,U25*V25*Z25&lt;=500),"II",IF(AND(U25*V25*Z25&gt;=40,U25*V25*Z25&lt;=120),"III",IF(AND(U25*V25*Z25&gt;=0,U25*V25*Z25&lt;=20),"IV",""))))</f>
        <v>II</v>
      </c>
      <c r="AC25" s="9" t="str">
        <f t="shared" ref="AC25" si="32">+IF(AB25="I","Situación crìtica. Suspender actividades hasta que el riesgo esté bajo control. Intervención urgente.",IF(AB25="II","Corregir y adoptar medidas de control de inmediato. Sin embargo suspenda actividades si el nivel de riesgo está por encima o igual de 360.",IF(AB25="III","Mejorar si es posible. Sería conveniente justificar la intervención y su rentabilidad.",IF(AB25="IV","Mantener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5" s="11" t="str">
        <f t="shared" ref="AD25" si="33">+IF(AB25="I","No aceptable",IF(AB25="II","No aceptable o aceptable con control específico",IF(AB25="III","Aceptable",IF(AB25="IV","Aceptable",""))))</f>
        <v>No aceptable o aceptable con control específico</v>
      </c>
      <c r="AE25" s="143" t="s">
        <v>483</v>
      </c>
      <c r="AF25" s="157" t="s">
        <v>34</v>
      </c>
      <c r="AG25" s="157" t="s">
        <v>34</v>
      </c>
      <c r="AH25" s="190" t="s">
        <v>485</v>
      </c>
      <c r="AI25" s="190" t="s">
        <v>470</v>
      </c>
      <c r="AJ25" s="157"/>
      <c r="AK25" s="147"/>
      <c r="AL25" s="134"/>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2:64" s="2" customFormat="1" ht="77.25" customHeight="1" x14ac:dyDescent="0.35">
      <c r="B26" s="237"/>
      <c r="C26" s="237"/>
      <c r="D26" s="237"/>
      <c r="E26" s="243"/>
      <c r="F26" s="290"/>
      <c r="G26" s="36" t="s">
        <v>44</v>
      </c>
      <c r="H26" s="220"/>
      <c r="I26" s="190" t="s">
        <v>51</v>
      </c>
      <c r="J26" s="190" t="s">
        <v>458</v>
      </c>
      <c r="K26" s="190" t="s">
        <v>420</v>
      </c>
      <c r="L26" s="140">
        <v>4</v>
      </c>
      <c r="M26" s="158">
        <v>3</v>
      </c>
      <c r="N26" s="140">
        <v>4</v>
      </c>
      <c r="O26" s="140">
        <f t="shared" si="7"/>
        <v>11</v>
      </c>
      <c r="P26" s="190" t="s">
        <v>437</v>
      </c>
      <c r="Q26" s="157">
        <v>2</v>
      </c>
      <c r="R26" s="190" t="s">
        <v>213</v>
      </c>
      <c r="S26" s="179" t="s">
        <v>461</v>
      </c>
      <c r="T26" s="190" t="s">
        <v>473</v>
      </c>
      <c r="U26" s="48">
        <v>2</v>
      </c>
      <c r="V26" s="7">
        <v>1</v>
      </c>
      <c r="W26" s="7">
        <f t="shared" si="24"/>
        <v>2</v>
      </c>
      <c r="X26" s="8" t="str">
        <f t="shared" si="1"/>
        <v>B</v>
      </c>
      <c r="Y26" s="9" t="str">
        <f t="shared" si="2"/>
        <v>Situación mejorable con exposición ocasional o esporádica, o situación sin anomalía destacable con cualquier nivel de exposición. No es esperable que se materialice el riesgo, aunque puede ser concebible.</v>
      </c>
      <c r="Z26" s="7">
        <v>60</v>
      </c>
      <c r="AA26" s="7">
        <f t="shared" si="3"/>
        <v>120</v>
      </c>
      <c r="AB26" s="10" t="str">
        <f t="shared" si="4"/>
        <v>III</v>
      </c>
      <c r="AC26" s="9" t="str">
        <f t="shared" si="25"/>
        <v>Mejorar si es posible. Sería conveniente justificar la intervención y su rentabilidad.</v>
      </c>
      <c r="AD26" s="11" t="str">
        <f t="shared" si="6"/>
        <v>Aceptable</v>
      </c>
      <c r="AE26" s="143" t="s">
        <v>527</v>
      </c>
      <c r="AF26" s="148" t="s">
        <v>34</v>
      </c>
      <c r="AG26" s="148" t="s">
        <v>34</v>
      </c>
      <c r="AH26" s="190" t="s">
        <v>72</v>
      </c>
      <c r="AI26" s="190" t="s">
        <v>431</v>
      </c>
      <c r="AJ26" s="148" t="s">
        <v>34</v>
      </c>
      <c r="AK26" s="147" t="s">
        <v>35</v>
      </c>
      <c r="AL26" s="134"/>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2:64" s="2" customFormat="1" ht="77.25" customHeight="1" x14ac:dyDescent="0.35">
      <c r="B27" s="237"/>
      <c r="C27" s="237"/>
      <c r="D27" s="237"/>
      <c r="E27" s="243"/>
      <c r="F27" s="290"/>
      <c r="G27" s="36" t="s">
        <v>44</v>
      </c>
      <c r="H27" s="217"/>
      <c r="I27" s="190" t="s">
        <v>288</v>
      </c>
      <c r="J27" s="190" t="s">
        <v>427</v>
      </c>
      <c r="K27" s="190" t="s">
        <v>425</v>
      </c>
      <c r="L27" s="140">
        <v>4</v>
      </c>
      <c r="M27" s="158">
        <v>3</v>
      </c>
      <c r="N27" s="140">
        <v>4</v>
      </c>
      <c r="O27" s="140">
        <f t="shared" si="7"/>
        <v>11</v>
      </c>
      <c r="P27" s="190" t="s">
        <v>426</v>
      </c>
      <c r="Q27" s="157">
        <v>2</v>
      </c>
      <c r="R27" s="179" t="s">
        <v>213</v>
      </c>
      <c r="S27" s="190" t="s">
        <v>475</v>
      </c>
      <c r="T27" s="179" t="s">
        <v>477</v>
      </c>
      <c r="U27" s="7">
        <v>1</v>
      </c>
      <c r="V27" s="7">
        <v>2</v>
      </c>
      <c r="W27" s="7">
        <f t="shared" si="24"/>
        <v>2</v>
      </c>
      <c r="X27" s="8" t="str">
        <f t="shared" si="1"/>
        <v>B</v>
      </c>
      <c r="Y27" s="9" t="str">
        <f t="shared" si="2"/>
        <v>Situación mejorable con exposición ocasional o esporádica, o situación sin anomalía destacable con cualquier nivel de exposición. No es esperable que se materialice el riesgo, aunque puede ser concebible.</v>
      </c>
      <c r="Z27" s="7">
        <v>60</v>
      </c>
      <c r="AA27" s="7">
        <f t="shared" si="3"/>
        <v>120</v>
      </c>
      <c r="AB27" s="10" t="str">
        <f t="shared" si="4"/>
        <v>III</v>
      </c>
      <c r="AC27" s="9" t="str">
        <f t="shared" si="25"/>
        <v>Mejorar si es posible. Sería conveniente justificar la intervención y su rentabilidad.</v>
      </c>
      <c r="AD27" s="11" t="str">
        <f t="shared" si="6"/>
        <v>Aceptable</v>
      </c>
      <c r="AE27" s="148" t="s">
        <v>34</v>
      </c>
      <c r="AF27" s="148" t="s">
        <v>34</v>
      </c>
      <c r="AG27" s="148" t="s">
        <v>34</v>
      </c>
      <c r="AH27" s="190" t="s">
        <v>428</v>
      </c>
      <c r="AI27" s="146" t="s">
        <v>217</v>
      </c>
      <c r="AJ27" s="148" t="s">
        <v>34</v>
      </c>
      <c r="AK27" s="147" t="s">
        <v>35</v>
      </c>
      <c r="AL27" s="134"/>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2:64" s="2" customFormat="1" ht="77.25" customHeight="1" x14ac:dyDescent="0.35">
      <c r="B28" s="238"/>
      <c r="C28" s="238"/>
      <c r="D28" s="238"/>
      <c r="E28" s="244"/>
      <c r="F28" s="291"/>
      <c r="G28" s="36" t="s">
        <v>33</v>
      </c>
      <c r="H28" s="190" t="s">
        <v>75</v>
      </c>
      <c r="I28" s="190" t="s">
        <v>418</v>
      </c>
      <c r="J28" s="190" t="s">
        <v>419</v>
      </c>
      <c r="K28" s="190" t="s">
        <v>420</v>
      </c>
      <c r="L28" s="140">
        <v>4</v>
      </c>
      <c r="M28" s="158">
        <v>3</v>
      </c>
      <c r="N28" s="140">
        <v>4</v>
      </c>
      <c r="O28" s="140">
        <f t="shared" si="7"/>
        <v>11</v>
      </c>
      <c r="P28" s="190" t="s">
        <v>421</v>
      </c>
      <c r="Q28" s="157">
        <v>8</v>
      </c>
      <c r="R28" s="190" t="s">
        <v>422</v>
      </c>
      <c r="S28" s="190" t="s">
        <v>423</v>
      </c>
      <c r="T28" s="179" t="s">
        <v>492</v>
      </c>
      <c r="U28" s="7">
        <v>1</v>
      </c>
      <c r="V28" s="7">
        <v>2</v>
      </c>
      <c r="W28" s="7">
        <f t="shared" si="24"/>
        <v>2</v>
      </c>
      <c r="X28" s="8" t="str">
        <f t="shared" si="1"/>
        <v>B</v>
      </c>
      <c r="Y28" s="9" t="str">
        <f t="shared" si="2"/>
        <v>Situación mejorable con exposición ocasional o esporádica, o situación sin anomalía destacable con cualquier nivel de exposición. No es esperable que se materialice el riesgo, aunque puede ser concebible.</v>
      </c>
      <c r="Z28" s="7">
        <v>10</v>
      </c>
      <c r="AA28" s="7">
        <f t="shared" si="3"/>
        <v>20</v>
      </c>
      <c r="AB28" s="10" t="str">
        <f t="shared" si="4"/>
        <v>IV</v>
      </c>
      <c r="AC28" s="9" t="str">
        <f t="shared" si="25"/>
        <v>Mantener las medidas de control existentes, pero se deberían considerar soluciones o mejoras y se deben hacer comprobaciones periódicas para asegurar que el riesgo aún es tolerable.</v>
      </c>
      <c r="AD28" s="11" t="str">
        <f t="shared" si="6"/>
        <v>Aceptable</v>
      </c>
      <c r="AE28" s="190" t="s">
        <v>79</v>
      </c>
      <c r="AF28" s="157" t="s">
        <v>34</v>
      </c>
      <c r="AG28" s="157" t="s">
        <v>34</v>
      </c>
      <c r="AH28" s="190" t="s">
        <v>80</v>
      </c>
      <c r="AI28" s="190" t="s">
        <v>424</v>
      </c>
      <c r="AJ28" s="157" t="s">
        <v>34</v>
      </c>
      <c r="AK28" s="147" t="s">
        <v>35</v>
      </c>
      <c r="AL28" s="134"/>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2:64" ht="47.25" customHeight="1" x14ac:dyDescent="0.2">
      <c r="AI29" s="103"/>
    </row>
  </sheetData>
  <mergeCells count="45">
    <mergeCell ref="B9:B10"/>
    <mergeCell ref="B5:T5"/>
    <mergeCell ref="U5:AK5"/>
    <mergeCell ref="B7:T8"/>
    <mergeCell ref="U7:AC8"/>
    <mergeCell ref="AD7:AD8"/>
    <mergeCell ref="AE7:AK7"/>
    <mergeCell ref="AE8:AK8"/>
    <mergeCell ref="AC9:AC10"/>
    <mergeCell ref="W9:W10"/>
    <mergeCell ref="AJ9:AJ10"/>
    <mergeCell ref="AG9:AG10"/>
    <mergeCell ref="AH9:AH10"/>
    <mergeCell ref="AI9:AI10"/>
    <mergeCell ref="AD9:AD10"/>
    <mergeCell ref="AK9:AK10"/>
    <mergeCell ref="H21:H27"/>
    <mergeCell ref="R9:T9"/>
    <mergeCell ref="L9:O9"/>
    <mergeCell ref="P9:P10"/>
    <mergeCell ref="Q9:Q10"/>
    <mergeCell ref="H14:H15"/>
    <mergeCell ref="H11:H12"/>
    <mergeCell ref="H17:H20"/>
    <mergeCell ref="C9:C10"/>
    <mergeCell ref="D9:D10"/>
    <mergeCell ref="E9:E10"/>
    <mergeCell ref="F9:F10"/>
    <mergeCell ref="G9:G10"/>
    <mergeCell ref="B11:B28"/>
    <mergeCell ref="C11:C28"/>
    <mergeCell ref="D11:D28"/>
    <mergeCell ref="E11:E28"/>
    <mergeCell ref="F11:F28"/>
    <mergeCell ref="AE9:AE10"/>
    <mergeCell ref="AF9:AF10"/>
    <mergeCell ref="U9:U10"/>
    <mergeCell ref="H9:J9"/>
    <mergeCell ref="K9:K10"/>
    <mergeCell ref="X9:X10"/>
    <mergeCell ref="Y9:Y10"/>
    <mergeCell ref="V9:V10"/>
    <mergeCell ref="AB9:AB10"/>
    <mergeCell ref="Z9:Z10"/>
    <mergeCell ref="AA9:AA10"/>
  </mergeCells>
  <phoneticPr fontId="32" type="noConversion"/>
  <conditionalFormatting sqref="AB751:AF751 AE583:AF583 AE571:AF571 AE303:AF303 AE71:AF71 AE69:AF69 AE60:AF60 AE58:AE59 AE61:AE68 AE70 AE43:AF43 AE31:AF31 AE46:AF46 AE57:AF57 AE32:AE42 AE44:AE45 AE47:AE56 AB119:AF119 AB104:AF104 AB98:AF101 AB89:AF89 AB83:AF86 AB74:AF74 AB72:AE73 AB75:AE82 AB87:AE88 AB90:AE97 AB102:AE103 AB113:AF116 AB105:AE112 AB117:AE118 AB131:AF132 AB120:AE130 AB134:AF134 AB133:AE133 AB144:AF145 AB135:AE143 AB147:AF147 AB146:AE146 AB159:AF160 AB148:AE158 AB162:AF162 AB161:AE161 AB163:AE172 AF158 AF172:AF173 AE175:AF175 AE173:AE174 AE176:AE185 AF185 AE186:AF187 AE189:AF189 AE188 AE190:AE199 AF199 AE200:AF201 AE203:AF203 AE202 AE204:AE213 AF213 AE214:AF215 AE217:AF217 AE216 AE218:AE227 AF227 AB173:AD227 AB228:AF300 AE315:AF316 AE318:AF318 AE317 AE319:AE328 AF328 AB329:AF329 AE330:AF568 AE569:AE570 AE572:AE582 AB330:AD583 AB584:AF669 AB746:AF746 AB681:AF682 AB672:AF672 AB670:AE671 AB673:AE680 AB684:AF743 AB683:AE683 AB744:AE745 AB747:AE750 AB755:AF756 AB752:AE754 AB758:AF818 AB757:AE757 AB301:AE302 AE304:AE314 AB303:AD328 AB28:AD71 AE29:AE30 AB15:AD15 AB13:AE13 AB11:AD12 AB22:AB27 AB17:AD21">
    <cfRule type="cellIs" dxfId="636" priority="155" stopIfTrue="1" operator="equal">
      <formula>"I"</formula>
    </cfRule>
    <cfRule type="cellIs" dxfId="635" priority="156" stopIfTrue="1" operator="equal">
      <formula>"II"</formula>
    </cfRule>
    <cfRule type="cellIs" dxfId="634" priority="157" stopIfTrue="1" operator="between">
      <formula>"III"</formula>
      <formula>"IV"</formula>
    </cfRule>
  </conditionalFormatting>
  <conditionalFormatting sqref="AD751:AF751 AE583:AF583 AE571:AF571 AD303:AF303 AD301:AE302 AD304:AE315 AD119:AF119 AD104:AF104 AD98:AF101 AD89:AF89 AD71:AF71 AD69:AF69 AD60:AF60 AD43:AF43 AD31:AF31 AD32:AE42 AD46:AF46 AD44:AE45 AD57:AF57 AD47:AE56 AD58:AE59 AD61:AE68 AD70:AE70 AD83:AF86 AD74:AF74 AD72:AE73 AD75:AE82 AD87:AE88 AD90:AE97 AD102:AE103 AD113:AF116 AD105:AE112 AD117:AE118 AD131:AF132 AD120:AE130 AD134:AF134 AD133:AE133 AD144:AF145 AD135:AE143 AD147:AF147 AD146:AE146 AD159:AF160 AD148:AE158 AD162:AF162 AD161:AE161 AD163:AE172 AF158 AF172:AF173 AE175:AF175 AE173:AE174 AE176:AE185 AF185 AE186:AF187 AE189:AF189 AE188 AE190:AE199 AF199 AE200:AF201 AE203:AF203 AE202 AE204:AE213 AF213 AE214:AF215 AE217:AF217 AE216 AE218:AE227 AF227 AD173:AD227 AD228:AF300 AF315:AF316 AE318:AF318 AE316:AE317 AE319:AE328 AF328 AD316:AD328 AD329:AF329 AE330:AF568 AE569:AE570 AE572:AE582 AD330:AD583 AD584:AF669 AD746:AF746 AD681:AF682 AD672:AF672 AD670:AE671 AD673:AE680 AD684:AF743 AD683:AE683 AD744:AE745 AD747:AE750 AD755:AF756 AD752:AE754 AD758:AF818 AD757:AE757 AD29:AE30 AD15 AD13:AE13 AD11:AD12 AD28 AD17:AD21">
    <cfRule type="cellIs" dxfId="633" priority="153" stopIfTrue="1" operator="equal">
      <formula>"Aceptable"</formula>
    </cfRule>
    <cfRule type="cellIs" dxfId="632" priority="154" stopIfTrue="1" operator="equal">
      <formula>"No aceptable"</formula>
    </cfRule>
  </conditionalFormatting>
  <conditionalFormatting sqref="AD11:AD13 AD28:AD818 AD15 AD17:AD21">
    <cfRule type="containsText" dxfId="631" priority="148" stopIfTrue="1" operator="containsText" text="No aceptable o aceptable con control específico">
      <formula>NOT(ISERROR(SEARCH("No aceptable o aceptable con control específico",AD11)))</formula>
    </cfRule>
    <cfRule type="containsText" dxfId="630" priority="151" stopIfTrue="1" operator="containsText" text="No aceptable">
      <formula>NOT(ISERROR(SEARCH("No aceptable",AD11)))</formula>
    </cfRule>
    <cfRule type="containsText" dxfId="629" priority="152" stopIfTrue="1" operator="containsText" text="No Aceptable o aceptable con control específico">
      <formula>NOT(ISERROR(SEARCH("No Aceptable o aceptable con control específico",AD11)))</formula>
    </cfRule>
  </conditionalFormatting>
  <conditionalFormatting sqref="AD15">
    <cfRule type="containsText" dxfId="628" priority="149" stopIfTrue="1" operator="containsText" text="No aceptable">
      <formula>NOT(ISERROR(SEARCH("No aceptable",AD15)))</formula>
    </cfRule>
    <cfRule type="containsText" dxfId="627" priority="150" stopIfTrue="1" operator="containsText" text="No Aceptable o aceptable con control específico">
      <formula>NOT(ISERROR(SEARCH("No Aceptable o aceptable con control específico",AD15)))</formula>
    </cfRule>
  </conditionalFormatting>
  <conditionalFormatting sqref="AD23">
    <cfRule type="containsText" dxfId="626" priority="140" stopIfTrue="1" operator="containsText" text="No aceptable o aceptable con control específico">
      <formula>NOT(ISERROR(SEARCH("No aceptable o aceptable con control específico",AD23)))</formula>
    </cfRule>
    <cfRule type="containsText" dxfId="625" priority="141" stopIfTrue="1" operator="containsText" text="No aceptable">
      <formula>NOT(ISERROR(SEARCH("No aceptable",AD23)))</formula>
    </cfRule>
    <cfRule type="containsText" dxfId="624" priority="142" stopIfTrue="1" operator="containsText" text="No Aceptable o aceptable con control específico">
      <formula>NOT(ISERROR(SEARCH("No Aceptable o aceptable con control específico",AD23)))</formula>
    </cfRule>
  </conditionalFormatting>
  <conditionalFormatting sqref="AD23">
    <cfRule type="cellIs" dxfId="623" priority="143" stopIfTrue="1" operator="equal">
      <formula>"Aceptable"</formula>
    </cfRule>
    <cfRule type="cellIs" dxfId="622" priority="144" stopIfTrue="1" operator="equal">
      <formula>"No aceptable"</formula>
    </cfRule>
  </conditionalFormatting>
  <conditionalFormatting sqref="AD26">
    <cfRule type="cellIs" dxfId="621" priority="135" stopIfTrue="1" operator="equal">
      <formula>"Aceptable"</formula>
    </cfRule>
    <cfRule type="cellIs" dxfId="620" priority="136" stopIfTrue="1" operator="equal">
      <formula>"No aceptable"</formula>
    </cfRule>
  </conditionalFormatting>
  <conditionalFormatting sqref="AD26">
    <cfRule type="containsText" dxfId="619" priority="132" stopIfTrue="1" operator="containsText" text="No aceptable o aceptable con control específico">
      <formula>NOT(ISERROR(SEARCH("No aceptable o aceptable con control específico",AD26)))</formula>
    </cfRule>
    <cfRule type="containsText" dxfId="618" priority="133" stopIfTrue="1" operator="containsText" text="No aceptable">
      <formula>NOT(ISERROR(SEARCH("No aceptable",AD26)))</formula>
    </cfRule>
    <cfRule type="containsText" dxfId="617" priority="134" stopIfTrue="1" operator="containsText" text="No Aceptable o aceptable con control específico">
      <formula>NOT(ISERROR(SEARCH("No Aceptable o aceptable con control específico",AD26)))</formula>
    </cfRule>
  </conditionalFormatting>
  <conditionalFormatting sqref="AD27">
    <cfRule type="cellIs" dxfId="616" priority="122" stopIfTrue="1" operator="equal">
      <formula>"Aceptable"</formula>
    </cfRule>
    <cfRule type="cellIs" dxfId="615" priority="123" stopIfTrue="1" operator="equal">
      <formula>"No aceptable"</formula>
    </cfRule>
  </conditionalFormatting>
  <conditionalFormatting sqref="AD27">
    <cfRule type="containsText" dxfId="614" priority="119" stopIfTrue="1" operator="containsText" text="No aceptable o aceptable con control específico">
      <formula>NOT(ISERROR(SEARCH("No aceptable o aceptable con control específico",AD27)))</formula>
    </cfRule>
    <cfRule type="containsText" dxfId="613" priority="120" stopIfTrue="1" operator="containsText" text="No aceptable">
      <formula>NOT(ISERROR(SEARCH("No aceptable",AD27)))</formula>
    </cfRule>
    <cfRule type="containsText" dxfId="612" priority="121" stopIfTrue="1" operator="containsText" text="No Aceptable o aceptable con control específico">
      <formula>NOT(ISERROR(SEARCH("No Aceptable o aceptable con control específico",AD27)))</formula>
    </cfRule>
  </conditionalFormatting>
  <conditionalFormatting sqref="AD22:AE22">
    <cfRule type="cellIs" dxfId="611" priority="109" stopIfTrue="1" operator="equal">
      <formula>"Aceptable"</formula>
    </cfRule>
    <cfRule type="cellIs" dxfId="610" priority="110" stopIfTrue="1" operator="equal">
      <formula>"No aceptable"</formula>
    </cfRule>
  </conditionalFormatting>
  <conditionalFormatting sqref="AD22">
    <cfRule type="containsText" dxfId="609" priority="106" stopIfTrue="1" operator="containsText" text="No aceptable o aceptable con control específico">
      <formula>NOT(ISERROR(SEARCH("No aceptable o aceptable con control específico",AD22)))</formula>
    </cfRule>
    <cfRule type="containsText" dxfId="608" priority="107" stopIfTrue="1" operator="containsText" text="No aceptable">
      <formula>NOT(ISERROR(SEARCH("No aceptable",AD22)))</formula>
    </cfRule>
    <cfRule type="containsText" dxfId="607" priority="108" stopIfTrue="1" operator="containsText" text="No Aceptable o aceptable con control específico">
      <formula>NOT(ISERROR(SEARCH("No Aceptable o aceptable con control específico",AD22)))</formula>
    </cfRule>
  </conditionalFormatting>
  <conditionalFormatting sqref="AD24:AD25">
    <cfRule type="containsText" dxfId="606" priority="98" stopIfTrue="1" operator="containsText" text="No aceptable o aceptable con control específico">
      <formula>NOT(ISERROR(SEARCH("No aceptable o aceptable con control específico",AD24)))</formula>
    </cfRule>
    <cfRule type="containsText" dxfId="605" priority="99" stopIfTrue="1" operator="containsText" text="No aceptable">
      <formula>NOT(ISERROR(SEARCH("No aceptable",AD24)))</formula>
    </cfRule>
    <cfRule type="containsText" dxfId="604" priority="100" stopIfTrue="1" operator="containsText" text="No Aceptable o aceptable con control específico">
      <formula>NOT(ISERROR(SEARCH("No Aceptable o aceptable con control específico",AD24)))</formula>
    </cfRule>
  </conditionalFormatting>
  <conditionalFormatting sqref="AD24:AD25">
    <cfRule type="cellIs" dxfId="603" priority="101" stopIfTrue="1" operator="equal">
      <formula>"Aceptable"</formula>
    </cfRule>
    <cfRule type="cellIs" dxfId="602" priority="102" stopIfTrue="1" operator="equal">
      <formula>"No aceptable"</formula>
    </cfRule>
  </conditionalFormatting>
  <conditionalFormatting sqref="AE14">
    <cfRule type="cellIs" dxfId="601" priority="88" stopIfTrue="1" operator="equal">
      <formula>"Aceptable"</formula>
    </cfRule>
    <cfRule type="cellIs" dxfId="600" priority="89" stopIfTrue="1" operator="equal">
      <formula>"No aceptable"</formula>
    </cfRule>
  </conditionalFormatting>
  <conditionalFormatting sqref="AE14">
    <cfRule type="cellIs" dxfId="599" priority="90" stopIfTrue="1" operator="equal">
      <formula>"I"</formula>
    </cfRule>
    <cfRule type="cellIs" dxfId="598" priority="91" stopIfTrue="1" operator="equal">
      <formula>"II"</formula>
    </cfRule>
    <cfRule type="cellIs" dxfId="597" priority="92" stopIfTrue="1" operator="between">
      <formula>"III"</formula>
      <formula>"IV"</formula>
    </cfRule>
  </conditionalFormatting>
  <conditionalFormatting sqref="AB14:AD14">
    <cfRule type="cellIs" dxfId="596" priority="85" stopIfTrue="1" operator="equal">
      <formula>"I"</formula>
    </cfRule>
    <cfRule type="cellIs" dxfId="595" priority="86" stopIfTrue="1" operator="equal">
      <formula>"II"</formula>
    </cfRule>
    <cfRule type="cellIs" dxfId="594" priority="87" stopIfTrue="1" operator="between">
      <formula>"III"</formula>
      <formula>"IV"</formula>
    </cfRule>
  </conditionalFormatting>
  <conditionalFormatting sqref="AD14">
    <cfRule type="cellIs" dxfId="593" priority="83" stopIfTrue="1" operator="equal">
      <formula>"Aceptable"</formula>
    </cfRule>
    <cfRule type="cellIs" dxfId="592" priority="84" stopIfTrue="1" operator="equal">
      <formula>"No aceptable"</formula>
    </cfRule>
  </conditionalFormatting>
  <conditionalFormatting sqref="AD14">
    <cfRule type="containsText" dxfId="591" priority="78" stopIfTrue="1" operator="containsText" text="No aceptable o aceptable con control específico">
      <formula>NOT(ISERROR(SEARCH("No aceptable o aceptable con control específico",AD14)))</formula>
    </cfRule>
    <cfRule type="containsText" dxfId="590" priority="81" stopIfTrue="1" operator="containsText" text="No aceptable">
      <formula>NOT(ISERROR(SEARCH("No aceptable",AD14)))</formula>
    </cfRule>
    <cfRule type="containsText" dxfId="589" priority="82" stopIfTrue="1" operator="containsText" text="No Aceptable o aceptable con control específico">
      <formula>NOT(ISERROR(SEARCH("No Aceptable o aceptable con control específico",AD14)))</formula>
    </cfRule>
  </conditionalFormatting>
  <conditionalFormatting sqref="AD14">
    <cfRule type="containsText" dxfId="588" priority="79" stopIfTrue="1" operator="containsText" text="No aceptable">
      <formula>NOT(ISERROR(SEARCH("No aceptable",AD14)))</formula>
    </cfRule>
    <cfRule type="containsText" dxfId="587" priority="80" stopIfTrue="1" operator="containsText" text="No Aceptable o aceptable con control específico">
      <formula>NOT(ISERROR(SEARCH("No Aceptable o aceptable con control específico",AD14)))</formula>
    </cfRule>
  </conditionalFormatting>
  <conditionalFormatting sqref="AE12">
    <cfRule type="cellIs" dxfId="586" priority="75" stopIfTrue="1" operator="equal">
      <formula>"I"</formula>
    </cfRule>
    <cfRule type="cellIs" dxfId="585" priority="76" stopIfTrue="1" operator="equal">
      <formula>"II"</formula>
    </cfRule>
    <cfRule type="cellIs" dxfId="584" priority="77" stopIfTrue="1" operator="between">
      <formula>"III"</formula>
      <formula>"IV"</formula>
    </cfRule>
  </conditionalFormatting>
  <conditionalFormatting sqref="AE12">
    <cfRule type="cellIs" dxfId="583" priority="73" stopIfTrue="1" operator="equal">
      <formula>"Aceptable"</formula>
    </cfRule>
    <cfRule type="cellIs" dxfId="582" priority="74" stopIfTrue="1" operator="equal">
      <formula>"No aceptable"</formula>
    </cfRule>
  </conditionalFormatting>
  <conditionalFormatting sqref="AF12">
    <cfRule type="cellIs" dxfId="581" priority="71" stopIfTrue="1" operator="equal">
      <formula>"Aceptable"</formula>
    </cfRule>
    <cfRule type="cellIs" dxfId="580" priority="72" stopIfTrue="1" operator="equal">
      <formula>"No aceptable"</formula>
    </cfRule>
  </conditionalFormatting>
  <conditionalFormatting sqref="AE11">
    <cfRule type="cellIs" dxfId="579" priority="68" stopIfTrue="1" operator="equal">
      <formula>"I"</formula>
    </cfRule>
    <cfRule type="cellIs" dxfId="578" priority="69" stopIfTrue="1" operator="equal">
      <formula>"II"</formula>
    </cfRule>
    <cfRule type="cellIs" dxfId="577" priority="70" stopIfTrue="1" operator="between">
      <formula>"III"</formula>
      <formula>"IV"</formula>
    </cfRule>
  </conditionalFormatting>
  <conditionalFormatting sqref="AE11">
    <cfRule type="cellIs" dxfId="576" priority="66" stopIfTrue="1" operator="equal">
      <formula>"Aceptable"</formula>
    </cfRule>
    <cfRule type="cellIs" dxfId="575" priority="67" stopIfTrue="1" operator="equal">
      <formula>"No aceptable"</formula>
    </cfRule>
  </conditionalFormatting>
  <conditionalFormatting sqref="AE24:AE25">
    <cfRule type="cellIs" dxfId="574" priority="63" stopIfTrue="1" operator="equal">
      <formula>"I"</formula>
    </cfRule>
    <cfRule type="cellIs" dxfId="573" priority="64" stopIfTrue="1" operator="equal">
      <formula>"II"</formula>
    </cfRule>
    <cfRule type="cellIs" dxfId="572" priority="65" stopIfTrue="1" operator="between">
      <formula>"III"</formula>
      <formula>"IV"</formula>
    </cfRule>
  </conditionalFormatting>
  <conditionalFormatting sqref="AE24:AE25">
    <cfRule type="cellIs" dxfId="571" priority="61" stopIfTrue="1" operator="equal">
      <formula>"Aceptable"</formula>
    </cfRule>
    <cfRule type="cellIs" dxfId="570" priority="62" stopIfTrue="1" operator="equal">
      <formula>"No aceptable"</formula>
    </cfRule>
  </conditionalFormatting>
  <conditionalFormatting sqref="AE23">
    <cfRule type="cellIs" dxfId="569" priority="59" stopIfTrue="1" operator="equal">
      <formula>"Aceptable"</formula>
    </cfRule>
    <cfRule type="cellIs" dxfId="568" priority="60" stopIfTrue="1" operator="equal">
      <formula>"No aceptable"</formula>
    </cfRule>
  </conditionalFormatting>
  <conditionalFormatting sqref="AE21">
    <cfRule type="cellIs" dxfId="567" priority="56" stopIfTrue="1" operator="equal">
      <formula>"I"</formula>
    </cfRule>
    <cfRule type="cellIs" dxfId="566" priority="57" stopIfTrue="1" operator="equal">
      <formula>"II"</formula>
    </cfRule>
    <cfRule type="cellIs" dxfId="565" priority="58" stopIfTrue="1" operator="between">
      <formula>"III"</formula>
      <formula>"IV"</formula>
    </cfRule>
  </conditionalFormatting>
  <conditionalFormatting sqref="AE21">
    <cfRule type="cellIs" dxfId="564" priority="54" stopIfTrue="1" operator="equal">
      <formula>"Aceptable"</formula>
    </cfRule>
    <cfRule type="cellIs" dxfId="563" priority="55" stopIfTrue="1" operator="equal">
      <formula>"No aceptable"</formula>
    </cfRule>
  </conditionalFormatting>
  <conditionalFormatting sqref="AE27">
    <cfRule type="cellIs" dxfId="562" priority="46" stopIfTrue="1" operator="equal">
      <formula>"I"</formula>
    </cfRule>
    <cfRule type="cellIs" dxfId="561" priority="47" stopIfTrue="1" operator="equal">
      <formula>"II"</formula>
    </cfRule>
    <cfRule type="cellIs" dxfId="560" priority="48" stopIfTrue="1" operator="between">
      <formula>"III"</formula>
      <formula>"IV"</formula>
    </cfRule>
  </conditionalFormatting>
  <conditionalFormatting sqref="AE27">
    <cfRule type="cellIs" dxfId="559" priority="44" stopIfTrue="1" operator="equal">
      <formula>"Aceptable"</formula>
    </cfRule>
    <cfRule type="cellIs" dxfId="558" priority="45" stopIfTrue="1" operator="equal">
      <formula>"No aceptable"</formula>
    </cfRule>
  </conditionalFormatting>
  <conditionalFormatting sqref="AE26">
    <cfRule type="cellIs" dxfId="557" priority="41" stopIfTrue="1" operator="equal">
      <formula>"I"</formula>
    </cfRule>
    <cfRule type="cellIs" dxfId="556" priority="42" stopIfTrue="1" operator="equal">
      <formula>"II"</formula>
    </cfRule>
    <cfRule type="cellIs" dxfId="555" priority="43" stopIfTrue="1" operator="between">
      <formula>"III"</formula>
      <formula>"IV"</formula>
    </cfRule>
  </conditionalFormatting>
  <conditionalFormatting sqref="AE26">
    <cfRule type="cellIs" dxfId="554" priority="39" stopIfTrue="1" operator="equal">
      <formula>"Aceptable"</formula>
    </cfRule>
    <cfRule type="cellIs" dxfId="553" priority="40" stopIfTrue="1" operator="equal">
      <formula>"No aceptable"</formula>
    </cfRule>
  </conditionalFormatting>
  <conditionalFormatting sqref="AE16">
    <cfRule type="cellIs" dxfId="552" priority="36" stopIfTrue="1" operator="equal">
      <formula>"I"</formula>
    </cfRule>
    <cfRule type="cellIs" dxfId="551" priority="37" stopIfTrue="1" operator="equal">
      <formula>"II"</formula>
    </cfRule>
    <cfRule type="cellIs" dxfId="550" priority="38" stopIfTrue="1" operator="between">
      <formula>"III"</formula>
      <formula>"IV"</formula>
    </cfRule>
  </conditionalFormatting>
  <conditionalFormatting sqref="AE16">
    <cfRule type="cellIs" dxfId="549" priority="34" stopIfTrue="1" operator="equal">
      <formula>"Aceptable"</formula>
    </cfRule>
    <cfRule type="cellIs" dxfId="548" priority="35" stopIfTrue="1" operator="equal">
      <formula>"No aceptable"</formula>
    </cfRule>
  </conditionalFormatting>
  <conditionalFormatting sqref="AE18">
    <cfRule type="cellIs" dxfId="547" priority="16" stopIfTrue="1" operator="equal">
      <formula>"I"</formula>
    </cfRule>
    <cfRule type="cellIs" dxfId="546" priority="17" stopIfTrue="1" operator="equal">
      <formula>"II"</formula>
    </cfRule>
    <cfRule type="cellIs" dxfId="545" priority="18" stopIfTrue="1" operator="between">
      <formula>"III"</formula>
      <formula>"IV"</formula>
    </cfRule>
  </conditionalFormatting>
  <conditionalFormatting sqref="AE18">
    <cfRule type="cellIs" dxfId="544" priority="14" stopIfTrue="1" operator="equal">
      <formula>"Aceptable"</formula>
    </cfRule>
    <cfRule type="cellIs" dxfId="543" priority="15" stopIfTrue="1" operator="equal">
      <formula>"No aceptable"</formula>
    </cfRule>
  </conditionalFormatting>
  <conditionalFormatting sqref="AE20">
    <cfRule type="cellIs" dxfId="542" priority="26" stopIfTrue="1" operator="equal">
      <formula>"I"</formula>
    </cfRule>
    <cfRule type="cellIs" dxfId="541" priority="27" stopIfTrue="1" operator="equal">
      <formula>"II"</formula>
    </cfRule>
    <cfRule type="cellIs" dxfId="540" priority="28" stopIfTrue="1" operator="between">
      <formula>"III"</formula>
      <formula>"IV"</formula>
    </cfRule>
  </conditionalFormatting>
  <conditionalFormatting sqref="AE20">
    <cfRule type="cellIs" dxfId="539" priority="24" stopIfTrue="1" operator="equal">
      <formula>"Aceptable"</formula>
    </cfRule>
    <cfRule type="cellIs" dxfId="538" priority="25" stopIfTrue="1" operator="equal">
      <formula>"No aceptable"</formula>
    </cfRule>
  </conditionalFormatting>
  <conditionalFormatting sqref="AE19">
    <cfRule type="cellIs" dxfId="537" priority="21" stopIfTrue="1" operator="equal">
      <formula>"I"</formula>
    </cfRule>
    <cfRule type="cellIs" dxfId="536" priority="22" stopIfTrue="1" operator="equal">
      <formula>"II"</formula>
    </cfRule>
    <cfRule type="cellIs" dxfId="535" priority="23" stopIfTrue="1" operator="between">
      <formula>"III"</formula>
      <formula>"IV"</formula>
    </cfRule>
  </conditionalFormatting>
  <conditionalFormatting sqref="AE19">
    <cfRule type="cellIs" dxfId="534" priority="19" stopIfTrue="1" operator="equal">
      <formula>"Aceptable"</formula>
    </cfRule>
    <cfRule type="cellIs" dxfId="533" priority="20" stopIfTrue="1" operator="equal">
      <formula>"No aceptable"</formula>
    </cfRule>
  </conditionalFormatting>
  <conditionalFormatting sqref="AE17">
    <cfRule type="cellIs" dxfId="532" priority="11" stopIfTrue="1" operator="equal">
      <formula>"I"</formula>
    </cfRule>
    <cfRule type="cellIs" dxfId="531" priority="12" stopIfTrue="1" operator="equal">
      <formula>"II"</formula>
    </cfRule>
    <cfRule type="cellIs" dxfId="530" priority="13" stopIfTrue="1" operator="between">
      <formula>"III"</formula>
      <formula>"IV"</formula>
    </cfRule>
  </conditionalFormatting>
  <conditionalFormatting sqref="AE17">
    <cfRule type="cellIs" dxfId="529" priority="9" stopIfTrue="1" operator="equal">
      <formula>"Aceptable"</formula>
    </cfRule>
    <cfRule type="cellIs" dxfId="528" priority="10" stopIfTrue="1" operator="equal">
      <formula>"No aceptable"</formula>
    </cfRule>
  </conditionalFormatting>
  <conditionalFormatting sqref="AB16:AD16">
    <cfRule type="cellIs" dxfId="527" priority="6" stopIfTrue="1" operator="equal">
      <formula>"I"</formula>
    </cfRule>
    <cfRule type="cellIs" dxfId="526" priority="7" stopIfTrue="1" operator="equal">
      <formula>"II"</formula>
    </cfRule>
    <cfRule type="cellIs" dxfId="525" priority="8" stopIfTrue="1" operator="between">
      <formula>"III"</formula>
      <formula>"IV"</formula>
    </cfRule>
  </conditionalFormatting>
  <conditionalFormatting sqref="AD16">
    <cfRule type="cellIs" dxfId="524" priority="4" stopIfTrue="1" operator="equal">
      <formula>"Aceptable"</formula>
    </cfRule>
    <cfRule type="cellIs" dxfId="523" priority="5" stopIfTrue="1" operator="equal">
      <formula>"No aceptable"</formula>
    </cfRule>
  </conditionalFormatting>
  <conditionalFormatting sqref="AD16">
    <cfRule type="containsText" dxfId="522" priority="1" stopIfTrue="1" operator="containsText" text="No aceptable o aceptable con control específico">
      <formula>NOT(ISERROR(SEARCH("No aceptable o aceptable con control específico",AD16)))</formula>
    </cfRule>
    <cfRule type="containsText" dxfId="521" priority="2" stopIfTrue="1" operator="containsText" text="No aceptable">
      <formula>NOT(ISERROR(SEARCH("No aceptable",AD16)))</formula>
    </cfRule>
    <cfRule type="containsText" dxfId="520" priority="3" stopIfTrue="1" operator="containsText" text="No Aceptable o aceptable con control específico">
      <formula>NOT(ISERROR(SEARCH("No Aceptable o aceptable con control específico",AD16)))</formula>
    </cfRule>
  </conditionalFormatting>
  <dataValidations count="4">
    <dataValidation allowBlank="1" sqref="AA23:AA26 AA16" xr:uid="{00000000-0002-0000-1C00-000000000000}"/>
    <dataValidation type="list" allowBlank="1" showInputMessage="1" showErrorMessage="1" prompt="10 = Muy Alto_x000a_6 = Alto_x000a_2 = Medio_x000a_0 = Bajo" sqref="U23:U26 U16" xr:uid="{00000000-0002-0000-1C00-000001000000}">
      <formula1>"10, 6, 2, 0, "</formula1>
    </dataValidation>
    <dataValidation type="list" allowBlank="1" showInputMessage="1" prompt="4 = Continua_x000a_3 = Frecuente_x000a_2 = Ocasional_x000a_1 = Esporádica" sqref="V22:V26 V16" xr:uid="{00000000-0002-0000-1C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23:Z26 Z16" xr:uid="{00000000-0002-0000-1C00-000003000000}">
      <formula1>"100,60,25,10"</formula1>
    </dataValidation>
  </dataValidations>
  <pageMargins left="0.7" right="0.7" top="0.75" bottom="0.75" header="0.3" footer="0.3"/>
  <pageSetup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1:AL93"/>
  <sheetViews>
    <sheetView view="pageBreakPreview" topLeftCell="K7" zoomScale="84" zoomScaleNormal="30" zoomScaleSheetLayoutView="84" workbookViewId="0">
      <selection activeCell="B11" sqref="B11:B27"/>
    </sheetView>
  </sheetViews>
  <sheetFormatPr baseColWidth="10" defaultRowHeight="62.25" customHeight="1" x14ac:dyDescent="0.3"/>
  <cols>
    <col min="1" max="1" width="1.85546875" style="3" customWidth="1"/>
    <col min="2" max="2" width="5.7109375" style="3" customWidth="1"/>
    <col min="3" max="3" width="7.5703125" style="3" customWidth="1"/>
    <col min="4" max="4" width="14.85546875" style="3" customWidth="1"/>
    <col min="5" max="5" width="10" style="4" customWidth="1"/>
    <col min="6" max="6" width="17.5703125" style="3" customWidth="1"/>
    <col min="7" max="7" width="8.28515625" style="3" customWidth="1"/>
    <col min="8" max="8" width="20.28515625" style="5" customWidth="1"/>
    <col min="9" max="9" width="23" style="3" customWidth="1"/>
    <col min="10" max="10" width="26.28515625" style="3" customWidth="1"/>
    <col min="11" max="11" width="32" style="3" customWidth="1"/>
    <col min="12" max="15" width="5.140625" style="3" customWidth="1"/>
    <col min="16" max="16" width="23.85546875" style="3" bestFit="1" customWidth="1"/>
    <col min="17" max="17" width="5.7109375" style="3" customWidth="1"/>
    <col min="18" max="20" width="19.42578125" style="3" customWidth="1"/>
    <col min="21" max="21" width="5" style="3" customWidth="1"/>
    <col min="22" max="22" width="5.42578125" style="3" customWidth="1"/>
    <col min="23" max="23" width="8.140625" style="3" customWidth="1"/>
    <col min="24" max="24" width="6.7109375" style="3" customWidth="1"/>
    <col min="25" max="25" width="8.5703125" style="3" customWidth="1"/>
    <col min="26" max="26" width="7.7109375" style="3" customWidth="1"/>
    <col min="27" max="27" width="8.140625" style="3" customWidth="1"/>
    <col min="28" max="28" width="7.28515625" style="3" customWidth="1"/>
    <col min="29" max="29" width="8.85546875" style="3" customWidth="1"/>
    <col min="30" max="30" width="12.7109375" style="3" customWidth="1"/>
    <col min="31" max="31" width="10.140625" style="3" customWidth="1"/>
    <col min="32" max="32" width="9.42578125" style="4" customWidth="1"/>
    <col min="33" max="33" width="8.7109375" style="4" customWidth="1"/>
    <col min="34" max="34" width="17.140625" style="4" customWidth="1"/>
    <col min="35" max="35" width="17.140625" style="3" customWidth="1"/>
    <col min="36" max="36" width="9.85546875" style="5" customWidth="1"/>
    <col min="37" max="37" width="17.28515625" style="3" customWidth="1"/>
    <col min="38" max="16384" width="11.42578125" style="3"/>
  </cols>
  <sheetData>
    <row r="1" spans="2:38" ht="41.2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32" t="s">
        <v>89</v>
      </c>
      <c r="AK1" s="59" t="s">
        <v>137</v>
      </c>
    </row>
    <row r="2" spans="2:38" ht="41.2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32" t="s">
        <v>90</v>
      </c>
      <c r="AK2" s="59">
        <v>1</v>
      </c>
    </row>
    <row r="3" spans="2:38" ht="41.2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33" t="s">
        <v>91</v>
      </c>
      <c r="AK3" s="60">
        <v>42870</v>
      </c>
    </row>
    <row r="4" spans="2:38" ht="41.25" customHeight="1" x14ac:dyDescent="0.3"/>
    <row r="5" spans="2:38" ht="62.25" customHeight="1" x14ac:dyDescent="0.3">
      <c r="B5" s="225" t="s">
        <v>329</v>
      </c>
      <c r="C5" s="226"/>
      <c r="D5" s="226"/>
      <c r="E5" s="226"/>
      <c r="F5" s="226"/>
      <c r="G5" s="226"/>
      <c r="H5" s="226"/>
      <c r="I5" s="226"/>
      <c r="J5" s="226"/>
      <c r="K5" s="226"/>
      <c r="L5" s="226"/>
      <c r="M5" s="226"/>
      <c r="N5" s="226"/>
      <c r="O5" s="226"/>
      <c r="P5" s="226"/>
      <c r="Q5" s="226"/>
      <c r="R5" s="226"/>
      <c r="S5" s="226"/>
      <c r="T5" s="227"/>
      <c r="U5" s="225" t="s">
        <v>92</v>
      </c>
      <c r="V5" s="226"/>
      <c r="W5" s="226"/>
      <c r="X5" s="226"/>
      <c r="Y5" s="226"/>
      <c r="Z5" s="226"/>
      <c r="AA5" s="226"/>
      <c r="AB5" s="226"/>
      <c r="AC5" s="226"/>
      <c r="AD5" s="226"/>
      <c r="AE5" s="226"/>
      <c r="AF5" s="226"/>
      <c r="AG5" s="226"/>
      <c r="AH5" s="226"/>
      <c r="AI5" s="226"/>
      <c r="AJ5" s="226"/>
      <c r="AK5" s="227"/>
    </row>
    <row r="6" spans="2:38" ht="18.75" customHeight="1" x14ac:dyDescent="0.3"/>
    <row r="7" spans="2:38"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38"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38"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38"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38" s="2" customFormat="1" ht="99.75" customHeight="1" x14ac:dyDescent="0.35">
      <c r="B11" s="212" t="s">
        <v>187</v>
      </c>
      <c r="C11" s="212" t="s">
        <v>122</v>
      </c>
      <c r="D11" s="212" t="s">
        <v>104</v>
      </c>
      <c r="E11" s="222" t="s">
        <v>224</v>
      </c>
      <c r="F11" s="222" t="s">
        <v>225</v>
      </c>
      <c r="G11" s="38" t="s">
        <v>44</v>
      </c>
      <c r="H11" s="216" t="s">
        <v>323</v>
      </c>
      <c r="I11" s="148" t="s">
        <v>49</v>
      </c>
      <c r="J11" s="189" t="s">
        <v>374</v>
      </c>
      <c r="K11" s="189" t="s">
        <v>375</v>
      </c>
      <c r="L11" s="140">
        <v>1</v>
      </c>
      <c r="M11" s="158">
        <v>0</v>
      </c>
      <c r="N11" s="140">
        <v>0</v>
      </c>
      <c r="O11" s="140">
        <f t="shared" ref="O11:O27" si="0">SUM(L11:N11)</f>
        <v>1</v>
      </c>
      <c r="P11" s="189" t="s">
        <v>376</v>
      </c>
      <c r="Q11" s="157">
        <v>8</v>
      </c>
      <c r="R11" s="189" t="s">
        <v>628</v>
      </c>
      <c r="S11" s="189" t="s">
        <v>378</v>
      </c>
      <c r="T11" s="189" t="s">
        <v>377</v>
      </c>
      <c r="U11" s="7">
        <v>2</v>
      </c>
      <c r="V11" s="7">
        <v>4</v>
      </c>
      <c r="W11" s="7">
        <f t="shared" ref="W11:W27" si="1">V11*U11</f>
        <v>8</v>
      </c>
      <c r="X11" s="8" t="str">
        <f t="shared" ref="X11:X27" si="2">+IF(AND(U11*V11&gt;=24,U11*V11&lt;=40),"MA",IF(AND(U11*V11&gt;=10,U11*V11&lt;=20),"A",IF(AND(U11*V11&gt;=6,U11*V11&lt;=8),"M",IF(AND(U11*V11&gt;=0,U11*V11&lt;=4),"B",""))))</f>
        <v>M</v>
      </c>
      <c r="Y11" s="9" t="str">
        <f t="shared" ref="Y11:Y27"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 t="shared" ref="AA11:AA27" si="4">W11*Z11</f>
        <v>80</v>
      </c>
      <c r="AB11" s="10" t="str">
        <f>+IF(AND(U11*V11*Z11&gt;=600,U11*V11*Z11&lt;=4000),"I",IF(AND(U11*V11*Z11&gt;=150,U11*V11*Z11&lt;=500),"II",IF(AND(U11*V11*Z11&gt;=40,U11*V11*Z11&lt;=120),"III",IF(AND(U11*V11*Z11&gt;=0,U11*V11*Z11&lt;=20),"IV",""))))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43" t="s">
        <v>59</v>
      </c>
      <c r="AF11" s="157" t="s">
        <v>34</v>
      </c>
      <c r="AG11" s="157" t="s">
        <v>34</v>
      </c>
      <c r="AH11" s="157" t="s">
        <v>383</v>
      </c>
      <c r="AI11" s="146" t="s">
        <v>379</v>
      </c>
      <c r="AJ11" s="157" t="s">
        <v>34</v>
      </c>
      <c r="AK11" s="147" t="s">
        <v>35</v>
      </c>
      <c r="AL11" s="135"/>
    </row>
    <row r="12" spans="2:38" s="2" customFormat="1" ht="99.75" customHeight="1" x14ac:dyDescent="0.35">
      <c r="B12" s="212"/>
      <c r="C12" s="212"/>
      <c r="D12" s="212"/>
      <c r="E12" s="222"/>
      <c r="F12" s="222"/>
      <c r="G12" s="57" t="s">
        <v>44</v>
      </c>
      <c r="H12" s="220"/>
      <c r="I12" s="148" t="s">
        <v>127</v>
      </c>
      <c r="J12" s="189" t="s">
        <v>380</v>
      </c>
      <c r="K12" s="190" t="s">
        <v>381</v>
      </c>
      <c r="L12" s="140">
        <v>1</v>
      </c>
      <c r="M12" s="158">
        <v>0</v>
      </c>
      <c r="N12" s="140">
        <v>0</v>
      </c>
      <c r="O12" s="140">
        <f t="shared" ref="O12" si="5">SUM(L12:N12)</f>
        <v>1</v>
      </c>
      <c r="P12" s="189" t="s">
        <v>376</v>
      </c>
      <c r="Q12" s="157">
        <v>8</v>
      </c>
      <c r="R12" s="190" t="s">
        <v>629</v>
      </c>
      <c r="S12" s="190" t="s">
        <v>378</v>
      </c>
      <c r="T12" s="190" t="s">
        <v>377</v>
      </c>
      <c r="U12" s="7">
        <v>2</v>
      </c>
      <c r="V12" s="7">
        <v>4</v>
      </c>
      <c r="W12" s="7">
        <f t="shared" ref="W12" si="6">V12*U12</f>
        <v>8</v>
      </c>
      <c r="X12" s="8" t="str">
        <f t="shared" ref="X12" si="7">+IF(AND(U12*V12&gt;=24,U12*V12&lt;=40),"MA",IF(AND(U12*V12&gt;=10,U12*V12&lt;=20),"A",IF(AND(U12*V12&gt;=6,U12*V12&lt;=8),"M",IF(AND(U12*V12&gt;=0,U12*V12&lt;=4),"B",""))))</f>
        <v>M</v>
      </c>
      <c r="Y12" s="9" t="str">
        <f t="shared" ref="Y12" si="8">+IF(X12="MA","Situación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10</v>
      </c>
      <c r="AA12" s="7">
        <f t="shared" ref="AA12" si="9">W12*Z12</f>
        <v>80</v>
      </c>
      <c r="AB12" s="10" t="str">
        <f>+IF(AND(U12*V12*Z12&gt;=600,U12*V12*Z12&lt;=4000),"I",IF(AND(U12*V12*Z12&gt;=150,U12*V12*Z12&lt;=500),"II",IF(AND(U12*V12*Z12&gt;=40,U12*V12*Z12&lt;=120),"III",IF(AND(U12*V12*Z12&gt;=0,U12*V12*Z12&lt;=20),"IV",""))))</f>
        <v>III</v>
      </c>
      <c r="AC12" s="9"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+IF(AB12="I","No aceptable",IF(AB12="II","No aceptable o aceptable con control específico",IF(AB12="III","Aceptable",IF(AB12="IV","Aceptable",""))))</f>
        <v>Aceptable</v>
      </c>
      <c r="AE12" s="143" t="s">
        <v>128</v>
      </c>
      <c r="AF12" s="157" t="s">
        <v>34</v>
      </c>
      <c r="AG12" s="157" t="s">
        <v>34</v>
      </c>
      <c r="AH12" s="157" t="s">
        <v>384</v>
      </c>
      <c r="AI12" s="146" t="s">
        <v>379</v>
      </c>
      <c r="AJ12" s="157" t="s">
        <v>34</v>
      </c>
      <c r="AK12" s="147" t="s">
        <v>35</v>
      </c>
      <c r="AL12" s="135"/>
    </row>
    <row r="13" spans="2:38" s="2" customFormat="1" ht="99.75" customHeight="1" x14ac:dyDescent="0.35">
      <c r="B13" s="212"/>
      <c r="C13" s="212"/>
      <c r="D13" s="212"/>
      <c r="E13" s="222"/>
      <c r="F13" s="222"/>
      <c r="G13" s="57" t="s">
        <v>33</v>
      </c>
      <c r="H13" s="217"/>
      <c r="I13" s="148" t="s">
        <v>127</v>
      </c>
      <c r="J13" s="173" t="s">
        <v>385</v>
      </c>
      <c r="K13" s="157" t="s">
        <v>387</v>
      </c>
      <c r="L13" s="140">
        <v>1</v>
      </c>
      <c r="M13" s="158">
        <v>0</v>
      </c>
      <c r="N13" s="140">
        <v>0</v>
      </c>
      <c r="O13" s="140">
        <f t="shared" si="0"/>
        <v>1</v>
      </c>
      <c r="P13" s="157" t="s">
        <v>386</v>
      </c>
      <c r="Q13" s="157">
        <v>1</v>
      </c>
      <c r="R13" s="157" t="s">
        <v>33</v>
      </c>
      <c r="S13" s="157" t="s">
        <v>33</v>
      </c>
      <c r="T13" s="157" t="s">
        <v>390</v>
      </c>
      <c r="U13" s="7">
        <v>2</v>
      </c>
      <c r="V13" s="7">
        <v>2</v>
      </c>
      <c r="W13" s="7">
        <f t="shared" si="1"/>
        <v>4</v>
      </c>
      <c r="X13" s="8" t="str">
        <f t="shared" si="2"/>
        <v>B</v>
      </c>
      <c r="Y13" s="9" t="str">
        <f t="shared" si="3"/>
        <v>Situación mejorable con exposición ocasional o esporádica, o situación sin anomalía destacable con cualquier nivel de exposición. No es esperable que se materialice el riesgo, aunque puede ser concebible.</v>
      </c>
      <c r="Z13" s="7">
        <v>10</v>
      </c>
      <c r="AA13" s="7">
        <f t="shared" si="4"/>
        <v>40</v>
      </c>
      <c r="AB13" s="10" t="str">
        <f>+IF(AND(U13*V13*Z13&gt;=600,U13*V13*Z13&lt;=4000),"I",IF(AND(U13*V13*Z13&gt;=150,U13*V13*Z13&lt;=500),"II",IF(AND(U13*V13*Z13&gt;=40,U13*V13*Z13&lt;=120),"III",IF(AND(U13*V13*Z13&gt;=0,U13*V13*Z13&lt;=20),"IV",""))))</f>
        <v>III</v>
      </c>
      <c r="AC13" s="9"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+IF(AB13="I","No aceptable",IF(AB13="II","No aceptable o aceptable con control específico",IF(AB13="III","Aceptable",IF(AB13="IV","Aceptable",""))))</f>
        <v>Aceptable</v>
      </c>
      <c r="AE13" s="143" t="s">
        <v>128</v>
      </c>
      <c r="AF13" s="157" t="s">
        <v>34</v>
      </c>
      <c r="AG13" s="157" t="s">
        <v>34</v>
      </c>
      <c r="AH13" s="157" t="s">
        <v>34</v>
      </c>
      <c r="AI13" s="154" t="s">
        <v>389</v>
      </c>
      <c r="AJ13" s="147" t="s">
        <v>388</v>
      </c>
      <c r="AK13" s="147" t="s">
        <v>35</v>
      </c>
      <c r="AL13" s="135"/>
    </row>
    <row r="14" spans="2:38" s="2" customFormat="1" ht="99.75" customHeight="1" thickBot="1" x14ac:dyDescent="0.4">
      <c r="B14" s="212"/>
      <c r="C14" s="212"/>
      <c r="D14" s="212"/>
      <c r="E14" s="222"/>
      <c r="F14" s="222"/>
      <c r="G14" s="214" t="s">
        <v>44</v>
      </c>
      <c r="H14" s="216" t="s">
        <v>47</v>
      </c>
      <c r="I14" s="148" t="s">
        <v>63</v>
      </c>
      <c r="J14" s="148" t="s">
        <v>360</v>
      </c>
      <c r="K14" s="148" t="s">
        <v>347</v>
      </c>
      <c r="L14" s="140">
        <v>1</v>
      </c>
      <c r="M14" s="158">
        <v>0</v>
      </c>
      <c r="N14" s="140">
        <v>0</v>
      </c>
      <c r="O14" s="140">
        <f t="shared" si="0"/>
        <v>1</v>
      </c>
      <c r="P14" s="148" t="s">
        <v>357</v>
      </c>
      <c r="Q14" s="157">
        <v>8</v>
      </c>
      <c r="R14" s="148" t="s">
        <v>351</v>
      </c>
      <c r="S14" s="148" t="s">
        <v>349</v>
      </c>
      <c r="T14" s="148" t="s">
        <v>464</v>
      </c>
      <c r="U14" s="7">
        <v>2</v>
      </c>
      <c r="V14" s="7">
        <v>2</v>
      </c>
      <c r="W14" s="7">
        <f t="shared" si="1"/>
        <v>4</v>
      </c>
      <c r="X14" s="8" t="str">
        <f t="shared" si="2"/>
        <v>B</v>
      </c>
      <c r="Y14" s="9" t="str">
        <f t="shared" si="3"/>
        <v>Situación mejorable con exposición ocasional o esporádica, o situación sin anomalía destacable con cualquier nivel de exposición. No es esperable que se materialice el riesgo, aunque puede ser concebible.</v>
      </c>
      <c r="Z14" s="7">
        <v>25</v>
      </c>
      <c r="AA14" s="7">
        <f t="shared" si="4"/>
        <v>100</v>
      </c>
      <c r="AB14" s="10" t="str">
        <f t="shared" ref="AB14:AB27" si="10">+IF(AND(U14*V14*Z14&gt;=600,U14*V14*Z14&lt;=4000),"I",IF(AND(U14*V14*Z14&gt;=150,U14*V14*Z14&lt;=500),"II",IF(AND(U14*V14*Z14&gt;=40,U14*V14*Z14&lt;=120),"III",IF(AND(U14*V14*Z14&gt;=0,U14*V14*Z14&lt;=20),"IV",""))))</f>
        <v>III</v>
      </c>
      <c r="AC14" s="9" t="str">
        <f t="shared" ref="AC14:AC27" si="11">+IF(AB14="I","Situación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1" t="str">
        <f t="shared" ref="AD14:AD27" si="12">+IF(AB14="I","No aceptable",IF(AB14="II","No aceptable o aceptable con control específico",IF(AB14="III","Aceptable",IF(AB14="IV","Aceptable",""))))</f>
        <v>Aceptable</v>
      </c>
      <c r="AE14" s="148" t="s">
        <v>371</v>
      </c>
      <c r="AF14" s="148" t="s">
        <v>34</v>
      </c>
      <c r="AG14" s="148" t="s">
        <v>34</v>
      </c>
      <c r="AH14" s="148" t="s">
        <v>34</v>
      </c>
      <c r="AI14" s="148" t="s">
        <v>358</v>
      </c>
      <c r="AJ14" s="148" t="s">
        <v>34</v>
      </c>
      <c r="AK14" s="147" t="s">
        <v>285</v>
      </c>
      <c r="AL14" s="135"/>
    </row>
    <row r="15" spans="2:38" s="2" customFormat="1" ht="99.75" customHeight="1" x14ac:dyDescent="0.35">
      <c r="B15" s="212"/>
      <c r="C15" s="212"/>
      <c r="D15" s="212"/>
      <c r="E15" s="222"/>
      <c r="F15" s="222"/>
      <c r="G15" s="221"/>
      <c r="H15" s="220"/>
      <c r="I15" s="148" t="s">
        <v>353</v>
      </c>
      <c r="J15" s="148" t="s">
        <v>354</v>
      </c>
      <c r="K15" s="148" t="s">
        <v>355</v>
      </c>
      <c r="L15" s="140">
        <v>1</v>
      </c>
      <c r="M15" s="158">
        <v>0</v>
      </c>
      <c r="N15" s="140">
        <v>0</v>
      </c>
      <c r="O15" s="140">
        <f t="shared" ref="O15" si="13">SUM(L15:N15)</f>
        <v>1</v>
      </c>
      <c r="P15" s="148" t="s">
        <v>356</v>
      </c>
      <c r="Q15" s="157">
        <v>8</v>
      </c>
      <c r="R15" s="148" t="s">
        <v>359</v>
      </c>
      <c r="S15" s="148" t="s">
        <v>465</v>
      </c>
      <c r="T15" s="148" t="s">
        <v>466</v>
      </c>
      <c r="U15" s="7">
        <v>2</v>
      </c>
      <c r="V15" s="7">
        <v>3</v>
      </c>
      <c r="W15" s="7">
        <f t="shared" ref="W15" si="14">V15*U15</f>
        <v>6</v>
      </c>
      <c r="X15" s="8" t="str">
        <f t="shared" ref="X15:X16" si="15">+IF(AND(U15*V15&gt;=24,U15*V15&lt;=40),"MA",IF(AND(U15*V15&gt;=10,U15*V15&lt;=20),"A",IF(AND(U15*V15&gt;=6,U15*V15&lt;=8),"M",IF(AND(U15*V15&gt;=0,U15*V15&lt;=4),"B",""))))</f>
        <v>M</v>
      </c>
      <c r="Y15" s="9" t="str">
        <f t="shared" ref="Y15" si="16">+IF(X15="MA","Situación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5" s="7">
        <v>10</v>
      </c>
      <c r="AA15" s="7">
        <f t="shared" ref="AA15" si="17">W15*Z15</f>
        <v>60</v>
      </c>
      <c r="AB15" s="10" t="str">
        <f t="shared" ref="AB15" si="18">+IF(AND(U15*V15*Z15&gt;=600,U15*V15*Z15&lt;=4000),"I",IF(AND(U15*V15*Z15&gt;=150,U15*V15*Z15&lt;=500),"II",IF(AND(U15*V15*Z15&gt;=40,U15*V15*Z15&lt;=120),"III",IF(AND(U15*V15*Z15&gt;=0,U15*V15*Z15&lt;=20),"IV",""))))</f>
        <v>III</v>
      </c>
      <c r="AC15" s="9" t="str">
        <f t="shared" ref="AC15" si="19">+IF(AB15="I","Situación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5" s="11" t="str">
        <f t="shared" ref="AD15" si="20">+IF(AB15="I","No aceptable",IF(AB15="II","No aceptable o aceptable con control específico",IF(AB15="III","Aceptable",IF(AB15="IV","Aceptable",""))))</f>
        <v>Aceptable</v>
      </c>
      <c r="AE15" s="150" t="s">
        <v>362</v>
      </c>
      <c r="AF15" s="148" t="s">
        <v>34</v>
      </c>
      <c r="AG15" s="148" t="s">
        <v>34</v>
      </c>
      <c r="AH15" s="148" t="s">
        <v>34</v>
      </c>
      <c r="AI15" s="148" t="s">
        <v>361</v>
      </c>
      <c r="AJ15" s="148" t="s">
        <v>34</v>
      </c>
      <c r="AK15" s="147" t="s">
        <v>285</v>
      </c>
      <c r="AL15" s="135"/>
    </row>
    <row r="16" spans="2:38" s="2" customFormat="1" ht="99.75" customHeight="1" x14ac:dyDescent="0.35">
      <c r="B16" s="212"/>
      <c r="C16" s="212"/>
      <c r="D16" s="212"/>
      <c r="E16" s="222"/>
      <c r="F16" s="222"/>
      <c r="G16" s="215"/>
      <c r="H16" s="220"/>
      <c r="I16" s="148" t="s">
        <v>65</v>
      </c>
      <c r="J16" s="148" t="s">
        <v>352</v>
      </c>
      <c r="K16" s="148" t="s">
        <v>347</v>
      </c>
      <c r="L16" s="180">
        <v>1</v>
      </c>
      <c r="M16" s="181">
        <v>0</v>
      </c>
      <c r="N16" s="182">
        <v>0</v>
      </c>
      <c r="O16" s="182">
        <f t="shared" si="0"/>
        <v>1</v>
      </c>
      <c r="P16" s="148" t="s">
        <v>357</v>
      </c>
      <c r="Q16" s="148">
        <v>8</v>
      </c>
      <c r="R16" s="148" t="s">
        <v>351</v>
      </c>
      <c r="S16" s="148" t="s">
        <v>349</v>
      </c>
      <c r="T16" s="148" t="s">
        <v>464</v>
      </c>
      <c r="U16" s="7">
        <v>2</v>
      </c>
      <c r="V16" s="7">
        <v>4</v>
      </c>
      <c r="W16" s="7">
        <f t="shared" si="1"/>
        <v>8</v>
      </c>
      <c r="X16" s="142" t="str">
        <f t="shared" si="15"/>
        <v>M</v>
      </c>
      <c r="Y16" s="9" t="str">
        <f t="shared" si="3"/>
        <v>Situación deficiente con exposición esporádica, o bien situación mejorable con exposición continuada o frecuente. Es posible que suceda el daño alguna vez.</v>
      </c>
      <c r="Z16" s="7">
        <v>25</v>
      </c>
      <c r="AA16" s="7">
        <f t="shared" si="4"/>
        <v>200</v>
      </c>
      <c r="AB16" s="10" t="str">
        <f t="shared" si="10"/>
        <v>II</v>
      </c>
      <c r="AC16" s="9" t="str">
        <f t="shared" si="11"/>
        <v>Corregir y adoptar medidas de control de inmediato. Sin embargo suspenda actividades si el nivel de riesgo está por encima o igual de 360.</v>
      </c>
      <c r="AD16" s="11" t="str">
        <f t="shared" si="12"/>
        <v>No aceptable o aceptable con control específico</v>
      </c>
      <c r="AE16" s="148" t="s">
        <v>371</v>
      </c>
      <c r="AF16" s="148" t="s">
        <v>34</v>
      </c>
      <c r="AG16" s="148" t="s">
        <v>34</v>
      </c>
      <c r="AH16" s="148" t="s">
        <v>34</v>
      </c>
      <c r="AI16" s="148" t="s">
        <v>358</v>
      </c>
      <c r="AJ16" s="148" t="s">
        <v>213</v>
      </c>
      <c r="AK16" s="173" t="s">
        <v>285</v>
      </c>
      <c r="AL16" s="135"/>
    </row>
    <row r="17" spans="2:38" s="2" customFormat="1" ht="99.75" customHeight="1" x14ac:dyDescent="0.35">
      <c r="B17" s="212"/>
      <c r="C17" s="212"/>
      <c r="D17" s="212"/>
      <c r="E17" s="222"/>
      <c r="F17" s="222"/>
      <c r="G17" s="38" t="s">
        <v>44</v>
      </c>
      <c r="H17" s="218" t="s">
        <v>53</v>
      </c>
      <c r="I17" s="190" t="s">
        <v>330</v>
      </c>
      <c r="J17" s="190" t="s">
        <v>331</v>
      </c>
      <c r="K17" s="190" t="s">
        <v>334</v>
      </c>
      <c r="L17" s="186">
        <v>1</v>
      </c>
      <c r="M17" s="185">
        <v>0</v>
      </c>
      <c r="N17" s="187">
        <v>0</v>
      </c>
      <c r="O17" s="187">
        <f t="shared" si="0"/>
        <v>1</v>
      </c>
      <c r="P17" s="191" t="s">
        <v>337</v>
      </c>
      <c r="Q17" s="185">
        <v>8</v>
      </c>
      <c r="R17" s="191" t="s">
        <v>339</v>
      </c>
      <c r="S17" s="191" t="s">
        <v>459</v>
      </c>
      <c r="T17" s="191" t="s">
        <v>341</v>
      </c>
      <c r="U17" s="7">
        <v>2</v>
      </c>
      <c r="V17" s="7">
        <v>4</v>
      </c>
      <c r="W17" s="7">
        <f t="shared" si="1"/>
        <v>8</v>
      </c>
      <c r="X17" s="8" t="str">
        <f t="shared" si="2"/>
        <v>M</v>
      </c>
      <c r="Y17" s="9" t="str">
        <f t="shared" si="3"/>
        <v>Situación deficiente con exposición esporádica, o bien situación mejorable con exposición continuada o frecuente. Es posible que suceda el daño alguna vez.</v>
      </c>
      <c r="Z17" s="7">
        <v>25</v>
      </c>
      <c r="AA17" s="7">
        <f t="shared" si="4"/>
        <v>200</v>
      </c>
      <c r="AB17" s="10" t="str">
        <f t="shared" si="10"/>
        <v>II</v>
      </c>
      <c r="AC17" s="9" t="str">
        <f t="shared" si="11"/>
        <v>Corregir y adoptar medidas de control de inmediato. Sin embargo suspenda actividades si el nivel de riesgo está por encima o igual de 360.</v>
      </c>
      <c r="AD17" s="11" t="str">
        <f t="shared" si="12"/>
        <v>No aceptable o aceptable con control específico</v>
      </c>
      <c r="AE17" s="143" t="s">
        <v>570</v>
      </c>
      <c r="AF17" s="148" t="s">
        <v>34</v>
      </c>
      <c r="AG17" s="148" t="s">
        <v>34</v>
      </c>
      <c r="AH17" s="190" t="s">
        <v>345</v>
      </c>
      <c r="AI17" s="190" t="s">
        <v>346</v>
      </c>
      <c r="AJ17" s="157" t="s">
        <v>34</v>
      </c>
      <c r="AK17" s="147" t="s">
        <v>35</v>
      </c>
      <c r="AL17" s="135"/>
    </row>
    <row r="18" spans="2:38" s="135" customFormat="1" ht="99.75" customHeight="1" x14ac:dyDescent="0.35">
      <c r="B18" s="212"/>
      <c r="C18" s="212"/>
      <c r="D18" s="212"/>
      <c r="E18" s="222"/>
      <c r="F18" s="222"/>
      <c r="G18" s="158" t="s">
        <v>33</v>
      </c>
      <c r="H18" s="218"/>
      <c r="I18" s="190" t="s">
        <v>556</v>
      </c>
      <c r="J18" s="190" t="s">
        <v>557</v>
      </c>
      <c r="K18" s="190" t="s">
        <v>558</v>
      </c>
      <c r="L18" s="186">
        <v>1</v>
      </c>
      <c r="M18" s="185">
        <v>0</v>
      </c>
      <c r="N18" s="187">
        <v>0</v>
      </c>
      <c r="O18" s="187">
        <f t="shared" ref="O18" si="21">SUM(L18:N18)</f>
        <v>1</v>
      </c>
      <c r="P18" s="191" t="s">
        <v>559</v>
      </c>
      <c r="Q18" s="185">
        <v>8</v>
      </c>
      <c r="R18" s="191" t="s">
        <v>560</v>
      </c>
      <c r="S18" s="191" t="s">
        <v>561</v>
      </c>
      <c r="T18" s="191" t="s">
        <v>562</v>
      </c>
      <c r="U18" s="141">
        <v>2</v>
      </c>
      <c r="V18" s="141">
        <v>4</v>
      </c>
      <c r="W18" s="141">
        <f t="shared" ref="W18" si="22">V18*U18</f>
        <v>8</v>
      </c>
      <c r="X18" s="142" t="str">
        <f t="shared" ref="X18" si="23">+IF(AND(U18*V18&gt;=24,U18*V18&lt;=40),"MA",IF(AND(U18*V18&gt;=10,U18*V18&lt;=20),"A",IF(AND(U18*V18&gt;=6,U18*V18&lt;=8),"M",IF(AND(U18*V18&gt;=0,U18*V18&lt;=4),"B",""))))</f>
        <v>M</v>
      </c>
      <c r="Y18" s="143" t="str">
        <f t="shared" ref="Y18" si="24">+IF(X18="MA","Situación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8" s="141">
        <v>10</v>
      </c>
      <c r="AA18" s="141">
        <f t="shared" ref="AA18" si="25">W18*Z18</f>
        <v>80</v>
      </c>
      <c r="AB18" s="144" t="str">
        <f t="shared" ref="AB18" si="26">+IF(AND(U18*V18*Z18&gt;=600,U18*V18*Z18&lt;=4000),"I",IF(AND(U18*V18*Z18&gt;=150,U18*V18*Z18&lt;=500),"II",IF(AND(U18*V18*Z18&gt;=40,U18*V18*Z18&lt;=120),"III",IF(AND(U18*V18*Z18&gt;=0,U18*V18*Z18&lt;=20),"IV",""))))</f>
        <v>III</v>
      </c>
      <c r="AC18" s="143" t="str">
        <f t="shared" ref="AC18" si="27">+IF(AB18="I","Situación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145" t="str">
        <f t="shared" ref="AD18" si="28">+IF(AB18="I","No aceptable",IF(AB18="II","No aceptable o aceptable con control específico",IF(AB18="III","Aceptable",IF(AB18="IV","Aceptable",""))))</f>
        <v>Aceptable</v>
      </c>
      <c r="AE18" s="143" t="s">
        <v>570</v>
      </c>
      <c r="AF18" s="148" t="s">
        <v>34</v>
      </c>
      <c r="AG18" s="148" t="s">
        <v>34</v>
      </c>
      <c r="AH18" s="190"/>
      <c r="AI18" s="190" t="s">
        <v>563</v>
      </c>
      <c r="AJ18" s="157" t="s">
        <v>34</v>
      </c>
      <c r="AK18" s="147" t="s">
        <v>35</v>
      </c>
    </row>
    <row r="19" spans="2:38" s="2" customFormat="1" ht="99.75" customHeight="1" x14ac:dyDescent="0.35">
      <c r="B19" s="212"/>
      <c r="C19" s="212"/>
      <c r="D19" s="212"/>
      <c r="E19" s="222"/>
      <c r="F19" s="222"/>
      <c r="G19" s="38" t="s">
        <v>44</v>
      </c>
      <c r="H19" s="218"/>
      <c r="I19" s="190" t="s">
        <v>333</v>
      </c>
      <c r="J19" s="190" t="s">
        <v>332</v>
      </c>
      <c r="K19" s="190" t="s">
        <v>335</v>
      </c>
      <c r="L19" s="187">
        <v>1</v>
      </c>
      <c r="M19" s="185">
        <v>0</v>
      </c>
      <c r="N19" s="187">
        <v>0</v>
      </c>
      <c r="O19" s="187">
        <f t="shared" si="0"/>
        <v>1</v>
      </c>
      <c r="P19" s="191" t="s">
        <v>338</v>
      </c>
      <c r="Q19" s="185">
        <v>8</v>
      </c>
      <c r="R19" s="191" t="s">
        <v>342</v>
      </c>
      <c r="S19" s="191" t="s">
        <v>343</v>
      </c>
      <c r="T19" s="191" t="s">
        <v>344</v>
      </c>
      <c r="U19" s="7">
        <v>2</v>
      </c>
      <c r="V19" s="7">
        <v>4</v>
      </c>
      <c r="W19" s="7">
        <f t="shared" si="1"/>
        <v>8</v>
      </c>
      <c r="X19" s="8" t="str">
        <f t="shared" si="2"/>
        <v>M</v>
      </c>
      <c r="Y19" s="9" t="str">
        <f t="shared" si="3"/>
        <v>Situación deficiente con exposición esporádica, o bien situación mejorable con exposición continuada o frecuente. Es posible que suceda el daño alguna vez.</v>
      </c>
      <c r="Z19" s="7">
        <v>25</v>
      </c>
      <c r="AA19" s="7">
        <f t="shared" si="4"/>
        <v>200</v>
      </c>
      <c r="AB19" s="10" t="str">
        <f t="shared" si="10"/>
        <v>II</v>
      </c>
      <c r="AC19" s="9" t="str">
        <f t="shared" si="11"/>
        <v>Corregir y adoptar medidas de control de inmediato. Sin embargo suspenda actividades si el nivel de riesgo está por encima o igual de 360.</v>
      </c>
      <c r="AD19" s="11" t="str">
        <f t="shared" si="12"/>
        <v>No aceptable o aceptable con control específico</v>
      </c>
      <c r="AE19" s="143" t="s">
        <v>570</v>
      </c>
      <c r="AF19" s="148" t="s">
        <v>34</v>
      </c>
      <c r="AG19" s="148" t="s">
        <v>34</v>
      </c>
      <c r="AH19" s="190" t="s">
        <v>345</v>
      </c>
      <c r="AI19" s="190" t="s">
        <v>346</v>
      </c>
      <c r="AJ19" s="157" t="s">
        <v>34</v>
      </c>
      <c r="AK19" s="147" t="s">
        <v>35</v>
      </c>
      <c r="AL19" s="135"/>
    </row>
    <row r="20" spans="2:38" s="2" customFormat="1" ht="99.75" customHeight="1" x14ac:dyDescent="0.35">
      <c r="B20" s="212"/>
      <c r="C20" s="212"/>
      <c r="D20" s="212"/>
      <c r="E20" s="222"/>
      <c r="F20" s="222"/>
      <c r="G20" s="214" t="s">
        <v>108</v>
      </c>
      <c r="H20" s="216" t="s">
        <v>324</v>
      </c>
      <c r="I20" s="223" t="s">
        <v>546</v>
      </c>
      <c r="J20" s="190" t="s">
        <v>533</v>
      </c>
      <c r="K20" s="190" t="s">
        <v>534</v>
      </c>
      <c r="L20" s="182">
        <v>1</v>
      </c>
      <c r="M20" s="181">
        <v>0</v>
      </c>
      <c r="N20" s="182">
        <v>0</v>
      </c>
      <c r="O20" s="182">
        <f t="shared" si="0"/>
        <v>1</v>
      </c>
      <c r="P20" s="190" t="s">
        <v>535</v>
      </c>
      <c r="Q20" s="148">
        <v>8</v>
      </c>
      <c r="R20" s="190" t="s">
        <v>536</v>
      </c>
      <c r="S20" s="190" t="s">
        <v>537</v>
      </c>
      <c r="T20" s="190" t="s">
        <v>539</v>
      </c>
      <c r="U20" s="7">
        <v>2</v>
      </c>
      <c r="V20" s="7">
        <v>3</v>
      </c>
      <c r="W20" s="7">
        <f t="shared" si="1"/>
        <v>6</v>
      </c>
      <c r="X20" s="8" t="str">
        <f t="shared" si="2"/>
        <v>M</v>
      </c>
      <c r="Y20" s="9" t="str">
        <f t="shared" si="3"/>
        <v>Situación deficiente con exposición esporádica, o bien situación mejorable con exposición continuada o frecuente. Es posible que suceda el daño alguna vez.</v>
      </c>
      <c r="Z20" s="7">
        <v>60</v>
      </c>
      <c r="AA20" s="7">
        <f t="shared" si="4"/>
        <v>360</v>
      </c>
      <c r="AB20" s="10" t="str">
        <f t="shared" si="10"/>
        <v>II</v>
      </c>
      <c r="AC20" s="9" t="str">
        <f t="shared" si="11"/>
        <v>Corregir y adoptar medidas de control de inmediato. Sin embargo suspenda actividades si el nivel de riesgo está por encima o igual de 360.</v>
      </c>
      <c r="AD20" s="11" t="str">
        <f t="shared" si="12"/>
        <v>No aceptable o aceptable con control específico</v>
      </c>
      <c r="AE20" s="143" t="s">
        <v>538</v>
      </c>
      <c r="AF20" s="148" t="s">
        <v>34</v>
      </c>
      <c r="AG20" s="148" t="s">
        <v>34</v>
      </c>
      <c r="AH20" s="141" t="s">
        <v>531</v>
      </c>
      <c r="AI20" s="152" t="s">
        <v>532</v>
      </c>
      <c r="AJ20" s="148" t="s">
        <v>530</v>
      </c>
      <c r="AK20" s="173" t="s">
        <v>285</v>
      </c>
      <c r="AL20" s="135"/>
    </row>
    <row r="21" spans="2:38" s="2" customFormat="1" ht="99.75" customHeight="1" x14ac:dyDescent="0.35">
      <c r="B21" s="212"/>
      <c r="C21" s="212"/>
      <c r="D21" s="212"/>
      <c r="E21" s="222"/>
      <c r="F21" s="222"/>
      <c r="G21" s="215"/>
      <c r="H21" s="217"/>
      <c r="I21" s="224"/>
      <c r="J21" s="190" t="s">
        <v>541</v>
      </c>
      <c r="K21" s="190" t="s">
        <v>542</v>
      </c>
      <c r="L21" s="140">
        <v>1</v>
      </c>
      <c r="M21" s="158">
        <v>0</v>
      </c>
      <c r="N21" s="140">
        <v>0</v>
      </c>
      <c r="O21" s="140">
        <f t="shared" si="0"/>
        <v>1</v>
      </c>
      <c r="P21" s="190" t="s">
        <v>540</v>
      </c>
      <c r="Q21" s="157">
        <v>1</v>
      </c>
      <c r="R21" s="190" t="s">
        <v>33</v>
      </c>
      <c r="S21" s="190" t="s">
        <v>33</v>
      </c>
      <c r="T21" s="190" t="s">
        <v>543</v>
      </c>
      <c r="U21" s="7">
        <v>2</v>
      </c>
      <c r="V21" s="7">
        <v>2</v>
      </c>
      <c r="W21" s="7">
        <f t="shared" si="1"/>
        <v>4</v>
      </c>
      <c r="X21" s="8" t="str">
        <f t="shared" si="2"/>
        <v>B</v>
      </c>
      <c r="Y21" s="9" t="str">
        <f t="shared" si="3"/>
        <v>Situación mejorable con exposición ocasional o esporádica, o situación sin anomalía destacable con cualquier nivel de exposición. No es esperable que se materialice el riesgo, aunque puede ser concebible.</v>
      </c>
      <c r="Z21" s="7">
        <v>25</v>
      </c>
      <c r="AA21" s="7">
        <f t="shared" si="4"/>
        <v>100</v>
      </c>
      <c r="AB21" s="10" t="str">
        <f t="shared" si="10"/>
        <v>III</v>
      </c>
      <c r="AC21" s="9" t="str">
        <f t="shared" si="11"/>
        <v>Mejorar si es posible. Sería conveniente justificar la intervención y su rentabilidad.</v>
      </c>
      <c r="AD21" s="11" t="str">
        <f t="shared" si="12"/>
        <v>Aceptable</v>
      </c>
      <c r="AE21" s="143" t="s">
        <v>126</v>
      </c>
      <c r="AF21" s="173" t="s">
        <v>544</v>
      </c>
      <c r="AG21" s="148" t="s">
        <v>34</v>
      </c>
      <c r="AH21" s="148" t="s">
        <v>34</v>
      </c>
      <c r="AI21" s="152" t="s">
        <v>545</v>
      </c>
      <c r="AJ21" s="147" t="s">
        <v>223</v>
      </c>
      <c r="AK21" s="147" t="s">
        <v>35</v>
      </c>
      <c r="AL21" s="135"/>
    </row>
    <row r="22" spans="2:38" s="2" customFormat="1" ht="99.75" customHeight="1" x14ac:dyDescent="0.35">
      <c r="B22" s="212"/>
      <c r="C22" s="212"/>
      <c r="D22" s="212"/>
      <c r="E22" s="222"/>
      <c r="F22" s="222"/>
      <c r="G22" s="38" t="s">
        <v>33</v>
      </c>
      <c r="H22" s="216" t="s">
        <v>48</v>
      </c>
      <c r="I22" s="190" t="s">
        <v>106</v>
      </c>
      <c r="J22" s="190" t="s">
        <v>442</v>
      </c>
      <c r="K22" s="190" t="s">
        <v>420</v>
      </c>
      <c r="L22" s="140">
        <v>1</v>
      </c>
      <c r="M22" s="158">
        <v>0</v>
      </c>
      <c r="N22" s="140">
        <v>0</v>
      </c>
      <c r="O22" s="140">
        <f t="shared" si="0"/>
        <v>1</v>
      </c>
      <c r="P22" s="190" t="s">
        <v>443</v>
      </c>
      <c r="Q22" s="157">
        <v>8</v>
      </c>
      <c r="R22" s="190" t="s">
        <v>213</v>
      </c>
      <c r="S22" s="179" t="s">
        <v>460</v>
      </c>
      <c r="T22" s="179" t="s">
        <v>469</v>
      </c>
      <c r="U22" s="48">
        <v>2</v>
      </c>
      <c r="V22" s="7">
        <v>2</v>
      </c>
      <c r="W22" s="7">
        <f t="shared" si="1"/>
        <v>4</v>
      </c>
      <c r="X22" s="8" t="str">
        <f t="shared" si="2"/>
        <v>B</v>
      </c>
      <c r="Y22" s="9" t="str">
        <f t="shared" si="3"/>
        <v>Situación mejorable con exposición ocasional o esporádica, o situación sin anomalía destacable con cualquier nivel de exposición. No es esperable que se materialice el riesgo, aunque puede ser concebible.</v>
      </c>
      <c r="Z22" s="7">
        <v>10</v>
      </c>
      <c r="AA22" s="7">
        <f t="shared" si="4"/>
        <v>40</v>
      </c>
      <c r="AB22" s="10" t="str">
        <f t="shared" si="10"/>
        <v>III</v>
      </c>
      <c r="AC22" s="9" t="str">
        <f t="shared" si="11"/>
        <v>Mejorar si es posible. Sería conveniente justificar la intervención y su rentabilidad.</v>
      </c>
      <c r="AD22" s="11" t="str">
        <f t="shared" si="12"/>
        <v>Aceptable</v>
      </c>
      <c r="AE22" s="143" t="s">
        <v>70</v>
      </c>
      <c r="AF22" s="157" t="s">
        <v>34</v>
      </c>
      <c r="AG22" s="157" t="s">
        <v>34</v>
      </c>
      <c r="AH22" s="190" t="s">
        <v>200</v>
      </c>
      <c r="AI22" s="190" t="s">
        <v>470</v>
      </c>
      <c r="AJ22" s="190" t="s">
        <v>322</v>
      </c>
      <c r="AK22" s="147" t="s">
        <v>35</v>
      </c>
      <c r="AL22" s="135"/>
    </row>
    <row r="23" spans="2:38" s="2" customFormat="1" ht="99.75" customHeight="1" x14ac:dyDescent="0.35">
      <c r="B23" s="212"/>
      <c r="C23" s="212"/>
      <c r="D23" s="212"/>
      <c r="E23" s="222"/>
      <c r="F23" s="222"/>
      <c r="G23" s="38" t="s">
        <v>44</v>
      </c>
      <c r="H23" s="220"/>
      <c r="I23" s="190" t="s">
        <v>68</v>
      </c>
      <c r="J23" s="190" t="s">
        <v>436</v>
      </c>
      <c r="K23" s="190" t="s">
        <v>420</v>
      </c>
      <c r="L23" s="140">
        <v>1</v>
      </c>
      <c r="M23" s="158">
        <v>0</v>
      </c>
      <c r="N23" s="140">
        <v>0</v>
      </c>
      <c r="O23" s="140">
        <f t="shared" si="0"/>
        <v>1</v>
      </c>
      <c r="P23" s="190" t="s">
        <v>437</v>
      </c>
      <c r="Q23" s="157">
        <v>1</v>
      </c>
      <c r="R23" s="190" t="s">
        <v>439</v>
      </c>
      <c r="S23" s="190" t="s">
        <v>467</v>
      </c>
      <c r="T23" s="179" t="s">
        <v>468</v>
      </c>
      <c r="U23" s="7">
        <v>2</v>
      </c>
      <c r="V23" s="7">
        <v>2</v>
      </c>
      <c r="W23" s="7">
        <f t="shared" si="1"/>
        <v>4</v>
      </c>
      <c r="X23" s="8" t="str">
        <f t="shared" si="2"/>
        <v>B</v>
      </c>
      <c r="Y23" s="9" t="str">
        <f t="shared" si="3"/>
        <v>Situación mejorable con exposición ocasional o esporádica, o situación sin anomalía destacable con cualquier nivel de exposición. No es esperable que se materialice el riesgo, aunque puede ser concebible.</v>
      </c>
      <c r="Z23" s="7">
        <v>10</v>
      </c>
      <c r="AA23" s="7">
        <f t="shared" si="4"/>
        <v>40</v>
      </c>
      <c r="AB23" s="10" t="str">
        <f t="shared" si="10"/>
        <v>III</v>
      </c>
      <c r="AC23" s="9" t="str">
        <f t="shared" si="11"/>
        <v>Mejorar si es posible. Sería conveniente justificar la intervención y su rentabilidad.</v>
      </c>
      <c r="AD23" s="11" t="str">
        <f t="shared" si="12"/>
        <v>Aceptable</v>
      </c>
      <c r="AE23" s="143" t="s">
        <v>135</v>
      </c>
      <c r="AF23" s="143" t="s">
        <v>34</v>
      </c>
      <c r="AG23" s="145" t="s">
        <v>213</v>
      </c>
      <c r="AH23" s="190" t="s">
        <v>440</v>
      </c>
      <c r="AI23" s="190" t="s">
        <v>441</v>
      </c>
      <c r="AJ23" s="157" t="s">
        <v>34</v>
      </c>
      <c r="AK23" s="147" t="s">
        <v>35</v>
      </c>
      <c r="AL23" s="135"/>
    </row>
    <row r="24" spans="2:38" s="2" customFormat="1" ht="99.75" customHeight="1" x14ac:dyDescent="0.35">
      <c r="B24" s="212"/>
      <c r="C24" s="212"/>
      <c r="D24" s="212"/>
      <c r="E24" s="222"/>
      <c r="F24" s="222"/>
      <c r="G24" s="38" t="s">
        <v>44</v>
      </c>
      <c r="H24" s="220"/>
      <c r="I24" s="190" t="s">
        <v>68</v>
      </c>
      <c r="J24" s="190" t="s">
        <v>438</v>
      </c>
      <c r="K24" s="190" t="s">
        <v>69</v>
      </c>
      <c r="L24" s="140">
        <v>1</v>
      </c>
      <c r="M24" s="158">
        <v>0</v>
      </c>
      <c r="N24" s="140">
        <v>0</v>
      </c>
      <c r="O24" s="140">
        <f t="shared" si="0"/>
        <v>1</v>
      </c>
      <c r="P24" s="190" t="s">
        <v>432</v>
      </c>
      <c r="Q24" s="157">
        <v>8</v>
      </c>
      <c r="R24" s="179" t="s">
        <v>213</v>
      </c>
      <c r="S24" s="190" t="s">
        <v>433</v>
      </c>
      <c r="T24" s="179" t="s">
        <v>472</v>
      </c>
      <c r="U24" s="7">
        <v>2</v>
      </c>
      <c r="V24" s="7">
        <v>3</v>
      </c>
      <c r="W24" s="7">
        <f t="shared" si="1"/>
        <v>6</v>
      </c>
      <c r="X24" s="8" t="str">
        <f t="shared" si="2"/>
        <v>M</v>
      </c>
      <c r="Y24" s="9" t="str">
        <f t="shared" si="3"/>
        <v>Situación deficiente con exposición esporádica, o bien situación mejorable con exposición continuada o frecuente. Es posible que suceda el daño alguna vez.</v>
      </c>
      <c r="Z24" s="7">
        <v>10</v>
      </c>
      <c r="AA24" s="7">
        <f t="shared" si="4"/>
        <v>60</v>
      </c>
      <c r="AB24" s="10" t="str">
        <f t="shared" si="10"/>
        <v>III</v>
      </c>
      <c r="AC24" s="9" t="str">
        <f t="shared" si="11"/>
        <v>Mejorar si es posible. Sería conveniente justificar la intervención y su rentabilidad.</v>
      </c>
      <c r="AD24" s="11" t="str">
        <f t="shared" si="12"/>
        <v>Aceptable</v>
      </c>
      <c r="AE24" s="143" t="s">
        <v>70</v>
      </c>
      <c r="AF24" s="157" t="s">
        <v>34</v>
      </c>
      <c r="AG24" s="157" t="s">
        <v>34</v>
      </c>
      <c r="AH24" s="190" t="s">
        <v>434</v>
      </c>
      <c r="AI24" s="190" t="s">
        <v>435</v>
      </c>
      <c r="AJ24" s="157" t="s">
        <v>34</v>
      </c>
      <c r="AK24" s="147" t="s">
        <v>35</v>
      </c>
      <c r="AL24" s="135"/>
    </row>
    <row r="25" spans="2:38" s="2" customFormat="1" ht="99.75" customHeight="1" x14ac:dyDescent="0.35">
      <c r="B25" s="212"/>
      <c r="C25" s="212"/>
      <c r="D25" s="212"/>
      <c r="E25" s="222"/>
      <c r="F25" s="222"/>
      <c r="G25" s="38" t="s">
        <v>33</v>
      </c>
      <c r="H25" s="220"/>
      <c r="I25" s="190" t="s">
        <v>51</v>
      </c>
      <c r="J25" s="190" t="s">
        <v>429</v>
      </c>
      <c r="K25" s="190" t="s">
        <v>420</v>
      </c>
      <c r="L25" s="140">
        <v>1</v>
      </c>
      <c r="M25" s="158">
        <v>0</v>
      </c>
      <c r="N25" s="140">
        <v>0</v>
      </c>
      <c r="O25" s="140">
        <f t="shared" si="0"/>
        <v>1</v>
      </c>
      <c r="P25" s="190" t="s">
        <v>437</v>
      </c>
      <c r="Q25" s="157">
        <v>1</v>
      </c>
      <c r="R25" s="190" t="s">
        <v>213</v>
      </c>
      <c r="S25" s="179" t="s">
        <v>461</v>
      </c>
      <c r="T25" s="190" t="s">
        <v>473</v>
      </c>
      <c r="U25" s="7">
        <v>2</v>
      </c>
      <c r="V25" s="7">
        <v>2</v>
      </c>
      <c r="W25" s="7">
        <f t="shared" si="1"/>
        <v>4</v>
      </c>
      <c r="X25" s="8" t="str">
        <f t="shared" si="2"/>
        <v>B</v>
      </c>
      <c r="Y25" s="9" t="str">
        <f t="shared" si="3"/>
        <v>Situación mejorable con exposición ocasional o esporádica, o situación sin anomalía destacable con cualquier nivel de exposición. No es esperable que se materialice el riesgo, aunque puede ser concebible.</v>
      </c>
      <c r="Z25" s="7">
        <v>25</v>
      </c>
      <c r="AA25" s="7">
        <f t="shared" si="4"/>
        <v>100</v>
      </c>
      <c r="AB25" s="10" t="str">
        <f t="shared" si="10"/>
        <v>III</v>
      </c>
      <c r="AC25" s="9" t="str">
        <f t="shared" si="11"/>
        <v>Mejorar si es posible. Sería conveniente justificar la intervención y su rentabilidad.</v>
      </c>
      <c r="AD25" s="11" t="str">
        <f t="shared" si="12"/>
        <v>Aceptable</v>
      </c>
      <c r="AE25" s="143" t="s">
        <v>527</v>
      </c>
      <c r="AF25" s="148" t="s">
        <v>34</v>
      </c>
      <c r="AG25" s="148" t="s">
        <v>34</v>
      </c>
      <c r="AH25" s="190" t="s">
        <v>72</v>
      </c>
      <c r="AI25" s="190" t="s">
        <v>431</v>
      </c>
      <c r="AJ25" s="148" t="s">
        <v>34</v>
      </c>
      <c r="AK25" s="147" t="s">
        <v>35</v>
      </c>
      <c r="AL25" s="135"/>
    </row>
    <row r="26" spans="2:38" s="2" customFormat="1" ht="99.75" customHeight="1" x14ac:dyDescent="0.35">
      <c r="B26" s="212"/>
      <c r="C26" s="212"/>
      <c r="D26" s="212"/>
      <c r="E26" s="222"/>
      <c r="F26" s="222"/>
      <c r="G26" s="38" t="s">
        <v>33</v>
      </c>
      <c r="H26" s="217"/>
      <c r="I26" s="190" t="s">
        <v>288</v>
      </c>
      <c r="J26" s="190" t="s">
        <v>462</v>
      </c>
      <c r="K26" s="190" t="s">
        <v>425</v>
      </c>
      <c r="L26" s="140">
        <v>1</v>
      </c>
      <c r="M26" s="158">
        <v>0</v>
      </c>
      <c r="N26" s="140">
        <v>0</v>
      </c>
      <c r="O26" s="140">
        <f t="shared" si="0"/>
        <v>1</v>
      </c>
      <c r="P26" s="190" t="s">
        <v>426</v>
      </c>
      <c r="Q26" s="157">
        <v>2</v>
      </c>
      <c r="R26" s="179" t="s">
        <v>474</v>
      </c>
      <c r="S26" s="190" t="s">
        <v>475</v>
      </c>
      <c r="T26" s="179" t="s">
        <v>477</v>
      </c>
      <c r="U26" s="7">
        <v>6</v>
      </c>
      <c r="V26" s="7">
        <v>2</v>
      </c>
      <c r="W26" s="7">
        <f t="shared" si="1"/>
        <v>12</v>
      </c>
      <c r="X26" s="8" t="str">
        <f t="shared" si="2"/>
        <v>A</v>
      </c>
      <c r="Y26" s="9" t="str">
        <f t="shared" si="3"/>
        <v>Situación deficiente con exposición frecuente u ocasional, o bien situación muy deficiente con exposición ocasional o esporádica. La materialización de Riesgo es posible que suceda varias veces en la vida laboral</v>
      </c>
      <c r="Z26" s="7">
        <v>25</v>
      </c>
      <c r="AA26" s="7">
        <f t="shared" si="4"/>
        <v>300</v>
      </c>
      <c r="AB26" s="10" t="str">
        <f t="shared" si="10"/>
        <v>II</v>
      </c>
      <c r="AC26" s="9" t="str">
        <f t="shared" si="11"/>
        <v>Corregir y adoptar medidas de control de inmediato. Sin embargo suspenda actividades si el nivel de riesgo está por encima o igual de 360.</v>
      </c>
      <c r="AD26" s="11" t="str">
        <f t="shared" si="12"/>
        <v>No aceptable o aceptable con control específico</v>
      </c>
      <c r="AE26" s="145" t="s">
        <v>34</v>
      </c>
      <c r="AF26" s="148" t="s">
        <v>34</v>
      </c>
      <c r="AG26" s="148" t="s">
        <v>34</v>
      </c>
      <c r="AH26" s="190" t="s">
        <v>428</v>
      </c>
      <c r="AI26" s="146" t="s">
        <v>217</v>
      </c>
      <c r="AJ26" s="148" t="s">
        <v>34</v>
      </c>
      <c r="AK26" s="147" t="s">
        <v>35</v>
      </c>
      <c r="AL26" s="135"/>
    </row>
    <row r="27" spans="2:38" s="2" customFormat="1" ht="99.75" customHeight="1" x14ac:dyDescent="0.35">
      <c r="B27" s="212"/>
      <c r="C27" s="212"/>
      <c r="D27" s="212"/>
      <c r="E27" s="222"/>
      <c r="F27" s="222"/>
      <c r="G27" s="129" t="s">
        <v>33</v>
      </c>
      <c r="H27" s="190" t="s">
        <v>75</v>
      </c>
      <c r="I27" s="190" t="s">
        <v>418</v>
      </c>
      <c r="J27" s="190" t="s">
        <v>419</v>
      </c>
      <c r="K27" s="190" t="s">
        <v>420</v>
      </c>
      <c r="L27" s="140">
        <v>1</v>
      </c>
      <c r="M27" s="158">
        <v>0</v>
      </c>
      <c r="N27" s="140">
        <v>0</v>
      </c>
      <c r="O27" s="140">
        <f t="shared" si="0"/>
        <v>1</v>
      </c>
      <c r="P27" s="190" t="s">
        <v>421</v>
      </c>
      <c r="Q27" s="157">
        <v>8</v>
      </c>
      <c r="R27" s="190" t="s">
        <v>422</v>
      </c>
      <c r="S27" s="190" t="s">
        <v>423</v>
      </c>
      <c r="T27" s="179" t="s">
        <v>492</v>
      </c>
      <c r="U27" s="7">
        <v>2</v>
      </c>
      <c r="V27" s="7">
        <v>1</v>
      </c>
      <c r="W27" s="7">
        <f t="shared" si="1"/>
        <v>2</v>
      </c>
      <c r="X27" s="8" t="str">
        <f t="shared" si="2"/>
        <v>B</v>
      </c>
      <c r="Y27" s="9" t="str">
        <f t="shared" si="3"/>
        <v>Situación mejorable con exposición ocasional o esporádica, o situación sin anomalía destacable con cualquier nivel de exposición. No es esperable que se materialice el riesgo, aunque puede ser concebible.</v>
      </c>
      <c r="Z27" s="7">
        <v>10</v>
      </c>
      <c r="AA27" s="7">
        <f t="shared" si="4"/>
        <v>20</v>
      </c>
      <c r="AB27" s="10" t="str">
        <f t="shared" si="10"/>
        <v>IV</v>
      </c>
      <c r="AC27" s="9" t="str">
        <f t="shared" si="11"/>
        <v>Mantener las medidas de control existentes, pero se deberían considerar soluciones o mejoras y se deben hacer comprobaciones periódicas para asegurar que el riesgo aún es tolerable.</v>
      </c>
      <c r="AD27" s="11" t="str">
        <f t="shared" si="12"/>
        <v>Aceptable</v>
      </c>
      <c r="AE27" s="190" t="s">
        <v>79</v>
      </c>
      <c r="AF27" s="157" t="s">
        <v>34</v>
      </c>
      <c r="AG27" s="157" t="s">
        <v>34</v>
      </c>
      <c r="AH27" s="190" t="s">
        <v>80</v>
      </c>
      <c r="AI27" s="190" t="s">
        <v>424</v>
      </c>
      <c r="AJ27" s="157" t="s">
        <v>34</v>
      </c>
      <c r="AK27" s="147" t="s">
        <v>35</v>
      </c>
      <c r="AL27" s="135"/>
    </row>
    <row r="28" spans="2:38" ht="99.75" customHeight="1" x14ac:dyDescent="0.3">
      <c r="E28" s="3"/>
      <c r="H28" s="137"/>
      <c r="I28" s="137"/>
      <c r="J28" s="137"/>
      <c r="K28" s="137"/>
      <c r="L28" s="137"/>
      <c r="M28" s="137"/>
      <c r="N28" s="137"/>
      <c r="O28" s="137"/>
      <c r="P28" s="137"/>
      <c r="Q28" s="137"/>
      <c r="R28" s="137"/>
      <c r="S28" s="137"/>
      <c r="T28" s="137"/>
      <c r="AE28" s="137"/>
      <c r="AF28" s="137"/>
      <c r="AG28" s="137"/>
      <c r="AH28" s="137"/>
      <c r="AI28" s="137"/>
      <c r="AJ28" s="137"/>
      <c r="AK28" s="137"/>
      <c r="AL28" s="137"/>
    </row>
    <row r="29" spans="2:38" ht="62.25" customHeight="1" x14ac:dyDescent="0.3">
      <c r="E29" s="3"/>
      <c r="H29" s="3"/>
      <c r="AF29" s="3"/>
      <c r="AG29" s="3"/>
      <c r="AH29" s="3"/>
      <c r="AJ29" s="3"/>
    </row>
    <row r="30" spans="2:38" ht="62.25" customHeight="1" x14ac:dyDescent="0.3">
      <c r="E30" s="3"/>
      <c r="H30" s="3"/>
      <c r="AF30" s="3"/>
      <c r="AG30" s="3"/>
      <c r="AH30" s="3"/>
      <c r="AJ30" s="3"/>
    </row>
    <row r="31" spans="2:38" ht="62.25" customHeight="1" x14ac:dyDescent="0.3">
      <c r="E31" s="3"/>
      <c r="H31" s="3"/>
      <c r="AF31" s="3"/>
      <c r="AG31" s="3"/>
      <c r="AH31" s="3"/>
      <c r="AJ31" s="3"/>
    </row>
    <row r="32" spans="2:38" ht="62.25" customHeight="1" x14ac:dyDescent="0.3">
      <c r="E32" s="3"/>
      <c r="H32" s="3"/>
      <c r="AF32" s="3"/>
      <c r="AG32" s="3"/>
      <c r="AH32" s="3"/>
      <c r="AJ32" s="3"/>
    </row>
    <row r="33" s="3" customFormat="1" ht="62.25" customHeight="1" x14ac:dyDescent="0.3"/>
    <row r="49" spans="2:37" s="4" customFormat="1" ht="62.25" customHeight="1" x14ac:dyDescent="0.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I49" s="3"/>
      <c r="AJ49" s="5"/>
      <c r="AK49" s="3"/>
    </row>
    <row r="50" spans="2:37" s="4" customFormat="1" ht="62.25" customHeight="1" x14ac:dyDescent="0.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I50" s="3"/>
      <c r="AJ50" s="5"/>
      <c r="AK50" s="3"/>
    </row>
    <row r="51" spans="2:37" s="4" customFormat="1" ht="62.25" customHeight="1" x14ac:dyDescent="0.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I51" s="3"/>
      <c r="AJ51" s="5"/>
      <c r="AK51" s="3"/>
    </row>
    <row r="52" spans="2:37" s="4" customFormat="1" ht="62.25" customHeight="1" x14ac:dyDescent="0.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I52" s="3"/>
      <c r="AJ52" s="5"/>
      <c r="AK52" s="3"/>
    </row>
    <row r="53" spans="2:37" s="4" customFormat="1" ht="62.25" customHeight="1" x14ac:dyDescent="0.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I53" s="3"/>
      <c r="AJ53" s="5"/>
      <c r="AK53" s="3"/>
    </row>
    <row r="54" spans="2:37" s="4" customFormat="1" ht="62.25" customHeight="1" x14ac:dyDescent="0.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I54" s="3"/>
      <c r="AJ54" s="5"/>
      <c r="AK54" s="3"/>
    </row>
    <row r="55" spans="2:37" s="4" customFormat="1" ht="62.25" customHeight="1" x14ac:dyDescent="0.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I55" s="3"/>
      <c r="AJ55" s="5"/>
      <c r="AK55" s="3"/>
    </row>
    <row r="56" spans="2:37" s="4" customFormat="1" ht="62.25" customHeight="1" x14ac:dyDescent="0.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I56" s="3"/>
      <c r="AJ56" s="5"/>
      <c r="AK56" s="3"/>
    </row>
    <row r="57" spans="2:37" ht="62.25" customHeight="1" x14ac:dyDescent="0.3">
      <c r="E57" s="3"/>
      <c r="H57" s="3"/>
      <c r="AF57" s="3"/>
    </row>
    <row r="58" spans="2:37" ht="62.25" customHeight="1" x14ac:dyDescent="0.3">
      <c r="E58" s="3"/>
      <c r="H58" s="3"/>
      <c r="AF58" s="3"/>
    </row>
    <row r="59" spans="2:37" ht="62.25" customHeight="1" x14ac:dyDescent="0.3">
      <c r="E59" s="3"/>
      <c r="H59" s="3"/>
      <c r="AF59" s="3"/>
    </row>
    <row r="60" spans="2:37" ht="62.25" customHeight="1" x14ac:dyDescent="0.3">
      <c r="E60" s="3"/>
      <c r="H60" s="3"/>
      <c r="AF60" s="3"/>
    </row>
    <row r="61" spans="2:37" ht="62.25" customHeight="1" x14ac:dyDescent="0.3">
      <c r="E61" s="3"/>
      <c r="H61" s="3"/>
      <c r="AF61" s="3"/>
    </row>
    <row r="62" spans="2:37" ht="62.25" customHeight="1" x14ac:dyDescent="0.3">
      <c r="E62" s="3"/>
      <c r="H62" s="3"/>
      <c r="AF62" s="3"/>
    </row>
    <row r="63" spans="2:37" ht="62.25" customHeight="1" x14ac:dyDescent="0.3">
      <c r="E63" s="3"/>
      <c r="H63" s="3"/>
      <c r="AF63" s="3"/>
    </row>
    <row r="64" spans="2:37" ht="62.25" customHeight="1" x14ac:dyDescent="0.3">
      <c r="E64" s="3"/>
      <c r="H64" s="3"/>
      <c r="AF64" s="3"/>
      <c r="AG64" s="3"/>
      <c r="AH64" s="3"/>
      <c r="AJ64" s="3"/>
    </row>
    <row r="65" s="3" customFormat="1" ht="62.25" customHeight="1" x14ac:dyDescent="0.3"/>
    <row r="66" s="3" customFormat="1" ht="62.25" customHeight="1" x14ac:dyDescent="0.3"/>
    <row r="67" s="3" customFormat="1" ht="62.25" customHeight="1" x14ac:dyDescent="0.3"/>
    <row r="68" s="3" customFormat="1" ht="62.25" customHeight="1" x14ac:dyDescent="0.3"/>
    <row r="69" s="3" customFormat="1" ht="62.25" customHeight="1" x14ac:dyDescent="0.3"/>
    <row r="70" s="3" customFormat="1" ht="62.25" customHeight="1" x14ac:dyDescent="0.3"/>
    <row r="71" s="3" customFormat="1" ht="62.25" customHeight="1" x14ac:dyDescent="0.3"/>
    <row r="72" s="3" customFormat="1" ht="62.25" customHeight="1" x14ac:dyDescent="0.3"/>
    <row r="73" s="3" customFormat="1" ht="62.25" customHeight="1" x14ac:dyDescent="0.3"/>
    <row r="74" s="3" customFormat="1" ht="62.25" customHeight="1" x14ac:dyDescent="0.3"/>
    <row r="75" s="3" customFormat="1" ht="62.25" customHeight="1" x14ac:dyDescent="0.3"/>
    <row r="76" s="3" customFormat="1" ht="62.25" customHeight="1" x14ac:dyDescent="0.3"/>
    <row r="77" s="3" customFormat="1" ht="62.25" customHeight="1" x14ac:dyDescent="0.3"/>
    <row r="78" s="3" customFormat="1" ht="62.25" customHeight="1" x14ac:dyDescent="0.3"/>
    <row r="79" s="3" customFormat="1" ht="62.25" customHeight="1" x14ac:dyDescent="0.3"/>
    <row r="80" s="3" customFormat="1" ht="62.25" customHeight="1" x14ac:dyDescent="0.3"/>
    <row r="81" s="3" customFormat="1" ht="62.25" customHeight="1" x14ac:dyDescent="0.3"/>
    <row r="82" s="3" customFormat="1" ht="62.25" customHeight="1" x14ac:dyDescent="0.3"/>
    <row r="83" s="3" customFormat="1" ht="62.25" customHeight="1" x14ac:dyDescent="0.3"/>
    <row r="84" s="3" customFormat="1" ht="62.25" customHeight="1" x14ac:dyDescent="0.3"/>
    <row r="85" s="3" customFormat="1" ht="62.25" customHeight="1" x14ac:dyDescent="0.3"/>
    <row r="86" s="3" customFormat="1" ht="62.25" customHeight="1" x14ac:dyDescent="0.3"/>
    <row r="87" s="3" customFormat="1" ht="62.25" customHeight="1" x14ac:dyDescent="0.3"/>
    <row r="88" s="3" customFormat="1" ht="62.25" customHeight="1" x14ac:dyDescent="0.3"/>
    <row r="89" s="3" customFormat="1" ht="62.25" customHeight="1" x14ac:dyDescent="0.3"/>
    <row r="90" s="3" customFormat="1" ht="62.25" customHeight="1" x14ac:dyDescent="0.3"/>
    <row r="91" s="3" customFormat="1" ht="62.25" customHeight="1" x14ac:dyDescent="0.3"/>
    <row r="92" s="3" customFormat="1" ht="62.25" customHeight="1" x14ac:dyDescent="0.3"/>
    <row r="93" s="3" customFormat="1" ht="62.25" customHeight="1" x14ac:dyDescent="0.3"/>
  </sheetData>
  <autoFilter ref="B10:AK27" xr:uid="{00000000-0009-0000-0000-000002000000}"/>
  <mergeCells count="49">
    <mergeCell ref="I20:I21"/>
    <mergeCell ref="H22:H26"/>
    <mergeCell ref="H11:H13"/>
    <mergeCell ref="B5:T5"/>
    <mergeCell ref="U5:AK5"/>
    <mergeCell ref="B7:T8"/>
    <mergeCell ref="U7:AC8"/>
    <mergeCell ref="AD7:AD8"/>
    <mergeCell ref="AE7:AK7"/>
    <mergeCell ref="AE8:AK8"/>
    <mergeCell ref="B9:B10"/>
    <mergeCell ref="L9:O9"/>
    <mergeCell ref="P9:P10"/>
    <mergeCell ref="Q9:Q10"/>
    <mergeCell ref="R9:T9"/>
    <mergeCell ref="C9:C10"/>
    <mergeCell ref="D9:D10"/>
    <mergeCell ref="E9:E10"/>
    <mergeCell ref="F9:F10"/>
    <mergeCell ref="B11:B27"/>
    <mergeCell ref="C11:C27"/>
    <mergeCell ref="D11:D27"/>
    <mergeCell ref="E11:E27"/>
    <mergeCell ref="F11:F27"/>
    <mergeCell ref="AK9:AK10"/>
    <mergeCell ref="W9:W10"/>
    <mergeCell ref="G20:G21"/>
    <mergeCell ref="H20:H21"/>
    <mergeCell ref="H17:H19"/>
    <mergeCell ref="AG9:AG10"/>
    <mergeCell ref="AB9:AB10"/>
    <mergeCell ref="AA9:AA10"/>
    <mergeCell ref="H9:J9"/>
    <mergeCell ref="K9:K10"/>
    <mergeCell ref="V9:V10"/>
    <mergeCell ref="X9:X10"/>
    <mergeCell ref="G9:G10"/>
    <mergeCell ref="H14:H16"/>
    <mergeCell ref="G14:G16"/>
    <mergeCell ref="AH9:AH10"/>
    <mergeCell ref="U9:U10"/>
    <mergeCell ref="Y9:Y10"/>
    <mergeCell ref="Z9:Z10"/>
    <mergeCell ref="AI9:AI10"/>
    <mergeCell ref="AJ9:AJ10"/>
    <mergeCell ref="AC9:AC10"/>
    <mergeCell ref="AD9:AD10"/>
    <mergeCell ref="AE9:AE10"/>
    <mergeCell ref="AF9:AF10"/>
  </mergeCells>
  <phoneticPr fontId="32" type="noConversion"/>
  <conditionalFormatting sqref="AB24:AE26 AB11:AE11 AB22:AB23 AB14:AD14 AB13:AE13 AE12 AB27:AD27 AB17:AE21">
    <cfRule type="cellIs" dxfId="3388" priority="47" stopIfTrue="1" operator="equal">
      <formula>"I"</formula>
    </cfRule>
    <cfRule type="cellIs" dxfId="3387" priority="48" stopIfTrue="1" operator="equal">
      <formula>"II"</formula>
    </cfRule>
    <cfRule type="cellIs" dxfId="3386" priority="49" stopIfTrue="1" operator="between">
      <formula>"III"</formula>
      <formula>"IV"</formula>
    </cfRule>
  </conditionalFormatting>
  <conditionalFormatting sqref="AD24:AE26 AD11:AE11 AD14 AD13:AE13 AE12 AD27 AD17:AE21">
    <cfRule type="cellIs" dxfId="3385" priority="45" stopIfTrue="1" operator="equal">
      <formula>"Aceptable"</formula>
    </cfRule>
    <cfRule type="cellIs" dxfId="3384" priority="46" stopIfTrue="1" operator="equal">
      <formula>"No aceptable"</formula>
    </cfRule>
  </conditionalFormatting>
  <conditionalFormatting sqref="AD24:AD27 AD11 AD13:AD14 AD17:AD21">
    <cfRule type="containsText" dxfId="3383" priority="42" stopIfTrue="1" operator="containsText" text="No aceptable o aceptable con control específico">
      <formula>NOT(ISERROR(SEARCH("No aceptable o aceptable con control específico",AD11)))</formula>
    </cfRule>
    <cfRule type="containsText" dxfId="3382" priority="43" stopIfTrue="1" operator="containsText" text="No aceptable">
      <formula>NOT(ISERROR(SEARCH("No aceptable",AD11)))</formula>
    </cfRule>
    <cfRule type="containsText" dxfId="3381" priority="44" stopIfTrue="1" operator="containsText" text="No Aceptable o aceptable con control específico">
      <formula>NOT(ISERROR(SEARCH("No Aceptable o aceptable con control específico",AD11)))</formula>
    </cfRule>
  </conditionalFormatting>
  <conditionalFormatting sqref="AD14">
    <cfRule type="containsText" dxfId="3380" priority="40" stopIfTrue="1" operator="containsText" text="No aceptable">
      <formula>NOT(ISERROR(SEARCH("No aceptable",AD14)))</formula>
    </cfRule>
    <cfRule type="containsText" dxfId="3379" priority="41" stopIfTrue="1" operator="containsText" text="No Aceptable o aceptable con control específico">
      <formula>NOT(ISERROR(SEARCH("No Aceptable o aceptable con control específico",AD14)))</formula>
    </cfRule>
  </conditionalFormatting>
  <conditionalFormatting sqref="AD23:AE23 AD22">
    <cfRule type="cellIs" dxfId="3378" priority="35" stopIfTrue="1" operator="equal">
      <formula>"Aceptable"</formula>
    </cfRule>
    <cfRule type="cellIs" dxfId="3377" priority="36" stopIfTrue="1" operator="equal">
      <formula>"No aceptable"</formula>
    </cfRule>
  </conditionalFormatting>
  <conditionalFormatting sqref="AD22:AD23">
    <cfRule type="containsText" dxfId="3376" priority="32" stopIfTrue="1" operator="containsText" text="No aceptable o aceptable con control específico">
      <formula>NOT(ISERROR(SEARCH("No aceptable o aceptable con control específico",AD22)))</formula>
    </cfRule>
    <cfRule type="containsText" dxfId="3375" priority="33" stopIfTrue="1" operator="containsText" text="No aceptable">
      <formula>NOT(ISERROR(SEARCH("No aceptable",AD22)))</formula>
    </cfRule>
    <cfRule type="containsText" dxfId="3374" priority="34" stopIfTrue="1" operator="containsText" text="No Aceptable o aceptable con control específico">
      <formula>NOT(ISERROR(SEARCH("No Aceptable o aceptable con control específico",AD22)))</formula>
    </cfRule>
  </conditionalFormatting>
  <conditionalFormatting sqref="AB16:AD16">
    <cfRule type="cellIs" dxfId="3373" priority="29" stopIfTrue="1" operator="equal">
      <formula>"I"</formula>
    </cfRule>
    <cfRule type="cellIs" dxfId="3372" priority="30" stopIfTrue="1" operator="equal">
      <formula>"II"</formula>
    </cfRule>
    <cfRule type="cellIs" dxfId="3371" priority="31" stopIfTrue="1" operator="between">
      <formula>"III"</formula>
      <formula>"IV"</formula>
    </cfRule>
  </conditionalFormatting>
  <conditionalFormatting sqref="AD16">
    <cfRule type="cellIs" dxfId="3370" priority="27" stopIfTrue="1" operator="equal">
      <formula>"Aceptable"</formula>
    </cfRule>
    <cfRule type="cellIs" dxfId="3369" priority="28" stopIfTrue="1" operator="equal">
      <formula>"No aceptable"</formula>
    </cfRule>
  </conditionalFormatting>
  <conditionalFormatting sqref="AD16">
    <cfRule type="containsText" dxfId="3368" priority="24" stopIfTrue="1" operator="containsText" text="No aceptable o aceptable con control específico">
      <formula>NOT(ISERROR(SEARCH("No aceptable o aceptable con control específico",AD16)))</formula>
    </cfRule>
    <cfRule type="containsText" dxfId="3367" priority="25" stopIfTrue="1" operator="containsText" text="No aceptable">
      <formula>NOT(ISERROR(SEARCH("No aceptable",AD16)))</formula>
    </cfRule>
    <cfRule type="containsText" dxfId="3366" priority="26" stopIfTrue="1" operator="containsText" text="No Aceptable o aceptable con control específico">
      <formula>NOT(ISERROR(SEARCH("No Aceptable o aceptable con control específico",AD16)))</formula>
    </cfRule>
  </conditionalFormatting>
  <conditionalFormatting sqref="AB15:AE15">
    <cfRule type="cellIs" dxfId="3365" priority="21" stopIfTrue="1" operator="equal">
      <formula>"I"</formula>
    </cfRule>
    <cfRule type="cellIs" dxfId="3364" priority="22" stopIfTrue="1" operator="equal">
      <formula>"II"</formula>
    </cfRule>
    <cfRule type="cellIs" dxfId="3363" priority="23" stopIfTrue="1" operator="between">
      <formula>"III"</formula>
      <formula>"IV"</formula>
    </cfRule>
  </conditionalFormatting>
  <conditionalFormatting sqref="AD15:AE15">
    <cfRule type="cellIs" dxfId="3362" priority="19" stopIfTrue="1" operator="equal">
      <formula>"Aceptable"</formula>
    </cfRule>
    <cfRule type="cellIs" dxfId="3361" priority="20" stopIfTrue="1" operator="equal">
      <formula>"No aceptable"</formula>
    </cfRule>
  </conditionalFormatting>
  <conditionalFormatting sqref="AD15">
    <cfRule type="containsText" dxfId="3360" priority="16" stopIfTrue="1" operator="containsText" text="No aceptable o aceptable con control específico">
      <formula>NOT(ISERROR(SEARCH("No aceptable o aceptable con control específico",AD15)))</formula>
    </cfRule>
    <cfRule type="containsText" dxfId="3359" priority="17" stopIfTrue="1" operator="containsText" text="No aceptable">
      <formula>NOT(ISERROR(SEARCH("No aceptable",AD15)))</formula>
    </cfRule>
    <cfRule type="containsText" dxfId="3358" priority="18" stopIfTrue="1" operator="containsText" text="No Aceptable o aceptable con control específico">
      <formula>NOT(ISERROR(SEARCH("No Aceptable o aceptable con control específico",AD15)))</formula>
    </cfRule>
  </conditionalFormatting>
  <conditionalFormatting sqref="AD15">
    <cfRule type="containsText" dxfId="3357" priority="14" stopIfTrue="1" operator="containsText" text="No aceptable">
      <formula>NOT(ISERROR(SEARCH("No aceptable",AD15)))</formula>
    </cfRule>
    <cfRule type="containsText" dxfId="3356" priority="15" stopIfTrue="1" operator="containsText" text="No Aceptable o aceptable con control específico">
      <formula>NOT(ISERROR(SEARCH("No Aceptable o aceptable con control específico",AD15)))</formula>
    </cfRule>
  </conditionalFormatting>
  <conditionalFormatting sqref="AB12:AD12">
    <cfRule type="cellIs" dxfId="3355" priority="11" stopIfTrue="1" operator="equal">
      <formula>"I"</formula>
    </cfRule>
    <cfRule type="cellIs" dxfId="3354" priority="12" stopIfTrue="1" operator="equal">
      <formula>"II"</formula>
    </cfRule>
    <cfRule type="cellIs" dxfId="3353" priority="13" stopIfTrue="1" operator="between">
      <formula>"III"</formula>
      <formula>"IV"</formula>
    </cfRule>
  </conditionalFormatting>
  <conditionalFormatting sqref="AD12">
    <cfRule type="cellIs" dxfId="3352" priority="9" stopIfTrue="1" operator="equal">
      <formula>"Aceptable"</formula>
    </cfRule>
    <cfRule type="cellIs" dxfId="3351" priority="10" stopIfTrue="1" operator="equal">
      <formula>"No aceptable"</formula>
    </cfRule>
  </conditionalFormatting>
  <conditionalFormatting sqref="AD12">
    <cfRule type="containsText" dxfId="3350" priority="6" stopIfTrue="1" operator="containsText" text="No aceptable o aceptable con control específico">
      <formula>NOT(ISERROR(SEARCH("No aceptable o aceptable con control específico",AD12)))</formula>
    </cfRule>
    <cfRule type="containsText" dxfId="3349" priority="7" stopIfTrue="1" operator="containsText" text="No aceptable">
      <formula>NOT(ISERROR(SEARCH("No aceptable",AD12)))</formula>
    </cfRule>
    <cfRule type="containsText" dxfId="3348" priority="8" stopIfTrue="1" operator="containsText" text="No Aceptable o aceptable con control específico">
      <formula>NOT(ISERROR(SEARCH("No Aceptable o aceptable con control específico",AD12)))</formula>
    </cfRule>
  </conditionalFormatting>
  <conditionalFormatting sqref="AE22">
    <cfRule type="cellIs" dxfId="3347" priority="3" stopIfTrue="1" operator="equal">
      <formula>"I"</formula>
    </cfRule>
    <cfRule type="cellIs" dxfId="3346" priority="4" stopIfTrue="1" operator="equal">
      <formula>"II"</formula>
    </cfRule>
    <cfRule type="cellIs" dxfId="3345" priority="5" stopIfTrue="1" operator="between">
      <formula>"III"</formula>
      <formula>"IV"</formula>
    </cfRule>
  </conditionalFormatting>
  <conditionalFormatting sqref="AE22">
    <cfRule type="cellIs" dxfId="3344" priority="1" stopIfTrue="1" operator="equal">
      <formula>"Aceptable"</formula>
    </cfRule>
    <cfRule type="cellIs" dxfId="3343" priority="2" stopIfTrue="1" operator="equal">
      <formula>"No aceptable"</formula>
    </cfRule>
  </conditionalFormatting>
  <dataValidations xWindow="1020" yWindow="580" count="4">
    <dataValidation allowBlank="1" sqref="AA11:AA27" xr:uid="{00000000-0002-0000-0200-000000000000}"/>
    <dataValidation type="list" allowBlank="1" showInputMessage="1" showErrorMessage="1" prompt="10 = Muy Alto_x000a_6 = Alto_x000a_2 = Medio_x000a_0 = Bajo" sqref="U11:U27" xr:uid="{00000000-0002-0000-0200-000001000000}">
      <formula1>"10, 6, 2, 0, "</formula1>
    </dataValidation>
    <dataValidation type="list" allowBlank="1" showInputMessage="1" prompt="4 = Continua_x000a_3 = Frecuente_x000a_2 = Ocasional_x000a_1 = Esporádica" sqref="V11:V27" xr:uid="{00000000-0002-0000-02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7" xr:uid="{00000000-0002-0000-0200-000003000000}">
      <formula1>"100,60,25,10"</formula1>
    </dataValidation>
  </dataValidations>
  <pageMargins left="0.23622047244094491" right="0.23622047244094491" top="0.74803149606299213" bottom="0.74803149606299213" header="0.31496062992125984" footer="0.31496062992125984"/>
  <pageSetup paperSize="5" scale="38" fitToHeight="60" orientation="landscape" horizontalDpi="360" verticalDpi="36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BK22"/>
  <sheetViews>
    <sheetView topLeftCell="A14" zoomScale="60" zoomScaleNormal="60" workbookViewId="0">
      <selection activeCell="W21" sqref="W21"/>
    </sheetView>
  </sheetViews>
  <sheetFormatPr baseColWidth="10" defaultRowHeight="51.75" customHeight="1" x14ac:dyDescent="0.2"/>
  <cols>
    <col min="1" max="1" width="1.85546875" customWidth="1"/>
    <col min="2" max="2" width="5.7109375" customWidth="1"/>
    <col min="3" max="3" width="7.5703125" customWidth="1"/>
    <col min="4" max="4" width="6.140625" customWidth="1"/>
    <col min="5" max="5" width="6.7109375" customWidth="1"/>
    <col min="6" max="6" width="27" customWidth="1"/>
    <col min="7" max="7" width="8.28515625" customWidth="1"/>
    <col min="8" max="8" width="20.28515625" customWidth="1"/>
    <col min="9" max="9" width="23.85546875" customWidth="1"/>
    <col min="10" max="10" width="22.5703125" customWidth="1"/>
    <col min="11" max="11" width="23.7109375" customWidth="1"/>
    <col min="12" max="15" width="5.140625" customWidth="1"/>
    <col min="16" max="16" width="23.85546875" bestFit="1"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30.42578125" customWidth="1"/>
    <col min="26" max="26" width="7.7109375" customWidth="1"/>
    <col min="27" max="27" width="8.140625" customWidth="1"/>
    <col min="28" max="28" width="7.28515625" customWidth="1"/>
    <col min="29" max="29" width="24.42578125" customWidth="1"/>
    <col min="30" max="30" width="12.7109375" customWidth="1"/>
    <col min="31" max="31" width="23.5703125" customWidth="1"/>
    <col min="32" max="32" width="20" customWidth="1"/>
    <col min="33" max="33" width="27.28515625" customWidth="1"/>
    <col min="34" max="34" width="22.28515625" customWidth="1"/>
    <col min="35" max="35" width="40.42578125" customWidth="1"/>
    <col min="36" max="36" width="18.5703125" customWidth="1"/>
    <col min="37" max="37" width="19.28515625" customWidth="1"/>
  </cols>
  <sheetData>
    <row r="1" spans="1:63" s="3" customFormat="1" ht="31.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32" t="s">
        <v>89</v>
      </c>
      <c r="AK1" s="59" t="s">
        <v>137</v>
      </c>
    </row>
    <row r="2" spans="1:63" s="3" customFormat="1" ht="31.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32" t="s">
        <v>90</v>
      </c>
      <c r="AK2" s="59">
        <v>1</v>
      </c>
    </row>
    <row r="3" spans="1:63" s="3" customFormat="1" ht="31.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33" t="s">
        <v>91</v>
      </c>
      <c r="AK3" s="60">
        <v>42870</v>
      </c>
    </row>
    <row r="4" spans="1:63" s="3" customFormat="1" ht="31.5" customHeight="1" x14ac:dyDescent="0.3">
      <c r="E4" s="4"/>
      <c r="H4" s="5"/>
      <c r="AF4" s="4"/>
      <c r="AG4" s="4"/>
      <c r="AH4" s="4"/>
      <c r="AJ4" s="5"/>
    </row>
    <row r="5" spans="1:63"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1:63" s="137" customFormat="1" ht="18.75" customHeight="1" x14ac:dyDescent="0.3">
      <c r="E6" s="138"/>
      <c r="H6" s="139"/>
      <c r="AF6" s="138"/>
      <c r="AG6" s="138"/>
      <c r="AH6" s="138"/>
      <c r="AJ6" s="139"/>
    </row>
    <row r="7" spans="1:63"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1:63"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1:63"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1:63"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1:63" s="2" customFormat="1" ht="72" customHeight="1" x14ac:dyDescent="0.35">
      <c r="A11" s="51"/>
      <c r="B11" s="212" t="s">
        <v>143</v>
      </c>
      <c r="C11" s="212" t="s">
        <v>267</v>
      </c>
      <c r="D11" s="212" t="s">
        <v>120</v>
      </c>
      <c r="E11" s="276" t="s">
        <v>268</v>
      </c>
      <c r="F11" s="276" t="s">
        <v>269</v>
      </c>
      <c r="G11" s="38" t="s">
        <v>44</v>
      </c>
      <c r="H11" s="157" t="s">
        <v>36</v>
      </c>
      <c r="I11" s="157" t="s">
        <v>391</v>
      </c>
      <c r="J11" s="157" t="s">
        <v>412</v>
      </c>
      <c r="K11" s="190" t="s">
        <v>393</v>
      </c>
      <c r="L11" s="140">
        <v>2</v>
      </c>
      <c r="M11" s="140">
        <v>0</v>
      </c>
      <c r="N11" s="140">
        <v>0</v>
      </c>
      <c r="O11" s="140">
        <f>SUM(L11:N11)</f>
        <v>2</v>
      </c>
      <c r="P11" s="190" t="s">
        <v>394</v>
      </c>
      <c r="Q11" s="157">
        <v>8</v>
      </c>
      <c r="R11" s="190" t="s">
        <v>413</v>
      </c>
      <c r="S11" s="190" t="s">
        <v>395</v>
      </c>
      <c r="T11" s="190" t="s">
        <v>396</v>
      </c>
      <c r="U11" s="7">
        <v>2</v>
      </c>
      <c r="V11" s="7">
        <v>4</v>
      </c>
      <c r="W11" s="7">
        <f>V11*U11</f>
        <v>8</v>
      </c>
      <c r="X11" s="8"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44" t="str">
        <f>+IF(AND(U11*V11*Z11&gt;=600,U11*V11*Z11&lt;=4000),"I",IF(AND(U11*V11*Z11&gt;=150,U11*V11*Z11&lt;=500),"II",IF(AND(U11*V11*Z11&gt;=40,U11*V11*Z11&lt;=120),"III",IF(AND(U11*V11*Z11&gt;=0,U11*V11*Z11&lt;=20),"IV",""))))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73" t="s">
        <v>397</v>
      </c>
      <c r="AF11" s="157" t="s">
        <v>34</v>
      </c>
      <c r="AG11" s="157" t="s">
        <v>37</v>
      </c>
      <c r="AH11" s="157" t="s">
        <v>34</v>
      </c>
      <c r="AI11" s="146" t="s">
        <v>414</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row>
    <row r="12" spans="1:63" s="2" customFormat="1" ht="72" customHeight="1" thickBot="1" x14ac:dyDescent="0.4">
      <c r="A12" s="51"/>
      <c r="B12" s="212"/>
      <c r="C12" s="212"/>
      <c r="D12" s="212"/>
      <c r="E12" s="276"/>
      <c r="F12" s="276"/>
      <c r="G12" s="128" t="s">
        <v>44</v>
      </c>
      <c r="H12" s="216" t="s">
        <v>47</v>
      </c>
      <c r="I12" s="149" t="s">
        <v>64</v>
      </c>
      <c r="J12" s="148" t="s">
        <v>370</v>
      </c>
      <c r="K12" s="148" t="s">
        <v>347</v>
      </c>
      <c r="L12" s="140">
        <v>2</v>
      </c>
      <c r="M12" s="158">
        <v>0</v>
      </c>
      <c r="N12" s="140">
        <v>0</v>
      </c>
      <c r="O12" s="140">
        <f>SUM(L12:N12)</f>
        <v>2</v>
      </c>
      <c r="P12" s="148" t="s">
        <v>363</v>
      </c>
      <c r="Q12" s="157">
        <v>8</v>
      </c>
      <c r="R12" s="148" t="s">
        <v>351</v>
      </c>
      <c r="S12" s="148" t="s">
        <v>349</v>
      </c>
      <c r="T12" s="148" t="s">
        <v>372</v>
      </c>
      <c r="U12" s="7">
        <v>2</v>
      </c>
      <c r="V12" s="7">
        <v>4</v>
      </c>
      <c r="W12" s="7">
        <f>V12*U12</f>
        <v>8</v>
      </c>
      <c r="X12" s="8" t="str">
        <f>+IF(AND(U12*V12&gt;=24,U12*V12&lt;=40),"MA",IF(AND(U12*V12&gt;=10,U12*V12&lt;=20),"A",IF(AND(U12*V12&gt;=6,U12*V12&lt;=8),"M",IF(AND(U12*V12&gt;=0,U12*V12&lt;=4),"B",""))))</f>
        <v>M</v>
      </c>
      <c r="Y12" s="9"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10</v>
      </c>
      <c r="AA12" s="7">
        <f>W12*Z12</f>
        <v>80</v>
      </c>
      <c r="AB12" s="10" t="str">
        <f>+IF(AND(U12*V12*Z12&gt;=600,U12*V12*Z12&lt;=4000),"I",IF(AND(U12*V12*Z12&gt;=150,U12*V12*Z12&lt;=500),"II",IF(AND(U12*V12*Z12&gt;=40,U12*V12*Z12&lt;=120),"III",IF(AND(U12*V12*Z12&gt;=0,U12*V12*Z12&lt;=20),"IV",""))))</f>
        <v>III</v>
      </c>
      <c r="AC12" s="9"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+IF(AB12="I","No aceptable",IF(AB12="II","No aceptable o aceptable con control específico",IF(AB12="III","Aceptable",IF(AB12="IV","Aceptable",""))))</f>
        <v>Aceptable</v>
      </c>
      <c r="AE12" s="148" t="s">
        <v>371</v>
      </c>
      <c r="AF12" s="148" t="s">
        <v>34</v>
      </c>
      <c r="AG12" s="148" t="s">
        <v>34</v>
      </c>
      <c r="AH12" s="148" t="s">
        <v>34</v>
      </c>
      <c r="AI12" s="146" t="s">
        <v>373</v>
      </c>
      <c r="AJ12" s="148" t="s">
        <v>34</v>
      </c>
      <c r="AK12" s="166"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row>
    <row r="13" spans="1:63" s="2" customFormat="1" ht="72" customHeight="1" thickTop="1" thickBot="1" x14ac:dyDescent="0.4">
      <c r="A13" s="51"/>
      <c r="B13" s="212"/>
      <c r="C13" s="212"/>
      <c r="D13" s="212"/>
      <c r="E13" s="276"/>
      <c r="F13" s="276"/>
      <c r="G13" s="128" t="s">
        <v>44</v>
      </c>
      <c r="H13" s="220"/>
      <c r="I13" s="148" t="s">
        <v>353</v>
      </c>
      <c r="J13" s="148" t="s">
        <v>354</v>
      </c>
      <c r="K13" s="148" t="s">
        <v>355</v>
      </c>
      <c r="L13" s="140">
        <v>2</v>
      </c>
      <c r="M13" s="158">
        <v>0</v>
      </c>
      <c r="N13" s="140">
        <v>0</v>
      </c>
      <c r="O13" s="140">
        <f>SUM(L13:N13)</f>
        <v>2</v>
      </c>
      <c r="P13" s="148" t="s">
        <v>356</v>
      </c>
      <c r="Q13" s="157">
        <v>8</v>
      </c>
      <c r="R13" s="148" t="s">
        <v>359</v>
      </c>
      <c r="S13" s="148" t="s">
        <v>465</v>
      </c>
      <c r="T13" s="148" t="s">
        <v>466</v>
      </c>
      <c r="U13" s="7">
        <v>2</v>
      </c>
      <c r="V13" s="7">
        <v>3</v>
      </c>
      <c r="W13" s="7">
        <f t="shared" ref="W13" si="0">V13*U13</f>
        <v>6</v>
      </c>
      <c r="X13" s="8" t="str">
        <f t="shared" ref="X13" si="1">+IF(AND(U13*V13&gt;=24,U13*V13&lt;=40),"MA",IF(AND(U13*V13&gt;=10,U13*V13&lt;=20),"A",IF(AND(U13*V13&gt;=6,U13*V13&lt;=8),"M",IF(AND(U13*V13&gt;=0,U13*V13&lt;=4),"B",""))))</f>
        <v>M</v>
      </c>
      <c r="Y13" s="9" t="str">
        <f t="shared" ref="Y13" si="2">+IF(X13="MA","Situación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7">
        <v>10</v>
      </c>
      <c r="AA13" s="7">
        <f t="shared" ref="AA13" si="3">W13*Z13</f>
        <v>60</v>
      </c>
      <c r="AB13" s="10" t="str">
        <f t="shared" ref="AB13" si="4">+IF(AND(U13*V13*Z13&gt;=600,U13*V13*Z13&lt;=4000),"I",IF(AND(U13*V13*Z13&gt;=150,U13*V13*Z13&lt;=500),"II",IF(AND(U13*V13*Z13&gt;=40,U13*V13*Z13&lt;=120),"III",IF(AND(U13*V13*Z13&gt;=0,U13*V13*Z13&lt;=20),"IV",""))))</f>
        <v>III</v>
      </c>
      <c r="AC13" s="9" t="str">
        <f t="shared" ref="AC13" si="5">+IF(AB13="I","Situación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 t="shared" ref="AD13" si="6">+IF(AB13="I","No aceptable",IF(AB13="II","No aceptable o aceptable con control específico",IF(AB13="III","Aceptable",IF(AB13="IV","Aceptable",""))))</f>
        <v>Aceptable</v>
      </c>
      <c r="AE13" s="150" t="s">
        <v>362</v>
      </c>
      <c r="AF13" s="148" t="s">
        <v>34</v>
      </c>
      <c r="AG13" s="148" t="s">
        <v>34</v>
      </c>
      <c r="AH13" s="148" t="s">
        <v>34</v>
      </c>
      <c r="AI13" s="148" t="s">
        <v>361</v>
      </c>
      <c r="AJ13" s="148" t="s">
        <v>34</v>
      </c>
      <c r="AK13" s="147" t="s">
        <v>285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row>
    <row r="14" spans="1:63" s="2" customFormat="1" ht="72" customHeight="1" thickBot="1" x14ac:dyDescent="0.4">
      <c r="A14" s="51"/>
      <c r="B14" s="212"/>
      <c r="C14" s="212"/>
      <c r="D14" s="212"/>
      <c r="E14" s="276"/>
      <c r="F14" s="276"/>
      <c r="G14" s="38" t="s">
        <v>44</v>
      </c>
      <c r="H14" s="217"/>
      <c r="I14" s="149" t="s">
        <v>63</v>
      </c>
      <c r="J14" s="148" t="s">
        <v>368</v>
      </c>
      <c r="K14" s="148" t="s">
        <v>347</v>
      </c>
      <c r="L14" s="140">
        <v>2</v>
      </c>
      <c r="M14" s="158">
        <v>0</v>
      </c>
      <c r="N14" s="140">
        <v>0</v>
      </c>
      <c r="O14" s="140">
        <f>SUM(L14:N14)</f>
        <v>2</v>
      </c>
      <c r="P14" s="148" t="s">
        <v>363</v>
      </c>
      <c r="Q14" s="148">
        <v>8</v>
      </c>
      <c r="R14" s="148" t="s">
        <v>351</v>
      </c>
      <c r="S14" s="148" t="s">
        <v>349</v>
      </c>
      <c r="T14" s="148" t="s">
        <v>464</v>
      </c>
      <c r="U14" s="7">
        <v>2</v>
      </c>
      <c r="V14" s="7">
        <v>3</v>
      </c>
      <c r="W14" s="7">
        <f t="shared" ref="W14:W21" si="7">V14*U14</f>
        <v>6</v>
      </c>
      <c r="X14" s="8" t="str">
        <f t="shared" ref="X14:X21" si="8">+IF(AND(U14*V14&gt;=24,U14*V14&lt;=40),"MA",IF(AND(U14*V14&gt;=10,U14*V14&lt;=20),"A",IF(AND(U14*V14&gt;=6,U14*V14&lt;=8),"M",IF(AND(U14*V14&gt;=0,U14*V14&lt;=4),"B",""))))</f>
        <v>M</v>
      </c>
      <c r="Y14" s="9" t="str">
        <f t="shared" ref="Y14:Y21" si="9">+IF(X14="MA","Situación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7">
        <v>10</v>
      </c>
      <c r="AA14" s="7">
        <f t="shared" ref="AA14:AA21" si="10">W14*Z14</f>
        <v>60</v>
      </c>
      <c r="AB14" s="10" t="str">
        <f t="shared" ref="AB14:AB21" si="11">+IF(AND(U14*V14*Z14&gt;=600,U14*V14*Z14&lt;=4000),"I",IF(AND(U14*V14*Z14&gt;=150,U14*V14*Z14&lt;=500),"II",IF(AND(U14*V14*Z14&gt;=40,U14*V14*Z14&lt;=120),"III",IF(AND(U14*V14*Z14&gt;=0,U14*V14*Z14&lt;=20),"IV",""))))</f>
        <v>III</v>
      </c>
      <c r="AC14" s="9" t="str">
        <f t="shared" ref="AC14:AC21" si="12">+IF(AB14="I","Situación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1" t="str">
        <f t="shared" ref="AD14:AD21" si="13">+IF(AB14="I","No aceptable",IF(AB14="II","No aceptable o aceptable con control específico",IF(AB14="III","Aceptable",IF(AB14="IV","Aceptable",""))))</f>
        <v>Aceptable</v>
      </c>
      <c r="AE14" s="148" t="s">
        <v>371</v>
      </c>
      <c r="AF14" s="148" t="s">
        <v>34</v>
      </c>
      <c r="AG14" s="148" t="s">
        <v>34</v>
      </c>
      <c r="AH14" s="148" t="s">
        <v>34</v>
      </c>
      <c r="AI14" s="151" t="s">
        <v>364</v>
      </c>
      <c r="AJ14" s="148" t="s">
        <v>34</v>
      </c>
      <c r="AK14" s="166" t="s">
        <v>35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row>
    <row r="15" spans="1:63" s="2" customFormat="1" ht="72" customHeight="1" thickTop="1" x14ac:dyDescent="0.35">
      <c r="A15" s="51"/>
      <c r="B15" s="212"/>
      <c r="C15" s="212"/>
      <c r="D15" s="212"/>
      <c r="E15" s="276"/>
      <c r="F15" s="276"/>
      <c r="G15" s="122" t="s">
        <v>44</v>
      </c>
      <c r="H15" s="190" t="s">
        <v>326</v>
      </c>
      <c r="I15" s="190" t="s">
        <v>547</v>
      </c>
      <c r="J15" s="190" t="s">
        <v>533</v>
      </c>
      <c r="K15" s="190" t="s">
        <v>534</v>
      </c>
      <c r="L15" s="180">
        <v>1</v>
      </c>
      <c r="M15" s="181">
        <v>0</v>
      </c>
      <c r="N15" s="182">
        <v>0</v>
      </c>
      <c r="O15" s="182">
        <v>1</v>
      </c>
      <c r="P15" s="190" t="s">
        <v>535</v>
      </c>
      <c r="Q15" s="148">
        <v>8</v>
      </c>
      <c r="R15" s="190" t="s">
        <v>536</v>
      </c>
      <c r="S15" s="190" t="s">
        <v>537</v>
      </c>
      <c r="T15" s="190" t="s">
        <v>539</v>
      </c>
      <c r="U15" s="141">
        <v>2</v>
      </c>
      <c r="V15" s="141">
        <v>3</v>
      </c>
      <c r="W15" s="141">
        <f t="shared" si="7"/>
        <v>6</v>
      </c>
      <c r="X15" s="142" t="str">
        <f t="shared" si="8"/>
        <v>M</v>
      </c>
      <c r="Y15" s="143" t="str">
        <f t="shared" si="9"/>
        <v>Situación deficiente con exposición esporádica, o bien situación mejorable con exposición continuada o frecuente. Es posible que suceda el daño alguna vez.</v>
      </c>
      <c r="Z15" s="141">
        <v>25</v>
      </c>
      <c r="AA15" s="141">
        <f t="shared" si="10"/>
        <v>150</v>
      </c>
      <c r="AB15" s="144" t="str">
        <f t="shared" si="11"/>
        <v>II</v>
      </c>
      <c r="AC15" s="143" t="str">
        <f t="shared" si="12"/>
        <v>Corregir y adoptar medidas de control de inmediato. Sin embargo suspenda actividades si el nivel de riesgo está por encima o igual de 360.</v>
      </c>
      <c r="AD15" s="145" t="str">
        <f t="shared" si="13"/>
        <v>No aceptable o aceptable con control específico</v>
      </c>
      <c r="AE15" s="143" t="s">
        <v>538</v>
      </c>
      <c r="AF15" s="148" t="s">
        <v>34</v>
      </c>
      <c r="AG15" s="148" t="s">
        <v>34</v>
      </c>
      <c r="AH15" s="141" t="s">
        <v>531</v>
      </c>
      <c r="AI15" s="152" t="s">
        <v>532</v>
      </c>
      <c r="AJ15" s="148" t="s">
        <v>530</v>
      </c>
      <c r="AK15" s="173" t="s">
        <v>285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row>
    <row r="16" spans="1:63" s="2" customFormat="1" ht="72" customHeight="1" x14ac:dyDescent="0.35">
      <c r="A16" s="51"/>
      <c r="B16" s="212"/>
      <c r="C16" s="212"/>
      <c r="D16" s="212"/>
      <c r="E16" s="276"/>
      <c r="F16" s="276"/>
      <c r="G16" s="38" t="s">
        <v>44</v>
      </c>
      <c r="H16" s="157" t="s">
        <v>327</v>
      </c>
      <c r="I16" s="190" t="s">
        <v>603</v>
      </c>
      <c r="J16" s="190" t="s">
        <v>599</v>
      </c>
      <c r="K16" s="190" t="s">
        <v>600</v>
      </c>
      <c r="L16" s="140">
        <v>2</v>
      </c>
      <c r="M16" s="158">
        <v>0</v>
      </c>
      <c r="N16" s="140">
        <v>0</v>
      </c>
      <c r="O16" s="140">
        <f t="shared" ref="O16:O21" si="14">SUM(L16:N16)</f>
        <v>2</v>
      </c>
      <c r="P16" s="190" t="str">
        <f t="shared" ref="P16" si="15">K16</f>
        <v>CERVICALGIAS, DORSALGIAS, LUMBALGIAS, ESPASMOS MUSCULARES,  EDEMA O ADORMECIMIENTO EN MIEMBROS INFERIORES</v>
      </c>
      <c r="Q16" s="157">
        <v>8</v>
      </c>
      <c r="R16" s="190" t="s">
        <v>601</v>
      </c>
      <c r="S16" s="190" t="s">
        <v>213</v>
      </c>
      <c r="T16" s="190" t="s">
        <v>602</v>
      </c>
      <c r="U16" s="7">
        <v>2</v>
      </c>
      <c r="V16" s="7">
        <v>6</v>
      </c>
      <c r="W16" s="7">
        <f t="shared" si="7"/>
        <v>12</v>
      </c>
      <c r="X16" s="8" t="str">
        <f t="shared" si="8"/>
        <v>A</v>
      </c>
      <c r="Y16" s="9" t="str">
        <f t="shared" si="9"/>
        <v>Situación deficiente con exposición frecuente u ocasional, o bien situación muy deficiente con exposición ocasional o esporádica. La materialización de Riesgo es posible que suceda varias veces en la vida laboral</v>
      </c>
      <c r="Z16" s="7">
        <v>25</v>
      </c>
      <c r="AA16" s="7">
        <f t="shared" si="10"/>
        <v>300</v>
      </c>
      <c r="AB16" s="10" t="str">
        <f t="shared" si="11"/>
        <v>II</v>
      </c>
      <c r="AC16" s="9" t="str">
        <f t="shared" si="12"/>
        <v>Corregir y adoptar medidas de control de inmediato. Sin embargo suspenda actividades si el nivel de riesgo está por encima o igual de 360.</v>
      </c>
      <c r="AD16" s="11" t="str">
        <f t="shared" si="13"/>
        <v>No aceptable o aceptable con control específico</v>
      </c>
      <c r="AE16" s="173" t="s">
        <v>570</v>
      </c>
      <c r="AF16" s="148" t="s">
        <v>34</v>
      </c>
      <c r="AG16" s="148" t="s">
        <v>34</v>
      </c>
      <c r="AH16" s="190" t="s">
        <v>345</v>
      </c>
      <c r="AI16" s="190" t="s">
        <v>346</v>
      </c>
      <c r="AJ16" s="157" t="s">
        <v>34</v>
      </c>
      <c r="AK16" s="166" t="s">
        <v>35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row>
    <row r="17" spans="1:63" s="2" customFormat="1" ht="72" customHeight="1" x14ac:dyDescent="0.35">
      <c r="A17" s="51"/>
      <c r="B17" s="212"/>
      <c r="C17" s="212"/>
      <c r="D17" s="212"/>
      <c r="E17" s="276"/>
      <c r="F17" s="276"/>
      <c r="G17" s="38" t="s">
        <v>33</v>
      </c>
      <c r="H17" s="216" t="s">
        <v>113</v>
      </c>
      <c r="I17" s="190" t="s">
        <v>288</v>
      </c>
      <c r="J17" s="190" t="s">
        <v>427</v>
      </c>
      <c r="K17" s="190" t="s">
        <v>425</v>
      </c>
      <c r="L17" s="140">
        <v>2</v>
      </c>
      <c r="M17" s="158">
        <v>0</v>
      </c>
      <c r="N17" s="140">
        <v>0</v>
      </c>
      <c r="O17" s="140">
        <f t="shared" si="14"/>
        <v>2</v>
      </c>
      <c r="P17" s="190" t="s">
        <v>426</v>
      </c>
      <c r="Q17" s="157">
        <v>8</v>
      </c>
      <c r="R17" s="179" t="s">
        <v>213</v>
      </c>
      <c r="S17" s="190" t="s">
        <v>475</v>
      </c>
      <c r="T17" s="179" t="s">
        <v>477</v>
      </c>
      <c r="U17" s="7">
        <v>2</v>
      </c>
      <c r="V17" s="7">
        <v>3</v>
      </c>
      <c r="W17" s="7">
        <f>V17*U17</f>
        <v>6</v>
      </c>
      <c r="X17" s="8" t="str">
        <f>+IF(AND(U17*V17&gt;=24,U17*V17&lt;=40),"MA",IF(AND(U17*V17&gt;=10,U17*V17&lt;=20),"A",IF(AND(U17*V17&gt;=6,U17*V17&lt;=8),"M",IF(AND(U17*V17&gt;=0,U17*V17&lt;=4),"B",""))))</f>
        <v>M</v>
      </c>
      <c r="Y17" s="9" t="str">
        <f>+IF(X17="MA","Situación deficiente con exposición continua, o muy deficiente con exposición frecuente. Normalmente la materialización del riesgo ocurre con frecuencia.",IF(X17="A","Situación deficiente con exposición frecuente u ocasional, o bien situación muy deficiente con exposición ocasional o esporádica. La materialización de Riesgo es posible que suceda varias veces en la vida laboral",IF(X17="M","Situación deficiente con exposición esporádica, o bien situación mejorable con exposición continuada o frecuente. Es posible que suceda el daño alguna vez.",IF(X17="B","Situación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7" s="7">
        <v>10</v>
      </c>
      <c r="AA17" s="7">
        <f>W17*Z17</f>
        <v>60</v>
      </c>
      <c r="AB17" s="10" t="str">
        <f>+IF(AND(U17*V17*Z17&gt;=600,U17*V17*Z17&lt;=4000),"I",IF(AND(U17*V17*Z17&gt;=150,U17*V17*Z17&lt;=500),"II",IF(AND(U17*V17*Z17&gt;=40,U17*V17*Z17&lt;=120),"III",IF(AND(U17*V17*Z17&gt;=0,U17*V17*Z17&lt;=20),"IV",""))))</f>
        <v>III</v>
      </c>
      <c r="AC17" s="9" t="str">
        <f>+IF(AB17="I","Situación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7" s="11" t="str">
        <f>+IF(AB17="I","No aceptable",IF(AB17="II","No aceptable o aceptable con control específico",IF(AB17="III","Aceptable",IF(AB17="IV","Aceptable",""))))</f>
        <v>Aceptable</v>
      </c>
      <c r="AE17" s="148" t="s">
        <v>34</v>
      </c>
      <c r="AF17" s="148" t="s">
        <v>34</v>
      </c>
      <c r="AG17" s="148" t="s">
        <v>34</v>
      </c>
      <c r="AH17" s="190" t="s">
        <v>428</v>
      </c>
      <c r="AI17" s="146" t="s">
        <v>217</v>
      </c>
      <c r="AJ17" s="148" t="s">
        <v>34</v>
      </c>
      <c r="AK17" s="147"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row>
    <row r="18" spans="1:63" s="2" customFormat="1" ht="72" customHeight="1" x14ac:dyDescent="0.35">
      <c r="A18" s="51"/>
      <c r="B18" s="212"/>
      <c r="C18" s="212"/>
      <c r="D18" s="212"/>
      <c r="E18" s="276"/>
      <c r="F18" s="276"/>
      <c r="G18" s="38" t="s">
        <v>33</v>
      </c>
      <c r="H18" s="220"/>
      <c r="I18" s="190" t="s">
        <v>51</v>
      </c>
      <c r="J18" s="190" t="s">
        <v>429</v>
      </c>
      <c r="K18" s="190" t="s">
        <v>420</v>
      </c>
      <c r="L18" s="140">
        <v>2</v>
      </c>
      <c r="M18" s="158">
        <v>0</v>
      </c>
      <c r="N18" s="140">
        <v>0</v>
      </c>
      <c r="O18" s="140">
        <f t="shared" si="14"/>
        <v>2</v>
      </c>
      <c r="P18" s="190" t="s">
        <v>437</v>
      </c>
      <c r="Q18" s="157">
        <v>8</v>
      </c>
      <c r="R18" s="190" t="s">
        <v>213</v>
      </c>
      <c r="S18" s="179" t="s">
        <v>461</v>
      </c>
      <c r="T18" s="190" t="s">
        <v>473</v>
      </c>
      <c r="U18" s="7">
        <v>2</v>
      </c>
      <c r="V18" s="7">
        <v>4</v>
      </c>
      <c r="W18" s="7">
        <f>V18*U18</f>
        <v>8</v>
      </c>
      <c r="X18" s="8" t="str">
        <f>+IF(AND(U18*V18&gt;=24,U18*V18&lt;=40),"MA",IF(AND(U18*V18&gt;=10,U18*V18&lt;=20),"A",IF(AND(U18*V18&gt;=6,U18*V18&lt;=8),"M",IF(AND(U18*V18&gt;=0,U18*V18&lt;=4),"B",""))))</f>
        <v>M</v>
      </c>
      <c r="Y18" s="9" t="str">
        <f>+IF(X18="MA","Situación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8" s="7">
        <v>60</v>
      </c>
      <c r="AA18" s="7">
        <f>W18*Z18</f>
        <v>480</v>
      </c>
      <c r="AB18" s="144" t="str">
        <f t="shared" ref="AB18:AB20" si="16">+IF(AND(U18*V18*Z18&gt;=600,U18*V18*Z18&lt;=4000),"I",IF(AND(U18*V18*Z18&gt;=150,U18*V18*Z18&lt;=500),"II",IF(AND(U18*V18*Z18&gt;=40,U18*V18*Z18&lt;=120),"III",IF(AND(U18*V18*Z18&gt;=0,U18*V18*Z18&lt;=20),"IV",""))))</f>
        <v>II</v>
      </c>
      <c r="AC18" s="9" t="str">
        <f>+IF(AB18="I","Situación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8" s="11" t="str">
        <f>+IF(AB18="I","No aceptable",IF(AB18="II","No aceptable o aceptable con control específico",IF(AB18="III","Aceptable",IF(AB18="IV","Aceptable",""))))</f>
        <v>No aceptable o aceptable con control específico</v>
      </c>
      <c r="AE18" s="143" t="s">
        <v>527</v>
      </c>
      <c r="AF18" s="148" t="s">
        <v>34</v>
      </c>
      <c r="AG18" s="148" t="s">
        <v>34</v>
      </c>
      <c r="AH18" s="190" t="s">
        <v>72</v>
      </c>
      <c r="AI18" s="190" t="s">
        <v>431</v>
      </c>
      <c r="AJ18" s="148" t="s">
        <v>34</v>
      </c>
      <c r="AK18" s="147"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row>
    <row r="19" spans="1:63" s="2" customFormat="1" ht="72" customHeight="1" x14ac:dyDescent="0.35">
      <c r="A19" s="51"/>
      <c r="B19" s="212"/>
      <c r="C19" s="212"/>
      <c r="D19" s="212"/>
      <c r="E19" s="276"/>
      <c r="F19" s="276"/>
      <c r="G19" s="132"/>
      <c r="H19" s="220"/>
      <c r="I19" s="196" t="s">
        <v>478</v>
      </c>
      <c r="J19" s="190" t="s">
        <v>493</v>
      </c>
      <c r="K19" s="190" t="s">
        <v>494</v>
      </c>
      <c r="L19" s="140">
        <v>2</v>
      </c>
      <c r="M19" s="158">
        <v>0</v>
      </c>
      <c r="N19" s="140">
        <v>0</v>
      </c>
      <c r="O19" s="140">
        <f t="shared" si="14"/>
        <v>2</v>
      </c>
      <c r="P19" s="190" t="s">
        <v>495</v>
      </c>
      <c r="Q19" s="157">
        <v>8</v>
      </c>
      <c r="R19" s="190" t="s">
        <v>413</v>
      </c>
      <c r="S19" s="179" t="s">
        <v>569</v>
      </c>
      <c r="T19" s="190" t="s">
        <v>496</v>
      </c>
      <c r="U19" s="7">
        <v>2</v>
      </c>
      <c r="V19" s="7">
        <v>4</v>
      </c>
      <c r="W19" s="7">
        <f>V19*U19</f>
        <v>8</v>
      </c>
      <c r="X19" s="8" t="str">
        <f>+IF(AND(U19*V19&gt;=24,U19*V19&lt;=40),"MA",IF(AND(U19*V19&gt;=10,U19*V19&lt;=20),"A",IF(AND(U19*V19&gt;=6,U19*V19&lt;=8),"M",IF(AND(U19*V19&gt;=0,U19*V19&lt;=4),"B",""))))</f>
        <v>M</v>
      </c>
      <c r="Y19" s="9" t="str">
        <f>+IF(X19="MA","Situación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9" s="7">
        <v>26</v>
      </c>
      <c r="AA19" s="7">
        <f>W19*Z19</f>
        <v>208</v>
      </c>
      <c r="AB19" s="144" t="str">
        <f t="shared" si="16"/>
        <v>II</v>
      </c>
      <c r="AC19" s="9" t="str">
        <f>+IF(AB19="I","Situación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9" s="11" t="str">
        <f>+IF(AB19="I","No aceptable",IF(AB19="II","No aceptable o aceptable con control específico",IF(AB19="III","Aceptable",IF(AB19="IV","Aceptable",""))))</f>
        <v>No aceptable o aceptable con control específico</v>
      </c>
      <c r="AE19" s="143" t="s">
        <v>497</v>
      </c>
      <c r="AF19" s="148" t="s">
        <v>34</v>
      </c>
      <c r="AG19" s="148" t="s">
        <v>34</v>
      </c>
      <c r="AH19" s="190" t="s">
        <v>72</v>
      </c>
      <c r="AI19" s="190" t="s">
        <v>498</v>
      </c>
      <c r="AJ19" s="148" t="s">
        <v>34</v>
      </c>
      <c r="AK19" s="147"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row>
    <row r="20" spans="1:63" s="2" customFormat="1" ht="72" customHeight="1" x14ac:dyDescent="0.35">
      <c r="A20" s="51"/>
      <c r="B20" s="212"/>
      <c r="C20" s="212"/>
      <c r="D20" s="212"/>
      <c r="E20" s="276"/>
      <c r="F20" s="276"/>
      <c r="G20" s="38" t="s">
        <v>33</v>
      </c>
      <c r="H20" s="217"/>
      <c r="I20" s="190" t="s">
        <v>68</v>
      </c>
      <c r="J20" s="190" t="s">
        <v>436</v>
      </c>
      <c r="K20" s="190" t="s">
        <v>420</v>
      </c>
      <c r="L20" s="140">
        <v>2</v>
      </c>
      <c r="M20" s="158">
        <v>0</v>
      </c>
      <c r="N20" s="140">
        <v>0</v>
      </c>
      <c r="O20" s="140">
        <f t="shared" si="14"/>
        <v>2</v>
      </c>
      <c r="P20" s="190" t="s">
        <v>437</v>
      </c>
      <c r="Q20" s="157">
        <v>1</v>
      </c>
      <c r="R20" s="190" t="s">
        <v>439</v>
      </c>
      <c r="S20" s="190" t="s">
        <v>467</v>
      </c>
      <c r="T20" s="179" t="s">
        <v>468</v>
      </c>
      <c r="U20" s="7">
        <v>6</v>
      </c>
      <c r="V20" s="7">
        <v>2</v>
      </c>
      <c r="W20" s="7">
        <f>V20*U20</f>
        <v>12</v>
      </c>
      <c r="X20" s="8" t="str">
        <f>+IF(AND(U20*V20&gt;=24,U20*V20&lt;=40),"MA",IF(AND(U20*V20&gt;=10,U20*V20&lt;=20),"A",IF(AND(U20*V20&gt;=6,U20*V20&lt;=8),"M",IF(AND(U20*V20&gt;=0,U20*V20&lt;=4),"B",""))))</f>
        <v>A</v>
      </c>
      <c r="Y20" s="9" t="str">
        <f>+IF(X20="MA","Situación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20" s="7">
        <v>10</v>
      </c>
      <c r="AA20" s="7">
        <f>W20*Z20</f>
        <v>120</v>
      </c>
      <c r="AB20" s="144" t="str">
        <f t="shared" si="16"/>
        <v>III</v>
      </c>
      <c r="AC20" s="9" t="str">
        <f>+IF(AB20="I","Situación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11" t="str">
        <f>+IF(AB20="I","No aceptable",IF(AB20="II","No aceptable o aceptable con control específico",IF(AB20="III","Aceptable",IF(AB20="IV","Aceptable",""))))</f>
        <v>Aceptable</v>
      </c>
      <c r="AE20" s="143" t="s">
        <v>135</v>
      </c>
      <c r="AF20" s="143" t="s">
        <v>34</v>
      </c>
      <c r="AG20" s="145" t="s">
        <v>213</v>
      </c>
      <c r="AH20" s="190" t="s">
        <v>440</v>
      </c>
      <c r="AI20" s="190" t="s">
        <v>441</v>
      </c>
      <c r="AJ20" s="157" t="s">
        <v>34</v>
      </c>
      <c r="AK20" s="147"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row>
    <row r="21" spans="1:63" s="2" customFormat="1" ht="72" customHeight="1" x14ac:dyDescent="0.35">
      <c r="A21" s="51"/>
      <c r="B21" s="212"/>
      <c r="C21" s="212"/>
      <c r="D21" s="212"/>
      <c r="E21" s="276"/>
      <c r="F21" s="276"/>
      <c r="G21" s="38" t="s">
        <v>33</v>
      </c>
      <c r="H21" s="190" t="s">
        <v>75</v>
      </c>
      <c r="I21" s="190" t="s">
        <v>418</v>
      </c>
      <c r="J21" s="190" t="s">
        <v>419</v>
      </c>
      <c r="K21" s="190" t="s">
        <v>420</v>
      </c>
      <c r="L21" s="140">
        <v>2</v>
      </c>
      <c r="M21" s="158">
        <v>0</v>
      </c>
      <c r="N21" s="140">
        <v>0</v>
      </c>
      <c r="O21" s="140">
        <f t="shared" si="14"/>
        <v>2</v>
      </c>
      <c r="P21" s="190" t="s">
        <v>421</v>
      </c>
      <c r="Q21" s="157">
        <v>8</v>
      </c>
      <c r="R21" s="190" t="s">
        <v>422</v>
      </c>
      <c r="S21" s="190" t="s">
        <v>423</v>
      </c>
      <c r="T21" s="179" t="s">
        <v>492</v>
      </c>
      <c r="U21" s="7">
        <v>2</v>
      </c>
      <c r="V21" s="7">
        <v>1</v>
      </c>
      <c r="W21" s="7">
        <f t="shared" si="7"/>
        <v>2</v>
      </c>
      <c r="X21" s="8" t="str">
        <f t="shared" si="8"/>
        <v>B</v>
      </c>
      <c r="Y21" s="9" t="str">
        <f t="shared" si="9"/>
        <v>Situación mejorable con exposición ocasional o esporádica, o situación sin anomalía destacable con cualquier nivel de exposición. No es esperable que se materialice el riesgo, aunque puede ser concebible.</v>
      </c>
      <c r="Z21" s="7">
        <v>10</v>
      </c>
      <c r="AA21" s="7">
        <f t="shared" si="10"/>
        <v>20</v>
      </c>
      <c r="AB21" s="10" t="str">
        <f t="shared" si="11"/>
        <v>IV</v>
      </c>
      <c r="AC21" s="9" t="str">
        <f t="shared" si="12"/>
        <v>Mantener las medidas de control existentes, pero se deberían considerar soluciones o mejoras y se deben hacer comprobaciones periódicas para asegurar que el riesgo aún es tolerable.</v>
      </c>
      <c r="AD21" s="11" t="str">
        <f t="shared" si="13"/>
        <v>Aceptable</v>
      </c>
      <c r="AE21" s="190" t="s">
        <v>79</v>
      </c>
      <c r="AF21" s="157" t="s">
        <v>34</v>
      </c>
      <c r="AG21" s="157" t="s">
        <v>34</v>
      </c>
      <c r="AH21" s="190" t="s">
        <v>80</v>
      </c>
      <c r="AI21" s="190" t="s">
        <v>424</v>
      </c>
      <c r="AJ21" s="157" t="s">
        <v>34</v>
      </c>
      <c r="AK21" s="147"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row>
    <row r="22" spans="1:63" ht="51.75" customHeight="1" x14ac:dyDescent="0.2">
      <c r="AI22" s="103"/>
    </row>
  </sheetData>
  <mergeCells count="43">
    <mergeCell ref="AD9:AD10"/>
    <mergeCell ref="AE9:AE10"/>
    <mergeCell ref="AF9:AF10"/>
    <mergeCell ref="V9:V10"/>
    <mergeCell ref="AJ9:AJ10"/>
    <mergeCell ref="W9:W10"/>
    <mergeCell ref="X9:X10"/>
    <mergeCell ref="Y9:Y10"/>
    <mergeCell ref="Z9:Z10"/>
    <mergeCell ref="AK9:AK10"/>
    <mergeCell ref="B11:B21"/>
    <mergeCell ref="C11:C21"/>
    <mergeCell ref="D11:D21"/>
    <mergeCell ref="E11:E21"/>
    <mergeCell ref="F11:F21"/>
    <mergeCell ref="AA9:AA10"/>
    <mergeCell ref="AB9:AB10"/>
    <mergeCell ref="AC9:AC10"/>
    <mergeCell ref="U9:U10"/>
    <mergeCell ref="H12:H14"/>
    <mergeCell ref="H17:H20"/>
    <mergeCell ref="AG9:AG10"/>
    <mergeCell ref="AH9:AH10"/>
    <mergeCell ref="AI9:AI10"/>
    <mergeCell ref="G9:G10"/>
    <mergeCell ref="R9:T9"/>
    <mergeCell ref="B9:B10"/>
    <mergeCell ref="C9:C10"/>
    <mergeCell ref="D9:D10"/>
    <mergeCell ref="E9:E10"/>
    <mergeCell ref="F9:F10"/>
    <mergeCell ref="H9:J9"/>
    <mergeCell ref="K9:K10"/>
    <mergeCell ref="L9:O9"/>
    <mergeCell ref="P9:P10"/>
    <mergeCell ref="Q9:Q10"/>
    <mergeCell ref="B5:T5"/>
    <mergeCell ref="U5:AK5"/>
    <mergeCell ref="B7:T8"/>
    <mergeCell ref="U7:AC8"/>
    <mergeCell ref="AD7:AD8"/>
    <mergeCell ref="AE7:AK7"/>
    <mergeCell ref="AE8:AK8"/>
  </mergeCells>
  <conditionalFormatting sqref="AB743:AF743 AE575:AF575 AE563:AF563 AE295:AF295 AE63:AF63 AE61:AF61 AE52:AF52 AE50:AE51 AE53:AE60 AE62 AE35:AF35 AE23:AF23 AE38:AF38 AE49:AF49 AE24:AE34 AE36:AE37 AE39:AE48 AB111:AF111 AB96:AF96 AB90:AF93 AB81:AF81 AB75:AF78 AB66:AF66 AB64:AE65 AB67:AE74 AB79:AE80 AB82:AE89 AB94:AE95 AB105:AF108 AB97:AE104 AB109:AE110 AB123:AF124 AB112:AE122 AB126:AF126 AB125:AE125 AB136:AF137 AB127:AE135 AB139:AF139 AB138:AE138 AB151:AF152 AB140:AE150 AB154:AF154 AB153:AE153 AB155:AE164 AF150 AF164:AF165 AE167:AF167 AE165:AE166 AE168:AE177 AF177 AE178:AF179 AE181:AF181 AE180 AE182:AE191 AF191 AE192:AF193 AE195:AF195 AE194 AE196:AE205 AF205 AE206:AF207 AE209:AF209 AE208 AE210:AE219 AF219 AB165:AD219 AB220:AF292 AE307:AF308 AE310:AF310 AE309 AE311:AE320 AF320 AB321:AF321 AE322:AF560 AE561:AE562 AE564:AE574 AB322:AD575 AB576:AF661 AB738:AF738 AB673:AF674 AB664:AF664 AB662:AE663 AB665:AE672 AB676:AF735 AB675:AE675 AB736:AE737 AB739:AE742 AB747:AF748 AB744:AE746 AB750:AF810 AB749:AE749 AB293:AE294 AE296:AE306 AB295:AD320 AE22 AB21:AD63 AB12:AD12 AB16:AD17 AB14:AD14">
    <cfRule type="cellIs" dxfId="519" priority="125" stopIfTrue="1" operator="equal">
      <formula>"I"</formula>
    </cfRule>
    <cfRule type="cellIs" dxfId="518" priority="126" stopIfTrue="1" operator="equal">
      <formula>"II"</formula>
    </cfRule>
    <cfRule type="cellIs" dxfId="517" priority="127" stopIfTrue="1" operator="between">
      <formula>"III"</formula>
      <formula>"IV"</formula>
    </cfRule>
  </conditionalFormatting>
  <conditionalFormatting sqref="AD743:AF743 AE575:AF575 AE563:AF563 AD295:AF295 AD293:AE294 AD296:AE307 AD111:AF111 AD96:AF96 AD90:AF93 AD81:AF81 AD63:AF63 AD61:AF61 AD52:AF52 AD35:AF35 AD23:AF23 AD24:AE34 AD38:AF38 AD36:AE37 AD49:AF49 AD39:AE48 AD50:AE51 AD53:AE60 AD62:AE62 AD75:AF78 AD66:AF66 AD64:AE65 AD67:AE74 AD79:AE80 AD82:AE89 AD94:AE95 AD105:AF108 AD97:AE104 AD109:AE110 AD123:AF124 AD112:AE122 AD126:AF126 AD125:AE125 AD136:AF137 AD127:AE135 AD139:AF139 AD138:AE138 AD151:AF152 AD140:AE150 AD154:AF154 AD153:AE153 AD155:AE164 AF150 AF164:AF165 AE167:AF167 AE165:AE166 AE168:AE177 AF177 AE178:AF179 AE181:AF181 AE180 AE182:AE191 AF191 AE192:AF193 AE195:AF195 AE194 AE196:AE205 AF205 AE206:AF207 AE209:AF209 AE208 AE210:AE219 AF219 AD165:AD219 AD220:AF292 AF307:AF308 AE310:AF310 AE308:AE309 AE311:AE320 AF320 AD308:AD320 AD321:AF321 AE322:AF560 AE561:AE562 AE564:AE574 AD322:AD575 AD576:AF661 AD738:AF738 AD673:AF674 AD664:AF664 AD662:AE663 AD665:AE672 AD676:AF735 AD675:AE675 AD736:AE737 AD739:AE742 AD747:AF748 AD744:AE746 AD750:AF810 AD749:AE749 AD22:AE22 AD21 AD12 AD16:AD17 AD14">
    <cfRule type="cellIs" dxfId="516" priority="123" stopIfTrue="1" operator="equal">
      <formula>"Aceptable"</formula>
    </cfRule>
    <cfRule type="cellIs" dxfId="515" priority="124" stopIfTrue="1" operator="equal">
      <formula>"No aceptable"</formula>
    </cfRule>
  </conditionalFormatting>
  <conditionalFormatting sqref="AD21:AD810 AD12 AD16:AD17 AD14">
    <cfRule type="containsText" dxfId="514" priority="120" stopIfTrue="1" operator="containsText" text="No aceptable o aceptable con control específico">
      <formula>NOT(ISERROR(SEARCH("No aceptable o aceptable con control específico",AD12)))</formula>
    </cfRule>
    <cfRule type="containsText" dxfId="513" priority="121" stopIfTrue="1" operator="containsText" text="No aceptable">
      <formula>NOT(ISERROR(SEARCH("No aceptable",AD12)))</formula>
    </cfRule>
    <cfRule type="containsText" dxfId="512" priority="122" stopIfTrue="1" operator="containsText" text="No Aceptable o aceptable con control específico">
      <formula>NOT(ISERROR(SEARCH("No Aceptable o aceptable con control específico",AD12)))</formula>
    </cfRule>
  </conditionalFormatting>
  <conditionalFormatting sqref="AD19:AE19 AD18">
    <cfRule type="cellIs" dxfId="511" priority="99" stopIfTrue="1" operator="equal">
      <formula>"Aceptable"</formula>
    </cfRule>
    <cfRule type="cellIs" dxfId="510" priority="100" stopIfTrue="1" operator="equal">
      <formula>"No aceptable"</formula>
    </cfRule>
  </conditionalFormatting>
  <conditionalFormatting sqref="AD18:AD19">
    <cfRule type="containsText" dxfId="509" priority="96" stopIfTrue="1" operator="containsText" text="No aceptable o aceptable con control específico">
      <formula>NOT(ISERROR(SEARCH("No aceptable o aceptable con control específico",AD18)))</formula>
    </cfRule>
    <cfRule type="containsText" dxfId="508" priority="97" stopIfTrue="1" operator="containsText" text="No aceptable">
      <formula>NOT(ISERROR(SEARCH("No aceptable",AD18)))</formula>
    </cfRule>
    <cfRule type="containsText" dxfId="507" priority="98" stopIfTrue="1" operator="containsText" text="No Aceptable o aceptable con control específico">
      <formula>NOT(ISERROR(SEARCH("No Aceptable o aceptable con control específico",AD18)))</formula>
    </cfRule>
  </conditionalFormatting>
  <conditionalFormatting sqref="AD20">
    <cfRule type="cellIs" dxfId="506" priority="91" stopIfTrue="1" operator="equal">
      <formula>"Aceptable"</formula>
    </cfRule>
    <cfRule type="cellIs" dxfId="505" priority="92" stopIfTrue="1" operator="equal">
      <formula>"No aceptable"</formula>
    </cfRule>
  </conditionalFormatting>
  <conditionalFormatting sqref="AD20">
    <cfRule type="containsText" dxfId="504" priority="88" stopIfTrue="1" operator="containsText" text="No aceptable o aceptable con control específico">
      <formula>NOT(ISERROR(SEARCH("No aceptable o aceptable con control específico",AD20)))</formula>
    </cfRule>
    <cfRule type="containsText" dxfId="503" priority="89" stopIfTrue="1" operator="containsText" text="No aceptable">
      <formula>NOT(ISERROR(SEARCH("No aceptable",AD20)))</formula>
    </cfRule>
    <cfRule type="containsText" dxfId="502" priority="90" stopIfTrue="1" operator="containsText" text="No Aceptable o aceptable con control específico">
      <formula>NOT(ISERROR(SEARCH("No Aceptable o aceptable con control específico",AD20)))</formula>
    </cfRule>
  </conditionalFormatting>
  <conditionalFormatting sqref="AD11">
    <cfRule type="cellIs" dxfId="501" priority="83" stopIfTrue="1" operator="equal">
      <formula>"Aceptable"</formula>
    </cfRule>
    <cfRule type="cellIs" dxfId="500" priority="84" stopIfTrue="1" operator="equal">
      <formula>"No aceptable"</formula>
    </cfRule>
  </conditionalFormatting>
  <conditionalFormatting sqref="AD11">
    <cfRule type="containsText" dxfId="499" priority="80" stopIfTrue="1" operator="containsText" text="No aceptable o aceptable con control específico">
      <formula>NOT(ISERROR(SEARCH("No aceptable o aceptable con control específico",AD11)))</formula>
    </cfRule>
    <cfRule type="containsText" dxfId="498" priority="81" stopIfTrue="1" operator="containsText" text="No aceptable">
      <formula>NOT(ISERROR(SEARCH("No aceptable",AD11)))</formula>
    </cfRule>
    <cfRule type="containsText" dxfId="497" priority="82" stopIfTrue="1" operator="containsText" text="No Aceptable o aceptable con control específico">
      <formula>NOT(ISERROR(SEARCH("No Aceptable o aceptable con control específico",AD11)))</formula>
    </cfRule>
  </conditionalFormatting>
  <conditionalFormatting sqref="AE13">
    <cfRule type="cellIs" dxfId="496" priority="54" stopIfTrue="1" operator="equal">
      <formula>"I"</formula>
    </cfRule>
    <cfRule type="cellIs" dxfId="495" priority="55" stopIfTrue="1" operator="equal">
      <formula>"II"</formula>
    </cfRule>
    <cfRule type="cellIs" dxfId="494" priority="56" stopIfTrue="1" operator="between">
      <formula>"III"</formula>
      <formula>"IV"</formula>
    </cfRule>
  </conditionalFormatting>
  <conditionalFormatting sqref="AE13">
    <cfRule type="cellIs" dxfId="493" priority="52" stopIfTrue="1" operator="equal">
      <formula>"Aceptable"</formula>
    </cfRule>
    <cfRule type="cellIs" dxfId="492" priority="53" stopIfTrue="1" operator="equal">
      <formula>"No aceptable"</formula>
    </cfRule>
  </conditionalFormatting>
  <conditionalFormatting sqref="AB13:AD13">
    <cfRule type="cellIs" dxfId="491" priority="49" stopIfTrue="1" operator="equal">
      <formula>"I"</formula>
    </cfRule>
    <cfRule type="cellIs" dxfId="490" priority="50" stopIfTrue="1" operator="equal">
      <formula>"II"</formula>
    </cfRule>
    <cfRule type="cellIs" dxfId="489" priority="51" stopIfTrue="1" operator="between">
      <formula>"III"</formula>
      <formula>"IV"</formula>
    </cfRule>
  </conditionalFormatting>
  <conditionalFormatting sqref="AD13">
    <cfRule type="cellIs" dxfId="488" priority="47" stopIfTrue="1" operator="equal">
      <formula>"Aceptable"</formula>
    </cfRule>
    <cfRule type="cellIs" dxfId="487" priority="48" stopIfTrue="1" operator="equal">
      <formula>"No aceptable"</formula>
    </cfRule>
  </conditionalFormatting>
  <conditionalFormatting sqref="AD13">
    <cfRule type="containsText" dxfId="486" priority="44" stopIfTrue="1" operator="containsText" text="No aceptable o aceptable con control específico">
      <formula>NOT(ISERROR(SEARCH("No aceptable o aceptable con control específico",AD13)))</formula>
    </cfRule>
    <cfRule type="containsText" dxfId="485" priority="45" stopIfTrue="1" operator="containsText" text="No aceptable">
      <formula>NOT(ISERROR(SEARCH("No aceptable",AD13)))</formula>
    </cfRule>
    <cfRule type="containsText" dxfId="484" priority="46" stopIfTrue="1" operator="containsText" text="No Aceptable o aceptable con control específico">
      <formula>NOT(ISERROR(SEARCH("No Aceptable o aceptable con control específico",AD13)))</formula>
    </cfRule>
  </conditionalFormatting>
  <conditionalFormatting sqref="AE11">
    <cfRule type="cellIs" dxfId="483" priority="42" stopIfTrue="1" operator="equal">
      <formula>"Aceptable"</formula>
    </cfRule>
    <cfRule type="cellIs" dxfId="482" priority="43" stopIfTrue="1" operator="equal">
      <formula>"No aceptable"</formula>
    </cfRule>
  </conditionalFormatting>
  <conditionalFormatting sqref="AE20">
    <cfRule type="cellIs" dxfId="481" priority="40" stopIfTrue="1" operator="equal">
      <formula>"Aceptable"</formula>
    </cfRule>
    <cfRule type="cellIs" dxfId="480" priority="41" stopIfTrue="1" operator="equal">
      <formula>"No aceptable"</formula>
    </cfRule>
  </conditionalFormatting>
  <conditionalFormatting sqref="AE17">
    <cfRule type="cellIs" dxfId="479" priority="32" stopIfTrue="1" operator="equal">
      <formula>"I"</formula>
    </cfRule>
    <cfRule type="cellIs" dxfId="478" priority="33" stopIfTrue="1" operator="equal">
      <formula>"II"</formula>
    </cfRule>
    <cfRule type="cellIs" dxfId="477" priority="34" stopIfTrue="1" operator="between">
      <formula>"III"</formula>
      <formula>"IV"</formula>
    </cfRule>
  </conditionalFormatting>
  <conditionalFormatting sqref="AE17">
    <cfRule type="cellIs" dxfId="476" priority="30" stopIfTrue="1" operator="equal">
      <formula>"Aceptable"</formula>
    </cfRule>
    <cfRule type="cellIs" dxfId="475" priority="31" stopIfTrue="1" operator="equal">
      <formula>"No aceptable"</formula>
    </cfRule>
  </conditionalFormatting>
  <conditionalFormatting sqref="AE18">
    <cfRule type="cellIs" dxfId="474" priority="27" stopIfTrue="1" operator="equal">
      <formula>"I"</formula>
    </cfRule>
    <cfRule type="cellIs" dxfId="473" priority="28" stopIfTrue="1" operator="equal">
      <formula>"II"</formula>
    </cfRule>
    <cfRule type="cellIs" dxfId="472" priority="29" stopIfTrue="1" operator="between">
      <formula>"III"</formula>
      <formula>"IV"</formula>
    </cfRule>
  </conditionalFormatting>
  <conditionalFormatting sqref="AE18">
    <cfRule type="cellIs" dxfId="471" priority="25" stopIfTrue="1" operator="equal">
      <formula>"Aceptable"</formula>
    </cfRule>
    <cfRule type="cellIs" dxfId="470" priority="26" stopIfTrue="1" operator="equal">
      <formula>"No aceptable"</formula>
    </cfRule>
  </conditionalFormatting>
  <conditionalFormatting sqref="AE15">
    <cfRule type="cellIs" dxfId="469" priority="22" stopIfTrue="1" operator="equal">
      <formula>"I"</formula>
    </cfRule>
    <cfRule type="cellIs" dxfId="468" priority="23" stopIfTrue="1" operator="equal">
      <formula>"II"</formula>
    </cfRule>
    <cfRule type="cellIs" dxfId="467" priority="24" stopIfTrue="1" operator="between">
      <formula>"III"</formula>
      <formula>"IV"</formula>
    </cfRule>
  </conditionalFormatting>
  <conditionalFormatting sqref="AE15">
    <cfRule type="cellIs" dxfId="466" priority="20" stopIfTrue="1" operator="equal">
      <formula>"Aceptable"</formula>
    </cfRule>
    <cfRule type="cellIs" dxfId="465" priority="21" stopIfTrue="1" operator="equal">
      <formula>"No aceptable"</formula>
    </cfRule>
  </conditionalFormatting>
  <conditionalFormatting sqref="AE16">
    <cfRule type="cellIs" dxfId="464" priority="17" stopIfTrue="1" operator="equal">
      <formula>"I"</formula>
    </cfRule>
    <cfRule type="cellIs" dxfId="463" priority="18" stopIfTrue="1" operator="equal">
      <formula>"II"</formula>
    </cfRule>
    <cfRule type="cellIs" dxfId="462" priority="19" stopIfTrue="1" operator="between">
      <formula>"III"</formula>
      <formula>"IV"</formula>
    </cfRule>
  </conditionalFormatting>
  <conditionalFormatting sqref="AE16">
    <cfRule type="cellIs" dxfId="461" priority="15" stopIfTrue="1" operator="equal">
      <formula>"Aceptable"</formula>
    </cfRule>
    <cfRule type="cellIs" dxfId="460" priority="16" stopIfTrue="1" operator="equal">
      <formula>"No aceptable"</formula>
    </cfRule>
  </conditionalFormatting>
  <conditionalFormatting sqref="AB15:AD15">
    <cfRule type="cellIs" dxfId="459" priority="12" stopIfTrue="1" operator="equal">
      <formula>"I"</formula>
    </cfRule>
    <cfRule type="cellIs" dxfId="458" priority="13" stopIfTrue="1" operator="equal">
      <formula>"II"</formula>
    </cfRule>
    <cfRule type="cellIs" dxfId="457" priority="14" stopIfTrue="1" operator="between">
      <formula>"III"</formula>
      <formula>"IV"</formula>
    </cfRule>
  </conditionalFormatting>
  <conditionalFormatting sqref="AD15">
    <cfRule type="cellIs" dxfId="456" priority="10" stopIfTrue="1" operator="equal">
      <formula>"Aceptable"</formula>
    </cfRule>
    <cfRule type="cellIs" dxfId="455" priority="11" stopIfTrue="1" operator="equal">
      <formula>"No aceptable"</formula>
    </cfRule>
  </conditionalFormatting>
  <conditionalFormatting sqref="AD15">
    <cfRule type="containsText" dxfId="454" priority="7" stopIfTrue="1" operator="containsText" text="No aceptable o aceptable con control específico">
      <formula>NOT(ISERROR(SEARCH("No aceptable o aceptable con control específico",AD15)))</formula>
    </cfRule>
    <cfRule type="containsText" dxfId="453" priority="8" stopIfTrue="1" operator="containsText" text="No aceptable">
      <formula>NOT(ISERROR(SEARCH("No aceptable",AD15)))</formula>
    </cfRule>
    <cfRule type="containsText" dxfId="452" priority="9" stopIfTrue="1" operator="containsText" text="No Aceptable o aceptable con control específico">
      <formula>NOT(ISERROR(SEARCH("No Aceptable o aceptable con control específico",AD15)))</formula>
    </cfRule>
  </conditionalFormatting>
  <conditionalFormatting sqref="AB11">
    <cfRule type="cellIs" dxfId="451" priority="4" stopIfTrue="1" operator="equal">
      <formula>"I"</formula>
    </cfRule>
    <cfRule type="cellIs" dxfId="450" priority="5" stopIfTrue="1" operator="equal">
      <formula>"II"</formula>
    </cfRule>
    <cfRule type="cellIs" dxfId="449" priority="6" stopIfTrue="1" operator="between">
      <formula>"III"</formula>
      <formula>"IV"</formula>
    </cfRule>
  </conditionalFormatting>
  <conditionalFormatting sqref="AB18:AB20">
    <cfRule type="cellIs" dxfId="448" priority="1" stopIfTrue="1" operator="equal">
      <formula>"I"</formula>
    </cfRule>
    <cfRule type="cellIs" dxfId="447" priority="2" stopIfTrue="1" operator="equal">
      <formula>"II"</formula>
    </cfRule>
    <cfRule type="cellIs" dxfId="446" priority="3" stopIfTrue="1" operator="between">
      <formula>"III"</formula>
      <formula>"IV"</formula>
    </cfRule>
  </conditionalFormatting>
  <dataValidations count="4">
    <dataValidation allowBlank="1" sqref="AA12:AA21" xr:uid="{00000000-0002-0000-1D00-000000000000}"/>
    <dataValidation type="list" allowBlank="1" showInputMessage="1" showErrorMessage="1" prompt="10 = Muy Alto_x000a_6 = Alto_x000a_2 = Medio_x000a_0 = Bajo" sqref="U11:U21" xr:uid="{00000000-0002-0000-1D00-000001000000}">
      <formula1>"10, 6, 2, 0, "</formula1>
    </dataValidation>
    <dataValidation type="list" allowBlank="1" showInputMessage="1" prompt="4 = Continua_x000a_3 = Frecuente_x000a_2 = Ocasional_x000a_1 = Esporádica" sqref="V11:V21" xr:uid="{00000000-0002-0000-1D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1" xr:uid="{00000000-0002-0000-1D00-000003000000}">
      <formula1>"100,60,25,10"</formula1>
    </dataValidation>
  </dataValidation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BL22"/>
  <sheetViews>
    <sheetView topLeftCell="A16" zoomScale="60" zoomScaleNormal="60" workbookViewId="0">
      <selection activeCell="A5" sqref="A5:XFD10"/>
    </sheetView>
  </sheetViews>
  <sheetFormatPr baseColWidth="10" defaultRowHeight="75.75" customHeight="1" x14ac:dyDescent="0.2"/>
  <cols>
    <col min="1" max="1" width="1.85546875" customWidth="1"/>
    <col min="2" max="2" width="5.7109375" customWidth="1"/>
    <col min="3" max="3" width="7.5703125" customWidth="1"/>
    <col min="4" max="4" width="6.140625" customWidth="1"/>
    <col min="5" max="5" width="6.7109375" customWidth="1"/>
    <col min="6" max="6" width="19" customWidth="1"/>
    <col min="7" max="7" width="8.28515625" customWidth="1"/>
    <col min="8" max="8" width="15" customWidth="1"/>
    <col min="9" max="9" width="22" customWidth="1"/>
    <col min="10" max="10" width="24.42578125" customWidth="1"/>
    <col min="11" max="11" width="28.85546875" customWidth="1"/>
    <col min="12" max="15" width="5.140625" customWidth="1"/>
    <col min="16" max="16" width="23.85546875" bestFit="1"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23.28515625" customWidth="1"/>
    <col min="26" max="26" width="7.7109375" customWidth="1"/>
    <col min="27" max="27" width="8.140625" customWidth="1"/>
    <col min="28" max="28" width="7.28515625" customWidth="1"/>
    <col min="29" max="29" width="24.42578125" customWidth="1"/>
    <col min="30" max="30" width="12.7109375" customWidth="1"/>
    <col min="31" max="31" width="23.5703125" customWidth="1"/>
    <col min="32" max="33" width="8.5703125" customWidth="1"/>
    <col min="34" max="34" width="22.28515625" customWidth="1"/>
    <col min="35" max="35" width="40.42578125" customWidth="1"/>
    <col min="36" max="36" width="18.5703125" customWidth="1"/>
    <col min="37" max="37" width="19.28515625" customWidth="1"/>
  </cols>
  <sheetData>
    <row r="1" spans="1:64" s="3" customFormat="1" ht="38.2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69" t="s">
        <v>89</v>
      </c>
      <c r="AK1" s="59" t="s">
        <v>137</v>
      </c>
    </row>
    <row r="2" spans="1:64" s="3" customFormat="1" ht="38.2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69" t="s">
        <v>90</v>
      </c>
      <c r="AK2" s="59">
        <v>1</v>
      </c>
    </row>
    <row r="3" spans="1:64" s="3" customFormat="1" ht="38.2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81" t="s">
        <v>91</v>
      </c>
      <c r="AK3" s="60">
        <v>42870</v>
      </c>
    </row>
    <row r="4" spans="1:64" s="3" customFormat="1" ht="38.25" customHeight="1" x14ac:dyDescent="0.3">
      <c r="E4" s="4"/>
      <c r="H4" s="5"/>
      <c r="AF4" s="4"/>
      <c r="AG4" s="4"/>
      <c r="AH4" s="4"/>
      <c r="AJ4" s="5"/>
    </row>
    <row r="5" spans="1:64" s="137" customFormat="1" ht="38.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1:64" s="137" customFormat="1" ht="38.25" customHeight="1" x14ac:dyDescent="0.3">
      <c r="E6" s="138"/>
      <c r="H6" s="139"/>
      <c r="AF6" s="138"/>
      <c r="AG6" s="138"/>
      <c r="AH6" s="138"/>
      <c r="AJ6" s="139"/>
    </row>
    <row r="7" spans="1:64" s="135" customFormat="1" ht="38.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1:64" s="135" customFormat="1" ht="38.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1: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1:64"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1:64" s="2" customFormat="1" ht="75.75" customHeight="1" x14ac:dyDescent="0.35">
      <c r="A11" s="51"/>
      <c r="B11" s="212" t="s">
        <v>143</v>
      </c>
      <c r="C11" s="212" t="s">
        <v>302</v>
      </c>
      <c r="D11" s="212" t="s">
        <v>120</v>
      </c>
      <c r="E11" s="276" t="s">
        <v>154</v>
      </c>
      <c r="F11" s="276" t="s">
        <v>155</v>
      </c>
      <c r="G11" s="97" t="s">
        <v>44</v>
      </c>
      <c r="H11" s="157" t="s">
        <v>36</v>
      </c>
      <c r="I11" s="157" t="s">
        <v>391</v>
      </c>
      <c r="J11" s="157" t="s">
        <v>412</v>
      </c>
      <c r="K11" s="190" t="s">
        <v>393</v>
      </c>
      <c r="L11" s="140">
        <v>0</v>
      </c>
      <c r="M11" s="140">
        <v>4</v>
      </c>
      <c r="N11" s="140">
        <v>0</v>
      </c>
      <c r="O11" s="140">
        <f>SUM(L11:N11)</f>
        <v>4</v>
      </c>
      <c r="P11" s="190" t="s">
        <v>394</v>
      </c>
      <c r="Q11" s="157">
        <v>8</v>
      </c>
      <c r="R11" s="190" t="s">
        <v>413</v>
      </c>
      <c r="S11" s="190" t="s">
        <v>395</v>
      </c>
      <c r="T11" s="190" t="s">
        <v>396</v>
      </c>
      <c r="U11" s="7">
        <v>2</v>
      </c>
      <c r="V11" s="7">
        <v>4</v>
      </c>
      <c r="W11" s="7">
        <f>V11*U11</f>
        <v>8</v>
      </c>
      <c r="X11" s="8"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0" t="str">
        <f>+IF(AND(U11*V11*Z11&gt;=600,U11*V11*Z11&lt;=4000),"I",IF(AND(U11*V11*Z11&gt;=150,U11*V11*Z11&lt;=500),"II",IF(AND(U11*V11*Z11&gt;=40,U11*V11*Z11&lt;=120),"III",IF(AND(U11*V11*Z11&gt;=0,U11*V11*Z11&lt;=20),"IV",""))))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73" t="s">
        <v>397</v>
      </c>
      <c r="AF11" s="157" t="s">
        <v>34</v>
      </c>
      <c r="AG11" s="157" t="s">
        <v>37</v>
      </c>
      <c r="AH11" s="157" t="s">
        <v>34</v>
      </c>
      <c r="AI11" s="146" t="s">
        <v>414</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75.75" customHeight="1" thickBot="1" x14ac:dyDescent="0.4">
      <c r="A12" s="51"/>
      <c r="B12" s="212"/>
      <c r="C12" s="212"/>
      <c r="D12" s="212"/>
      <c r="E12" s="276"/>
      <c r="F12" s="276"/>
      <c r="G12" s="128" t="s">
        <v>44</v>
      </c>
      <c r="H12" s="235" t="s">
        <v>47</v>
      </c>
      <c r="I12" s="148" t="s">
        <v>64</v>
      </c>
      <c r="J12" s="148" t="s">
        <v>370</v>
      </c>
      <c r="K12" s="148" t="s">
        <v>347</v>
      </c>
      <c r="L12" s="140">
        <v>0</v>
      </c>
      <c r="M12" s="140">
        <v>4</v>
      </c>
      <c r="N12" s="140">
        <v>0</v>
      </c>
      <c r="O12" s="140">
        <f t="shared" ref="O12:O21" si="0">SUM(L12:N12)</f>
        <v>4</v>
      </c>
      <c r="P12" s="148" t="s">
        <v>363</v>
      </c>
      <c r="Q12" s="157">
        <v>8</v>
      </c>
      <c r="R12" s="148" t="s">
        <v>351</v>
      </c>
      <c r="S12" s="148" t="s">
        <v>349</v>
      </c>
      <c r="T12" s="148" t="s">
        <v>372</v>
      </c>
      <c r="U12" s="7">
        <v>2</v>
      </c>
      <c r="V12" s="7">
        <v>4</v>
      </c>
      <c r="W12" s="7">
        <f>V12*U12</f>
        <v>8</v>
      </c>
      <c r="X12" s="8" t="str">
        <f>+IF(AND(U12*V12&gt;=24,U12*V12&lt;=40),"MA",IF(AND(U12*V12&gt;=10,U12*V12&lt;=20),"A",IF(AND(U12*V12&gt;=6,U12*V12&lt;=8),"M",IF(AND(U12*V12&gt;=0,U12*V12&lt;=4),"B",""))))</f>
        <v>M</v>
      </c>
      <c r="Y12" s="9"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10</v>
      </c>
      <c r="AA12" s="7">
        <f>W12*Z12</f>
        <v>80</v>
      </c>
      <c r="AB12" s="10" t="str">
        <f>+IF(AND(U12*V12*Z12&gt;=600,U12*V12*Z12&lt;=4000),"I",IF(AND(U12*V12*Z12&gt;=150,U12*V12*Z12&lt;=500),"II",IF(AND(U12*V12*Z12&gt;=40,U12*V12*Z12&lt;=120),"III",IF(AND(U12*V12*Z12&gt;=0,U12*V12*Z12&lt;=20),"IV",""))))</f>
        <v>III</v>
      </c>
      <c r="AC12" s="9"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+IF(AB12="I","No aceptable",IF(AB12="II","No aceptable o aceptable con control específico",IF(AB12="III","Aceptable",IF(AB12="IV","Aceptable",""))))</f>
        <v>Aceptable</v>
      </c>
      <c r="AE12" s="148" t="s">
        <v>371</v>
      </c>
      <c r="AF12" s="148" t="s">
        <v>34</v>
      </c>
      <c r="AG12" s="148" t="s">
        <v>34</v>
      </c>
      <c r="AH12" s="148" t="s">
        <v>34</v>
      </c>
      <c r="AI12" s="146" t="s">
        <v>373</v>
      </c>
      <c r="AJ12" s="148" t="s">
        <v>34</v>
      </c>
      <c r="AK12" s="166" t="s">
        <v>301</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75.75" customHeight="1" thickBot="1" x14ac:dyDescent="0.4">
      <c r="A13" s="51"/>
      <c r="B13" s="212"/>
      <c r="C13" s="212"/>
      <c r="D13" s="212"/>
      <c r="E13" s="276"/>
      <c r="F13" s="276"/>
      <c r="G13" s="128" t="s">
        <v>44</v>
      </c>
      <c r="H13" s="235"/>
      <c r="I13" s="148" t="s">
        <v>353</v>
      </c>
      <c r="J13" s="148" t="s">
        <v>354</v>
      </c>
      <c r="K13" s="148" t="s">
        <v>355</v>
      </c>
      <c r="L13" s="140">
        <v>0</v>
      </c>
      <c r="M13" s="140">
        <v>4</v>
      </c>
      <c r="N13" s="140">
        <v>0</v>
      </c>
      <c r="O13" s="140">
        <f t="shared" ref="O13" si="1">SUM(L13:N13)</f>
        <v>4</v>
      </c>
      <c r="P13" s="148" t="s">
        <v>356</v>
      </c>
      <c r="Q13" s="157">
        <v>8</v>
      </c>
      <c r="R13" s="148" t="s">
        <v>359</v>
      </c>
      <c r="S13" s="148" t="s">
        <v>465</v>
      </c>
      <c r="T13" s="148" t="s">
        <v>466</v>
      </c>
      <c r="U13" s="7">
        <v>2</v>
      </c>
      <c r="V13" s="7">
        <v>4</v>
      </c>
      <c r="W13" s="7">
        <f>V13*U13</f>
        <v>8</v>
      </c>
      <c r="X13" s="8" t="str">
        <f>+IF(AND(U13*V13&gt;=24,U13*V13&lt;=40),"MA",IF(AND(U13*V13&gt;=10,U13*V13&lt;=20),"A",IF(AND(U13*V13&gt;=6,U13*V13&lt;=8),"M",IF(AND(U13*V13&gt;=0,U13*V13&lt;=4),"B",""))))</f>
        <v>M</v>
      </c>
      <c r="Y13" s="9" t="str">
        <f>+IF(X13="MA","Situación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7">
        <v>10</v>
      </c>
      <c r="AA13" s="7">
        <f>W13*Z13</f>
        <v>80</v>
      </c>
      <c r="AB13" s="10" t="str">
        <f>+IF(AND(U13*V13*Z13&gt;=600,U13*V13*Z13&lt;=4000),"I",IF(AND(U13*V13*Z13&gt;=150,U13*V13*Z13&lt;=500),"II",IF(AND(U13*V13*Z13&gt;=40,U13*V13*Z13&lt;=120),"III",IF(AND(U13*V13*Z13&gt;=0,U13*V13*Z13&lt;=20),"IV",""))))</f>
        <v>III</v>
      </c>
      <c r="AC13" s="9"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+IF(AB13="I","No aceptable",IF(AB13="II","No aceptable o aceptable con control específico",IF(AB13="III","Aceptable",IF(AB13="IV","Aceptable",""))))</f>
        <v>Aceptable</v>
      </c>
      <c r="AE13" s="150" t="s">
        <v>362</v>
      </c>
      <c r="AF13" s="148" t="s">
        <v>34</v>
      </c>
      <c r="AG13" s="148" t="s">
        <v>34</v>
      </c>
      <c r="AH13" s="148" t="s">
        <v>34</v>
      </c>
      <c r="AI13" s="148" t="s">
        <v>361</v>
      </c>
      <c r="AJ13" s="148" t="s">
        <v>34</v>
      </c>
      <c r="AK13" s="147" t="s">
        <v>285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75.75" customHeight="1" x14ac:dyDescent="0.35">
      <c r="A14" s="51"/>
      <c r="B14" s="212"/>
      <c r="C14" s="212"/>
      <c r="D14" s="212"/>
      <c r="E14" s="276"/>
      <c r="F14" s="276"/>
      <c r="G14" s="97" t="s">
        <v>44</v>
      </c>
      <c r="H14" s="235"/>
      <c r="I14" s="148" t="s">
        <v>63</v>
      </c>
      <c r="J14" s="148" t="s">
        <v>368</v>
      </c>
      <c r="K14" s="148" t="s">
        <v>347</v>
      </c>
      <c r="L14" s="140">
        <v>0</v>
      </c>
      <c r="M14" s="140">
        <v>4</v>
      </c>
      <c r="N14" s="140">
        <v>0</v>
      </c>
      <c r="O14" s="140">
        <f t="shared" si="0"/>
        <v>4</v>
      </c>
      <c r="P14" s="148" t="s">
        <v>363</v>
      </c>
      <c r="Q14" s="148">
        <v>8</v>
      </c>
      <c r="R14" s="148" t="s">
        <v>351</v>
      </c>
      <c r="S14" s="148" t="s">
        <v>349</v>
      </c>
      <c r="T14" s="148" t="s">
        <v>464</v>
      </c>
      <c r="U14" s="7">
        <v>2</v>
      </c>
      <c r="V14" s="7">
        <v>3</v>
      </c>
      <c r="W14" s="7">
        <f t="shared" ref="W14:W21" si="2">V14*U14</f>
        <v>6</v>
      </c>
      <c r="X14" s="8" t="str">
        <f t="shared" ref="X14:X21" si="3">+IF(AND(U14*V14&gt;=24,U14*V14&lt;=40),"MA",IF(AND(U14*V14&gt;=10,U14*V14&lt;=20),"A",IF(AND(U14*V14&gt;=6,U14*V14&lt;=8),"M",IF(AND(U14*V14&gt;=0,U14*V14&lt;=4),"B",""))))</f>
        <v>M</v>
      </c>
      <c r="Y14" s="9" t="str">
        <f t="shared" ref="Y14:Y21" si="4">+IF(X14="MA","Situación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7">
        <v>10</v>
      </c>
      <c r="AA14" s="7">
        <f t="shared" ref="AA14:AA21" si="5">W14*Z14</f>
        <v>60</v>
      </c>
      <c r="AB14" s="10" t="str">
        <f t="shared" ref="AB14:AB21" si="6">+IF(AND(U14*V14*Z14&gt;=600,U14*V14*Z14&lt;=4000),"I",IF(AND(U14*V14*Z14&gt;=150,U14*V14*Z14&lt;=500),"II",IF(AND(U14*V14*Z14&gt;=40,U14*V14*Z14&lt;=120),"III",IF(AND(U14*V14*Z14&gt;=0,U14*V14*Z14&lt;=20),"IV",""))))</f>
        <v>III</v>
      </c>
      <c r="AC14" s="9" t="str">
        <f t="shared" ref="AC14:AC21" si="7">+IF(AB14="I","Situación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1" t="str">
        <f t="shared" ref="AD14:AD21" si="8">+IF(AB14="I","No aceptable",IF(AB14="II","No aceptable o aceptable con control específico",IF(AB14="III","Aceptable",IF(AB14="IV","Aceptable",""))))</f>
        <v>Aceptable</v>
      </c>
      <c r="AE14" s="148" t="s">
        <v>371</v>
      </c>
      <c r="AF14" s="148" t="s">
        <v>34</v>
      </c>
      <c r="AG14" s="148" t="s">
        <v>34</v>
      </c>
      <c r="AH14" s="148" t="s">
        <v>34</v>
      </c>
      <c r="AI14" s="151" t="s">
        <v>364</v>
      </c>
      <c r="AJ14" s="148" t="s">
        <v>34</v>
      </c>
      <c r="AK14" s="166" t="s">
        <v>301</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75.75" customHeight="1" x14ac:dyDescent="0.35">
      <c r="A15" s="51"/>
      <c r="B15" s="212"/>
      <c r="C15" s="212"/>
      <c r="D15" s="212"/>
      <c r="E15" s="276"/>
      <c r="F15" s="276"/>
      <c r="G15" s="122" t="s">
        <v>44</v>
      </c>
      <c r="H15" s="190" t="s">
        <v>326</v>
      </c>
      <c r="I15" s="190" t="s">
        <v>547</v>
      </c>
      <c r="J15" s="190" t="s">
        <v>533</v>
      </c>
      <c r="K15" s="190" t="s">
        <v>534</v>
      </c>
      <c r="L15" s="140">
        <v>0</v>
      </c>
      <c r="M15" s="140">
        <v>4</v>
      </c>
      <c r="N15" s="140">
        <v>0</v>
      </c>
      <c r="O15" s="140">
        <f t="shared" si="0"/>
        <v>4</v>
      </c>
      <c r="P15" s="190" t="s">
        <v>535</v>
      </c>
      <c r="Q15" s="148">
        <v>8</v>
      </c>
      <c r="R15" s="190" t="s">
        <v>536</v>
      </c>
      <c r="S15" s="190" t="s">
        <v>537</v>
      </c>
      <c r="T15" s="190" t="s">
        <v>539</v>
      </c>
      <c r="U15" s="141">
        <v>2</v>
      </c>
      <c r="V15" s="141">
        <v>3</v>
      </c>
      <c r="W15" s="141">
        <f t="shared" si="2"/>
        <v>6</v>
      </c>
      <c r="X15" s="142" t="str">
        <f t="shared" si="3"/>
        <v>M</v>
      </c>
      <c r="Y15" s="143" t="str">
        <f t="shared" si="4"/>
        <v>Situación deficiente con exposición esporádica, o bien situación mejorable con exposición continuada o frecuente. Es posible que suceda el daño alguna vez.</v>
      </c>
      <c r="Z15" s="141">
        <v>25</v>
      </c>
      <c r="AA15" s="141">
        <f t="shared" si="5"/>
        <v>150</v>
      </c>
      <c r="AB15" s="144" t="str">
        <f t="shared" si="6"/>
        <v>II</v>
      </c>
      <c r="AC15" s="143" t="str">
        <f t="shared" si="7"/>
        <v>Corregir y adoptar medidas de control de inmediato. Sin embargo suspenda actividades si el nivel de riesgo está por encima o igual de 360.</v>
      </c>
      <c r="AD15" s="145" t="str">
        <f t="shared" si="8"/>
        <v>No aceptable o aceptable con control específico</v>
      </c>
      <c r="AE15" s="143" t="s">
        <v>538</v>
      </c>
      <c r="AF15" s="148" t="s">
        <v>34</v>
      </c>
      <c r="AG15" s="148" t="s">
        <v>34</v>
      </c>
      <c r="AH15" s="141" t="s">
        <v>531</v>
      </c>
      <c r="AI15" s="152" t="s">
        <v>532</v>
      </c>
      <c r="AJ15" s="148" t="s">
        <v>530</v>
      </c>
      <c r="AK15" s="173" t="s">
        <v>285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135" customFormat="1" ht="75.75" customHeight="1" x14ac:dyDescent="0.35">
      <c r="A16" s="167"/>
      <c r="B16" s="212"/>
      <c r="C16" s="212"/>
      <c r="D16" s="212"/>
      <c r="E16" s="276"/>
      <c r="F16" s="276"/>
      <c r="G16" s="183"/>
      <c r="H16" s="235" t="s">
        <v>327</v>
      </c>
      <c r="I16" s="190" t="s">
        <v>556</v>
      </c>
      <c r="J16" s="190" t="s">
        <v>557</v>
      </c>
      <c r="K16" s="190" t="s">
        <v>558</v>
      </c>
      <c r="L16" s="140">
        <v>0</v>
      </c>
      <c r="M16" s="140">
        <v>4</v>
      </c>
      <c r="N16" s="140">
        <v>0</v>
      </c>
      <c r="O16" s="140">
        <f t="shared" ref="O16" si="9">SUM(L16:N16)</f>
        <v>4</v>
      </c>
      <c r="P16" s="191" t="s">
        <v>559</v>
      </c>
      <c r="Q16" s="148"/>
      <c r="R16" s="191" t="s">
        <v>560</v>
      </c>
      <c r="S16" s="191" t="s">
        <v>561</v>
      </c>
      <c r="T16" s="191" t="s">
        <v>562</v>
      </c>
      <c r="U16" s="141">
        <v>2</v>
      </c>
      <c r="V16" s="141">
        <v>4</v>
      </c>
      <c r="W16" s="141">
        <f t="shared" ref="W16" si="10">V16*U16</f>
        <v>8</v>
      </c>
      <c r="X16" s="142" t="str">
        <f t="shared" ref="X16" si="11">+IF(AND(U16*V16&gt;=24,U16*V16&lt;=40),"MA",IF(AND(U16*V16&gt;=10,U16*V16&lt;=20),"A",IF(AND(U16*V16&gt;=6,U16*V16&lt;=8),"M",IF(AND(U16*V16&gt;=0,U16*V16&lt;=4),"B",""))))</f>
        <v>M</v>
      </c>
      <c r="Y16" s="143" t="str">
        <f t="shared" ref="Y16" si="12">+IF(X16="MA","Situación deficiente con exposición continua, o muy deficiente con exposición frecuente. Normalmente la materialización del riesgo ocurre con frecuencia.",IF(X16="A","Situación deficiente con exposición frecuente u ocasional, o bien situación muy deficiente con exposición ocasional o esporádica. La materialización de Riesgo es posible que suceda varias veces en la vida laboral",IF(X16="M","Situación deficiente con exposición esporádica, o bien situación mejorable con exposición continuada o frecuente. Es posible que suceda el daño alguna vez.",IF(X16="B","Situación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6" s="141">
        <v>60</v>
      </c>
      <c r="AA16" s="141">
        <f t="shared" ref="AA16" si="13">W16*Z16</f>
        <v>480</v>
      </c>
      <c r="AB16" s="144" t="str">
        <f t="shared" ref="AB16" si="14">+IF(AND(U16*V16*Z16&gt;=600,U16*V16*Z16&lt;=4000),"I",IF(AND(U16*V16*Z16&gt;=150,U16*V16*Z16&lt;=500),"II",IF(AND(U16*V16*Z16&gt;=40,U16*V16*Z16&lt;=120),"III",IF(AND(U16*V16*Z16&gt;=0,U16*V16*Z16&lt;=20),"IV",""))))</f>
        <v>II</v>
      </c>
      <c r="AC16" s="143" t="str">
        <f t="shared" ref="AC16" si="15">+IF(AB16="I","Situación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6" s="145" t="str">
        <f t="shared" ref="AD16" si="16">+IF(AB16="I","No aceptable",IF(AB16="II","No aceptable o aceptable con control específico",IF(AB16="III","Aceptable",IF(AB16="IV","Aceptable",""))))</f>
        <v>No aceptable o aceptable con control específico</v>
      </c>
      <c r="AE16" s="173" t="s">
        <v>570</v>
      </c>
      <c r="AF16" s="148" t="s">
        <v>34</v>
      </c>
      <c r="AG16" s="148" t="s">
        <v>34</v>
      </c>
      <c r="AH16" s="190"/>
      <c r="AI16" s="190" t="s">
        <v>563</v>
      </c>
      <c r="AJ16" s="157" t="s">
        <v>34</v>
      </c>
      <c r="AK16" s="195"/>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row>
    <row r="17" spans="1:64" s="2" customFormat="1" ht="75.75" customHeight="1" x14ac:dyDescent="0.35">
      <c r="A17" s="51"/>
      <c r="B17" s="212"/>
      <c r="C17" s="212"/>
      <c r="D17" s="212"/>
      <c r="E17" s="276"/>
      <c r="F17" s="276"/>
      <c r="G17" s="97" t="s">
        <v>44</v>
      </c>
      <c r="H17" s="235"/>
      <c r="I17" s="190" t="s">
        <v>603</v>
      </c>
      <c r="J17" s="190" t="s">
        <v>599</v>
      </c>
      <c r="K17" s="190" t="s">
        <v>600</v>
      </c>
      <c r="L17" s="140">
        <v>0</v>
      </c>
      <c r="M17" s="140">
        <v>4</v>
      </c>
      <c r="N17" s="140">
        <v>0</v>
      </c>
      <c r="O17" s="140">
        <f t="shared" si="0"/>
        <v>4</v>
      </c>
      <c r="P17" s="190" t="str">
        <f t="shared" ref="P17" si="17">K17</f>
        <v>CERVICALGIAS, DORSALGIAS, LUMBALGIAS, ESPASMOS MUSCULARES,  EDEMA O ADORMECIMIENTO EN MIEMBROS INFERIORES</v>
      </c>
      <c r="Q17" s="157">
        <v>8</v>
      </c>
      <c r="R17" s="190" t="s">
        <v>601</v>
      </c>
      <c r="S17" s="190" t="s">
        <v>213</v>
      </c>
      <c r="T17" s="190" t="s">
        <v>602</v>
      </c>
      <c r="U17" s="7">
        <v>2</v>
      </c>
      <c r="V17" s="7">
        <v>4</v>
      </c>
      <c r="W17" s="7">
        <f t="shared" si="2"/>
        <v>8</v>
      </c>
      <c r="X17" s="8" t="str">
        <f t="shared" si="3"/>
        <v>M</v>
      </c>
      <c r="Y17" s="9" t="str">
        <f t="shared" si="4"/>
        <v>Situación deficiente con exposición esporádica, o bien situación mejorable con exposición continuada o frecuente. Es posible que suceda el daño alguna vez.</v>
      </c>
      <c r="Z17" s="7">
        <v>60</v>
      </c>
      <c r="AA17" s="7">
        <f t="shared" si="5"/>
        <v>480</v>
      </c>
      <c r="AB17" s="10" t="str">
        <f t="shared" si="6"/>
        <v>II</v>
      </c>
      <c r="AC17" s="9" t="str">
        <f t="shared" si="7"/>
        <v>Corregir y adoptar medidas de control de inmediato. Sin embargo suspenda actividades si el nivel de riesgo está por encima o igual de 360.</v>
      </c>
      <c r="AD17" s="11" t="str">
        <f t="shared" si="8"/>
        <v>No aceptable o aceptable con control específico</v>
      </c>
      <c r="AE17" s="173" t="s">
        <v>570</v>
      </c>
      <c r="AF17" s="148" t="s">
        <v>34</v>
      </c>
      <c r="AG17" s="148" t="s">
        <v>34</v>
      </c>
      <c r="AH17" s="190" t="s">
        <v>345</v>
      </c>
      <c r="AI17" s="190" t="s">
        <v>346</v>
      </c>
      <c r="AJ17" s="157" t="s">
        <v>34</v>
      </c>
      <c r="AK17" s="166"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2" customFormat="1" ht="75.75" customHeight="1" x14ac:dyDescent="0.35">
      <c r="A18" s="51"/>
      <c r="B18" s="212"/>
      <c r="C18" s="212"/>
      <c r="D18" s="212"/>
      <c r="E18" s="276"/>
      <c r="F18" s="276"/>
      <c r="G18" s="97" t="s">
        <v>33</v>
      </c>
      <c r="H18" s="235" t="s">
        <v>113</v>
      </c>
      <c r="I18" s="190" t="s">
        <v>288</v>
      </c>
      <c r="J18" s="190" t="s">
        <v>427</v>
      </c>
      <c r="K18" s="190" t="s">
        <v>425</v>
      </c>
      <c r="L18" s="140">
        <v>0</v>
      </c>
      <c r="M18" s="140">
        <v>4</v>
      </c>
      <c r="N18" s="140">
        <v>0</v>
      </c>
      <c r="O18" s="140">
        <f t="shared" si="0"/>
        <v>4</v>
      </c>
      <c r="P18" s="190" t="s">
        <v>426</v>
      </c>
      <c r="Q18" s="157">
        <v>8</v>
      </c>
      <c r="R18" s="179" t="s">
        <v>213</v>
      </c>
      <c r="S18" s="190" t="s">
        <v>475</v>
      </c>
      <c r="T18" s="179" t="s">
        <v>477</v>
      </c>
      <c r="U18" s="7">
        <v>2</v>
      </c>
      <c r="V18" s="7">
        <v>3</v>
      </c>
      <c r="W18" s="7">
        <f>V18*U18</f>
        <v>6</v>
      </c>
      <c r="X18" s="8" t="str">
        <f>+IF(AND(U18*V18&gt;=24,U18*V18&lt;=40),"MA",IF(AND(U18*V18&gt;=10,U18*V18&lt;=20),"A",IF(AND(U18*V18&gt;=6,U18*V18&lt;=8),"M",IF(AND(U18*V18&gt;=0,U18*V18&lt;=4),"B",""))))</f>
        <v>M</v>
      </c>
      <c r="Y18" s="9" t="str">
        <f>+IF(X18="MA","Situación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8" s="7">
        <v>10</v>
      </c>
      <c r="AA18" s="7">
        <f>W18*Z18</f>
        <v>60</v>
      </c>
      <c r="AB18" s="10" t="str">
        <f t="shared" si="6"/>
        <v>III</v>
      </c>
      <c r="AC18" s="9" t="str">
        <f>+IF(AB18="I","Situación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11" t="str">
        <f>+IF(AB18="I","No aceptable",IF(AB18="II","No aceptable o aceptable con control específico",IF(AB18="III","Aceptable",IF(AB18="IV","Aceptable",""))))</f>
        <v>Aceptable</v>
      </c>
      <c r="AE18" s="148" t="s">
        <v>34</v>
      </c>
      <c r="AF18" s="148" t="s">
        <v>34</v>
      </c>
      <c r="AG18" s="148" t="s">
        <v>34</v>
      </c>
      <c r="AH18" s="190" t="s">
        <v>428</v>
      </c>
      <c r="AI18" s="146" t="s">
        <v>217</v>
      </c>
      <c r="AJ18" s="148" t="s">
        <v>34</v>
      </c>
      <c r="AK18" s="147"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2" customFormat="1" ht="75.75" customHeight="1" x14ac:dyDescent="0.35">
      <c r="A19" s="51"/>
      <c r="B19" s="212"/>
      <c r="C19" s="212"/>
      <c r="D19" s="212"/>
      <c r="E19" s="276"/>
      <c r="F19" s="276"/>
      <c r="G19" s="97" t="s">
        <v>33</v>
      </c>
      <c r="H19" s="235"/>
      <c r="I19" s="190" t="s">
        <v>51</v>
      </c>
      <c r="J19" s="190" t="s">
        <v>429</v>
      </c>
      <c r="K19" s="190" t="s">
        <v>420</v>
      </c>
      <c r="L19" s="140">
        <v>0</v>
      </c>
      <c r="M19" s="140">
        <v>4</v>
      </c>
      <c r="N19" s="140">
        <v>0</v>
      </c>
      <c r="O19" s="140">
        <f t="shared" si="0"/>
        <v>4</v>
      </c>
      <c r="P19" s="190" t="s">
        <v>437</v>
      </c>
      <c r="Q19" s="157">
        <v>8</v>
      </c>
      <c r="R19" s="190" t="s">
        <v>213</v>
      </c>
      <c r="S19" s="179" t="s">
        <v>461</v>
      </c>
      <c r="T19" s="190" t="s">
        <v>473</v>
      </c>
      <c r="U19" s="7">
        <v>2</v>
      </c>
      <c r="V19" s="7">
        <v>3</v>
      </c>
      <c r="W19" s="7">
        <f>V19*U19</f>
        <v>6</v>
      </c>
      <c r="X19" s="8" t="str">
        <f>+IF(AND(U19*V19&gt;=24,U19*V19&lt;=40),"MA",IF(AND(U19*V19&gt;=10,U19*V19&lt;=20),"A",IF(AND(U19*V19&gt;=6,U19*V19&lt;=8),"M",IF(AND(U19*V19&gt;=0,U19*V19&lt;=4),"B",""))))</f>
        <v>M</v>
      </c>
      <c r="Y19" s="9" t="str">
        <f>+IF(X19="MA","Situación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9" s="7">
        <v>25</v>
      </c>
      <c r="AA19" s="7">
        <f>W19*Z19</f>
        <v>150</v>
      </c>
      <c r="AB19" s="10" t="str">
        <f t="shared" si="6"/>
        <v>II</v>
      </c>
      <c r="AC19" s="9" t="str">
        <f>+IF(AB19="I","Situación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9" s="11" t="str">
        <f>+IF(AB19="I","No aceptable",IF(AB19="II","No aceptable o aceptable con control específico",IF(AB19="III","Aceptable",IF(AB19="IV","Aceptable",""))))</f>
        <v>No aceptable o aceptable con control específico</v>
      </c>
      <c r="AE19" s="143" t="s">
        <v>527</v>
      </c>
      <c r="AF19" s="148" t="s">
        <v>34</v>
      </c>
      <c r="AG19" s="148" t="s">
        <v>34</v>
      </c>
      <c r="AH19" s="190" t="s">
        <v>72</v>
      </c>
      <c r="AI19" s="190" t="s">
        <v>431</v>
      </c>
      <c r="AJ19" s="148" t="s">
        <v>34</v>
      </c>
      <c r="AK19" s="147"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 customFormat="1" ht="75.75" customHeight="1" x14ac:dyDescent="0.35">
      <c r="A20" s="51"/>
      <c r="B20" s="212"/>
      <c r="C20" s="212"/>
      <c r="D20" s="212"/>
      <c r="E20" s="276"/>
      <c r="F20" s="276"/>
      <c r="G20" s="97" t="s">
        <v>33</v>
      </c>
      <c r="H20" s="235"/>
      <c r="I20" s="190" t="s">
        <v>68</v>
      </c>
      <c r="J20" s="190" t="s">
        <v>436</v>
      </c>
      <c r="K20" s="190" t="s">
        <v>420</v>
      </c>
      <c r="L20" s="140">
        <v>0</v>
      </c>
      <c r="M20" s="140">
        <v>4</v>
      </c>
      <c r="N20" s="140">
        <v>0</v>
      </c>
      <c r="O20" s="140">
        <f t="shared" si="0"/>
        <v>4</v>
      </c>
      <c r="P20" s="190" t="s">
        <v>437</v>
      </c>
      <c r="Q20" s="157">
        <v>1</v>
      </c>
      <c r="R20" s="190" t="s">
        <v>439</v>
      </c>
      <c r="S20" s="190" t="s">
        <v>467</v>
      </c>
      <c r="T20" s="179" t="s">
        <v>468</v>
      </c>
      <c r="U20" s="7">
        <v>2</v>
      </c>
      <c r="V20" s="7">
        <v>2</v>
      </c>
      <c r="W20" s="7">
        <f>V20*U20</f>
        <v>4</v>
      </c>
      <c r="X20" s="8" t="str">
        <f>+IF(AND(U20*V20&gt;=24,U20*V20&lt;=40),"MA",IF(AND(U20*V20&gt;=10,U20*V20&lt;=20),"A",IF(AND(U20*V20&gt;=6,U20*V20&lt;=8),"M",IF(AND(U20*V20&gt;=0,U20*V20&lt;=4),"B",""))))</f>
        <v>B</v>
      </c>
      <c r="Y20" s="9" t="str">
        <f>+IF(X20="MA","Situación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0" s="7">
        <v>25</v>
      </c>
      <c r="AA20" s="7">
        <f>W20*Z20</f>
        <v>100</v>
      </c>
      <c r="AB20" s="10" t="str">
        <f t="shared" si="6"/>
        <v>III</v>
      </c>
      <c r="AC20" s="9" t="str">
        <f>+IF(AB20="I","Situación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11" t="str">
        <f>+IF(AB20="I","No aceptable",IF(AB20="II","No aceptable o aceptable con control específico",IF(AB20="III","Aceptable",IF(AB20="IV","Aceptable",""))))</f>
        <v>Aceptable</v>
      </c>
      <c r="AE20" s="143" t="s">
        <v>135</v>
      </c>
      <c r="AF20" s="143" t="s">
        <v>34</v>
      </c>
      <c r="AG20" s="145" t="s">
        <v>213</v>
      </c>
      <c r="AH20" s="190" t="s">
        <v>440</v>
      </c>
      <c r="AI20" s="190" t="s">
        <v>441</v>
      </c>
      <c r="AJ20" s="157" t="s">
        <v>34</v>
      </c>
      <c r="AK20" s="147"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75.75" customHeight="1" x14ac:dyDescent="0.35">
      <c r="A21" s="51"/>
      <c r="B21" s="212"/>
      <c r="C21" s="212"/>
      <c r="D21" s="212"/>
      <c r="E21" s="276"/>
      <c r="F21" s="276"/>
      <c r="G21" s="97" t="s">
        <v>33</v>
      </c>
      <c r="H21" s="190" t="s">
        <v>75</v>
      </c>
      <c r="I21" s="190" t="s">
        <v>418</v>
      </c>
      <c r="J21" s="190" t="s">
        <v>419</v>
      </c>
      <c r="K21" s="190" t="s">
        <v>420</v>
      </c>
      <c r="L21" s="140">
        <v>0</v>
      </c>
      <c r="M21" s="140">
        <v>4</v>
      </c>
      <c r="N21" s="140">
        <v>0</v>
      </c>
      <c r="O21" s="140">
        <f t="shared" si="0"/>
        <v>4</v>
      </c>
      <c r="P21" s="190" t="s">
        <v>421</v>
      </c>
      <c r="Q21" s="157">
        <v>8</v>
      </c>
      <c r="R21" s="190" t="s">
        <v>422</v>
      </c>
      <c r="S21" s="190" t="s">
        <v>423</v>
      </c>
      <c r="T21" s="179" t="s">
        <v>492</v>
      </c>
      <c r="U21" s="7">
        <v>2</v>
      </c>
      <c r="V21" s="7">
        <v>1</v>
      </c>
      <c r="W21" s="7">
        <f t="shared" si="2"/>
        <v>2</v>
      </c>
      <c r="X21" s="8" t="str">
        <f t="shared" si="3"/>
        <v>B</v>
      </c>
      <c r="Y21" s="9" t="str">
        <f t="shared" si="4"/>
        <v>Situación mejorable con exposición ocasional o esporádica, o situación sin anomalía destacable con cualquier nivel de exposición. No es esperable que se materialice el riesgo, aunque puede ser concebible.</v>
      </c>
      <c r="Z21" s="7">
        <v>10</v>
      </c>
      <c r="AA21" s="7">
        <f t="shared" si="5"/>
        <v>20</v>
      </c>
      <c r="AB21" s="10" t="str">
        <f t="shared" si="6"/>
        <v>IV</v>
      </c>
      <c r="AC21" s="9" t="str">
        <f t="shared" si="7"/>
        <v>Mantener las medidas de control existentes, pero se deberían considerar soluciones o mejoras y se deben hacer comprobaciones periódicas para asegurar que el riesgo aún es tolerable.</v>
      </c>
      <c r="AD21" s="11" t="str">
        <f t="shared" si="8"/>
        <v>Aceptable</v>
      </c>
      <c r="AE21" s="190" t="s">
        <v>79</v>
      </c>
      <c r="AF21" s="157" t="s">
        <v>34</v>
      </c>
      <c r="AG21" s="157" t="s">
        <v>34</v>
      </c>
      <c r="AH21" s="190" t="s">
        <v>80</v>
      </c>
      <c r="AI21" s="190" t="s">
        <v>424</v>
      </c>
      <c r="AJ21" s="157" t="s">
        <v>34</v>
      </c>
      <c r="AK21" s="147" t="s">
        <v>300</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75.75" customHeight="1" x14ac:dyDescent="0.2">
      <c r="AI22" s="103"/>
    </row>
  </sheetData>
  <mergeCells count="44">
    <mergeCell ref="G9:G10"/>
    <mergeCell ref="B5:T5"/>
    <mergeCell ref="U5:AK5"/>
    <mergeCell ref="B7:T8"/>
    <mergeCell ref="U7:AC8"/>
    <mergeCell ref="AD7:AD8"/>
    <mergeCell ref="AE7:AK7"/>
    <mergeCell ref="AE8:AK8"/>
    <mergeCell ref="B9:B10"/>
    <mergeCell ref="C9:C10"/>
    <mergeCell ref="D9:D10"/>
    <mergeCell ref="E9:E10"/>
    <mergeCell ref="F9:F10"/>
    <mergeCell ref="AK9:AK10"/>
    <mergeCell ref="AA9:AA10"/>
    <mergeCell ref="AB9:AB10"/>
    <mergeCell ref="B11:B21"/>
    <mergeCell ref="C11:C21"/>
    <mergeCell ref="D11:D21"/>
    <mergeCell ref="E11:E21"/>
    <mergeCell ref="F11:F21"/>
    <mergeCell ref="AJ9:AJ10"/>
    <mergeCell ref="AE9:AE10"/>
    <mergeCell ref="AF9:AF10"/>
    <mergeCell ref="U9:U10"/>
    <mergeCell ref="V9:V10"/>
    <mergeCell ref="AC9:AC10"/>
    <mergeCell ref="AD9:AD10"/>
    <mergeCell ref="W9:W10"/>
    <mergeCell ref="X9:X10"/>
    <mergeCell ref="Y9:Y10"/>
    <mergeCell ref="Z9:Z10"/>
    <mergeCell ref="H12:H14"/>
    <mergeCell ref="H18:H20"/>
    <mergeCell ref="AG9:AG10"/>
    <mergeCell ref="AH9:AH10"/>
    <mergeCell ref="AI9:AI10"/>
    <mergeCell ref="L9:O9"/>
    <mergeCell ref="P9:P10"/>
    <mergeCell ref="Q9:Q10"/>
    <mergeCell ref="R9:T9"/>
    <mergeCell ref="H9:J9"/>
    <mergeCell ref="K9:K10"/>
    <mergeCell ref="H16:H17"/>
  </mergeCells>
  <conditionalFormatting sqref="AB743:AF743 AE575:AF575 AE563:AF563 AE295:AF295 AE63:AF63 AE61:AF61 AE52:AF52 AE50:AE51 AE53:AE60 AE62 AE35:AF35 AE23:AF23 AE38:AF38 AE49:AF49 AE24:AE34 AE36:AE37 AE39:AE48 AB111:AF111 AB96:AF96 AB90:AF93 AB81:AF81 AB75:AF78 AB66:AF66 AB64:AE65 AB67:AE74 AB79:AE80 AB82:AE89 AB94:AE95 AB105:AF108 AB97:AE104 AB109:AE110 AB123:AF124 AB112:AE122 AB126:AF126 AB125:AE125 AB136:AF137 AB127:AE135 AB139:AF139 AB138:AE138 AB151:AF152 AB140:AE150 AB154:AF154 AB153:AE153 AB155:AE164 AF150 AF164:AF165 AE167:AF167 AE165:AE166 AE168:AE177 AF177 AE178:AF179 AE181:AF181 AE180 AE182:AE191 AF191 AE192:AF193 AE195:AF195 AE194 AE196:AE205 AF205 AE206:AF207 AE209:AF209 AE208 AE210:AE219 AF219 AB165:AD219 AB220:AF292 AE307:AF308 AE310:AF310 AE309 AE311:AE320 AF320 AB321:AF321 AE322:AF560 AE561:AE562 AE564:AE574 AB322:AD575 AB576:AF661 AB738:AF738 AB673:AF674 AB664:AF664 AB662:AE663 AB665:AE672 AB676:AF735 AB675:AE675 AB736:AE737 AB739:AE742 AB747:AF748 AB744:AE746 AB750:AF810 AB749:AE749 AB293:AE294 AE296:AE306 AB295:AD320 AE22 AB22:AD63 AB12:AD12 AC17:AD18 AC21:AD21 AB14:AD14 AB17:AB21">
    <cfRule type="cellIs" dxfId="445" priority="119" stopIfTrue="1" operator="equal">
      <formula>"I"</formula>
    </cfRule>
    <cfRule type="cellIs" dxfId="444" priority="120" stopIfTrue="1" operator="equal">
      <formula>"II"</formula>
    </cfRule>
    <cfRule type="cellIs" dxfId="443" priority="121" stopIfTrue="1" operator="between">
      <formula>"III"</formula>
      <formula>"IV"</formula>
    </cfRule>
  </conditionalFormatting>
  <conditionalFormatting sqref="AD743:AF743 AE575:AF575 AE563:AF563 AD295:AF295 AD293:AE294 AD296:AE307 AD111:AF111 AD96:AF96 AD90:AF93 AD81:AF81 AD63:AF63 AD61:AF61 AD52:AF52 AD35:AF35 AD23:AF23 AD24:AE34 AD38:AF38 AD36:AE37 AD49:AF49 AD39:AE48 AD50:AE51 AD53:AE60 AD62:AE62 AD75:AF78 AD66:AF66 AD64:AE65 AD67:AE74 AD79:AE80 AD82:AE89 AD94:AE95 AD105:AF108 AD97:AE104 AD109:AE110 AD123:AF124 AD112:AE122 AD126:AF126 AD125:AE125 AD136:AF137 AD127:AE135 AD139:AF139 AD138:AE138 AD151:AF152 AD140:AE150 AD154:AF154 AD153:AE153 AD155:AE164 AF150 AF164:AF165 AE167:AF167 AE165:AE166 AE168:AE177 AF177 AE178:AF179 AE181:AF181 AE180 AE182:AE191 AF191 AE192:AF193 AE195:AF195 AE194 AE196:AE205 AF205 AE206:AF207 AE209:AF209 AE208 AE210:AE219 AF219 AD165:AD219 AD220:AF292 AF307:AF308 AE310:AF310 AE308:AE309 AE311:AE320 AF320 AD308:AD320 AD321:AF321 AE322:AF560 AE561:AE562 AE564:AE574 AD322:AD575 AD576:AF661 AD738:AF738 AD673:AF674 AD664:AF664 AD662:AE663 AD665:AE672 AD676:AF735 AD675:AE675 AD736:AE737 AD739:AE742 AD747:AF748 AD744:AE746 AD750:AF810 AD749:AE749 AD22:AE22 AD21 AD12 AD17:AD18 AD14">
    <cfRule type="cellIs" dxfId="442" priority="117" stopIfTrue="1" operator="equal">
      <formula>"Aceptable"</formula>
    </cfRule>
    <cfRule type="cellIs" dxfId="441" priority="118" stopIfTrue="1" operator="equal">
      <formula>"No aceptable"</formula>
    </cfRule>
  </conditionalFormatting>
  <conditionalFormatting sqref="AD21:AD810 AD12 AD17:AD18 AD14">
    <cfRule type="containsText" dxfId="440" priority="114" stopIfTrue="1" operator="containsText" text="No aceptable o aceptable con control específico">
      <formula>NOT(ISERROR(SEARCH("No aceptable o aceptable con control específico",AD12)))</formula>
    </cfRule>
    <cfRule type="containsText" dxfId="439" priority="115" stopIfTrue="1" operator="containsText" text="No aceptable">
      <formula>NOT(ISERROR(SEARCH("No aceptable",AD12)))</formula>
    </cfRule>
    <cfRule type="containsText" dxfId="438" priority="116" stopIfTrue="1" operator="containsText" text="No Aceptable o aceptable con control específico">
      <formula>NOT(ISERROR(SEARCH("No Aceptable o aceptable con control específico",AD12)))</formula>
    </cfRule>
  </conditionalFormatting>
  <conditionalFormatting sqref="AD19">
    <cfRule type="cellIs" dxfId="437" priority="104" stopIfTrue="1" operator="equal">
      <formula>"Aceptable"</formula>
    </cfRule>
    <cfRule type="cellIs" dxfId="436" priority="105" stopIfTrue="1" operator="equal">
      <formula>"No aceptable"</formula>
    </cfRule>
  </conditionalFormatting>
  <conditionalFormatting sqref="AD19">
    <cfRule type="containsText" dxfId="435" priority="101" stopIfTrue="1" operator="containsText" text="No aceptable o aceptable con control específico">
      <formula>NOT(ISERROR(SEARCH("No aceptable o aceptable con control específico",AD19)))</formula>
    </cfRule>
    <cfRule type="containsText" dxfId="434" priority="102" stopIfTrue="1" operator="containsText" text="No aceptable">
      <formula>NOT(ISERROR(SEARCH("No aceptable",AD19)))</formula>
    </cfRule>
    <cfRule type="containsText" dxfId="433" priority="103" stopIfTrue="1" operator="containsText" text="No Aceptable o aceptable con control específico">
      <formula>NOT(ISERROR(SEARCH("No Aceptable o aceptable con control específico",AD19)))</formula>
    </cfRule>
  </conditionalFormatting>
  <conditionalFormatting sqref="AD11">
    <cfRule type="cellIs" dxfId="432" priority="88" stopIfTrue="1" operator="equal">
      <formula>"Aceptable"</formula>
    </cfRule>
    <cfRule type="cellIs" dxfId="431" priority="89" stopIfTrue="1" operator="equal">
      <formula>"No aceptable"</formula>
    </cfRule>
  </conditionalFormatting>
  <conditionalFormatting sqref="AD11">
    <cfRule type="containsText" dxfId="430" priority="85" stopIfTrue="1" operator="containsText" text="No aceptable o aceptable con control específico">
      <formula>NOT(ISERROR(SEARCH("No aceptable o aceptable con control específico",AD11)))</formula>
    </cfRule>
    <cfRule type="containsText" dxfId="429" priority="86" stopIfTrue="1" operator="containsText" text="No aceptable">
      <formula>NOT(ISERROR(SEARCH("No aceptable",AD11)))</formula>
    </cfRule>
    <cfRule type="containsText" dxfId="428" priority="87" stopIfTrue="1" operator="containsText" text="No Aceptable o aceptable con control específico">
      <formula>NOT(ISERROR(SEARCH("No Aceptable o aceptable con control específico",AD11)))</formula>
    </cfRule>
  </conditionalFormatting>
  <conditionalFormatting sqref="AD20">
    <cfRule type="cellIs" dxfId="427" priority="80" stopIfTrue="1" operator="equal">
      <formula>"Aceptable"</formula>
    </cfRule>
    <cfRule type="cellIs" dxfId="426" priority="81" stopIfTrue="1" operator="equal">
      <formula>"No aceptable"</formula>
    </cfRule>
  </conditionalFormatting>
  <conditionalFormatting sqref="AB11">
    <cfRule type="cellIs" dxfId="425" priority="64" stopIfTrue="1" operator="equal">
      <formula>"I"</formula>
    </cfRule>
    <cfRule type="cellIs" dxfId="424" priority="65" stopIfTrue="1" operator="equal">
      <formula>"II"</formula>
    </cfRule>
    <cfRule type="cellIs" dxfId="423" priority="66" stopIfTrue="1" operator="between">
      <formula>"III"</formula>
      <formula>"IV"</formula>
    </cfRule>
  </conditionalFormatting>
  <conditionalFormatting sqref="AE13">
    <cfRule type="cellIs" dxfId="422" priority="61" stopIfTrue="1" operator="equal">
      <formula>"I"</formula>
    </cfRule>
    <cfRule type="cellIs" dxfId="421" priority="62" stopIfTrue="1" operator="equal">
      <formula>"II"</formula>
    </cfRule>
    <cfRule type="cellIs" dxfId="420" priority="63" stopIfTrue="1" operator="between">
      <formula>"III"</formula>
      <formula>"IV"</formula>
    </cfRule>
  </conditionalFormatting>
  <conditionalFormatting sqref="AE13">
    <cfRule type="cellIs" dxfId="419" priority="59" stopIfTrue="1" operator="equal">
      <formula>"Aceptable"</formula>
    </cfRule>
    <cfRule type="cellIs" dxfId="418" priority="60" stopIfTrue="1" operator="equal">
      <formula>"No aceptable"</formula>
    </cfRule>
  </conditionalFormatting>
  <conditionalFormatting sqref="AB13:AD13">
    <cfRule type="cellIs" dxfId="417" priority="56" stopIfTrue="1" operator="equal">
      <formula>"I"</formula>
    </cfRule>
    <cfRule type="cellIs" dxfId="416" priority="57" stopIfTrue="1" operator="equal">
      <formula>"II"</formula>
    </cfRule>
    <cfRule type="cellIs" dxfId="415" priority="58" stopIfTrue="1" operator="between">
      <formula>"III"</formula>
      <formula>"IV"</formula>
    </cfRule>
  </conditionalFormatting>
  <conditionalFormatting sqref="AD13">
    <cfRule type="cellIs" dxfId="414" priority="54" stopIfTrue="1" operator="equal">
      <formula>"Aceptable"</formula>
    </cfRule>
    <cfRule type="cellIs" dxfId="413" priority="55" stopIfTrue="1" operator="equal">
      <formula>"No aceptable"</formula>
    </cfRule>
  </conditionalFormatting>
  <conditionalFormatting sqref="AD13">
    <cfRule type="containsText" dxfId="412" priority="51" stopIfTrue="1" operator="containsText" text="No aceptable o aceptable con control específico">
      <formula>NOT(ISERROR(SEARCH("No aceptable o aceptable con control específico",AD13)))</formula>
    </cfRule>
    <cfRule type="containsText" dxfId="411" priority="52" stopIfTrue="1" operator="containsText" text="No aceptable">
      <formula>NOT(ISERROR(SEARCH("No aceptable",AD13)))</formula>
    </cfRule>
    <cfRule type="containsText" dxfId="410" priority="53" stopIfTrue="1" operator="containsText" text="No Aceptable o aceptable con control específico">
      <formula>NOT(ISERROR(SEARCH("No Aceptable o aceptable con control específico",AD13)))</formula>
    </cfRule>
  </conditionalFormatting>
  <conditionalFormatting sqref="AE11">
    <cfRule type="cellIs" dxfId="409" priority="49" stopIfTrue="1" operator="equal">
      <formula>"Aceptable"</formula>
    </cfRule>
    <cfRule type="cellIs" dxfId="408" priority="50" stopIfTrue="1" operator="equal">
      <formula>"No aceptable"</formula>
    </cfRule>
  </conditionalFormatting>
  <conditionalFormatting sqref="AE20">
    <cfRule type="cellIs" dxfId="407" priority="47" stopIfTrue="1" operator="equal">
      <formula>"Aceptable"</formula>
    </cfRule>
    <cfRule type="cellIs" dxfId="406" priority="48" stopIfTrue="1" operator="equal">
      <formula>"No aceptable"</formula>
    </cfRule>
  </conditionalFormatting>
  <conditionalFormatting sqref="AE18">
    <cfRule type="cellIs" dxfId="405" priority="39" stopIfTrue="1" operator="equal">
      <formula>"I"</formula>
    </cfRule>
    <cfRule type="cellIs" dxfId="404" priority="40" stopIfTrue="1" operator="equal">
      <formula>"II"</formula>
    </cfRule>
    <cfRule type="cellIs" dxfId="403" priority="41" stopIfTrue="1" operator="between">
      <formula>"III"</formula>
      <formula>"IV"</formula>
    </cfRule>
  </conditionalFormatting>
  <conditionalFormatting sqref="AE18">
    <cfRule type="cellIs" dxfId="402" priority="37" stopIfTrue="1" operator="equal">
      <formula>"Aceptable"</formula>
    </cfRule>
    <cfRule type="cellIs" dxfId="401" priority="38" stopIfTrue="1" operator="equal">
      <formula>"No aceptable"</formula>
    </cfRule>
  </conditionalFormatting>
  <conditionalFormatting sqref="AE19">
    <cfRule type="cellIs" dxfId="400" priority="34" stopIfTrue="1" operator="equal">
      <formula>"I"</formula>
    </cfRule>
    <cfRule type="cellIs" dxfId="399" priority="35" stopIfTrue="1" operator="equal">
      <formula>"II"</formula>
    </cfRule>
    <cfRule type="cellIs" dxfId="398" priority="36" stopIfTrue="1" operator="between">
      <formula>"III"</formula>
      <formula>"IV"</formula>
    </cfRule>
  </conditionalFormatting>
  <conditionalFormatting sqref="AE19">
    <cfRule type="cellIs" dxfId="397" priority="32" stopIfTrue="1" operator="equal">
      <formula>"Aceptable"</formula>
    </cfRule>
    <cfRule type="cellIs" dxfId="396" priority="33" stopIfTrue="1" operator="equal">
      <formula>"No aceptable"</formula>
    </cfRule>
  </conditionalFormatting>
  <conditionalFormatting sqref="AE15">
    <cfRule type="cellIs" dxfId="395" priority="29" stopIfTrue="1" operator="equal">
      <formula>"I"</formula>
    </cfRule>
    <cfRule type="cellIs" dxfId="394" priority="30" stopIfTrue="1" operator="equal">
      <formula>"II"</formula>
    </cfRule>
    <cfRule type="cellIs" dxfId="393" priority="31" stopIfTrue="1" operator="between">
      <formula>"III"</formula>
      <formula>"IV"</formula>
    </cfRule>
  </conditionalFormatting>
  <conditionalFormatting sqref="AE15">
    <cfRule type="cellIs" dxfId="392" priority="27" stopIfTrue="1" operator="equal">
      <formula>"Aceptable"</formula>
    </cfRule>
    <cfRule type="cellIs" dxfId="391" priority="28" stopIfTrue="1" operator="equal">
      <formula>"No aceptable"</formula>
    </cfRule>
  </conditionalFormatting>
  <conditionalFormatting sqref="AE17">
    <cfRule type="cellIs" dxfId="390" priority="24" stopIfTrue="1" operator="equal">
      <formula>"I"</formula>
    </cfRule>
    <cfRule type="cellIs" dxfId="389" priority="25" stopIfTrue="1" operator="equal">
      <formula>"II"</formula>
    </cfRule>
    <cfRule type="cellIs" dxfId="388" priority="26" stopIfTrue="1" operator="between">
      <formula>"III"</formula>
      <formula>"IV"</formula>
    </cfRule>
  </conditionalFormatting>
  <conditionalFormatting sqref="AE17">
    <cfRule type="cellIs" dxfId="387" priority="22" stopIfTrue="1" operator="equal">
      <formula>"Aceptable"</formula>
    </cfRule>
    <cfRule type="cellIs" dxfId="386" priority="23" stopIfTrue="1" operator="equal">
      <formula>"No aceptable"</formula>
    </cfRule>
  </conditionalFormatting>
  <conditionalFormatting sqref="AE16">
    <cfRule type="cellIs" dxfId="385" priority="19" stopIfTrue="1" operator="equal">
      <formula>"I"</formula>
    </cfRule>
    <cfRule type="cellIs" dxfId="384" priority="20" stopIfTrue="1" operator="equal">
      <formula>"II"</formula>
    </cfRule>
    <cfRule type="cellIs" dxfId="383" priority="21" stopIfTrue="1" operator="between">
      <formula>"III"</formula>
      <formula>"IV"</formula>
    </cfRule>
  </conditionalFormatting>
  <conditionalFormatting sqref="AE16">
    <cfRule type="cellIs" dxfId="382" priority="17" stopIfTrue="1" operator="equal">
      <formula>"Aceptable"</formula>
    </cfRule>
    <cfRule type="cellIs" dxfId="381" priority="18" stopIfTrue="1" operator="equal">
      <formula>"No aceptable"</formula>
    </cfRule>
  </conditionalFormatting>
  <conditionalFormatting sqref="AB16:AD16">
    <cfRule type="cellIs" dxfId="380" priority="14" stopIfTrue="1" operator="equal">
      <formula>"I"</formula>
    </cfRule>
    <cfRule type="cellIs" dxfId="379" priority="15" stopIfTrue="1" operator="equal">
      <formula>"II"</formula>
    </cfRule>
    <cfRule type="cellIs" dxfId="378" priority="16" stopIfTrue="1" operator="between">
      <formula>"III"</formula>
      <formula>"IV"</formula>
    </cfRule>
  </conditionalFormatting>
  <conditionalFormatting sqref="AD16">
    <cfRule type="cellIs" dxfId="377" priority="12" stopIfTrue="1" operator="equal">
      <formula>"Aceptable"</formula>
    </cfRule>
    <cfRule type="cellIs" dxfId="376" priority="13" stopIfTrue="1" operator="equal">
      <formula>"No aceptable"</formula>
    </cfRule>
  </conditionalFormatting>
  <conditionalFormatting sqref="AD16">
    <cfRule type="containsText" dxfId="375" priority="9" stopIfTrue="1" operator="containsText" text="No aceptable o aceptable con control específico">
      <formula>NOT(ISERROR(SEARCH("No aceptable o aceptable con control específico",AD16)))</formula>
    </cfRule>
    <cfRule type="containsText" dxfId="374" priority="10" stopIfTrue="1" operator="containsText" text="No aceptable">
      <formula>NOT(ISERROR(SEARCH("No aceptable",AD16)))</formula>
    </cfRule>
    <cfRule type="containsText" dxfId="373" priority="11" stopIfTrue="1" operator="containsText" text="No Aceptable o aceptable con control específico">
      <formula>NOT(ISERROR(SEARCH("No Aceptable o aceptable con control específico",AD16)))</formula>
    </cfRule>
  </conditionalFormatting>
  <conditionalFormatting sqref="AB15:AD15">
    <cfRule type="cellIs" dxfId="372" priority="6" stopIfTrue="1" operator="equal">
      <formula>"I"</formula>
    </cfRule>
    <cfRule type="cellIs" dxfId="371" priority="7" stopIfTrue="1" operator="equal">
      <formula>"II"</formula>
    </cfRule>
    <cfRule type="cellIs" dxfId="370" priority="8" stopIfTrue="1" operator="between">
      <formula>"III"</formula>
      <formula>"IV"</formula>
    </cfRule>
  </conditionalFormatting>
  <conditionalFormatting sqref="AD15">
    <cfRule type="cellIs" dxfId="369" priority="4" stopIfTrue="1" operator="equal">
      <formula>"Aceptable"</formula>
    </cfRule>
    <cfRule type="cellIs" dxfId="368" priority="5" stopIfTrue="1" operator="equal">
      <formula>"No aceptable"</formula>
    </cfRule>
  </conditionalFormatting>
  <conditionalFormatting sqref="AD15">
    <cfRule type="containsText" dxfId="367" priority="1" stopIfTrue="1" operator="containsText" text="No aceptable o aceptable con control específico">
      <formula>NOT(ISERROR(SEARCH("No aceptable o aceptable con control específico",AD15)))</formula>
    </cfRule>
    <cfRule type="containsText" dxfId="366" priority="2" stopIfTrue="1" operator="containsText" text="No aceptable">
      <formula>NOT(ISERROR(SEARCH("No aceptable",AD15)))</formula>
    </cfRule>
    <cfRule type="containsText" dxfId="365" priority="3" stopIfTrue="1" operator="containsText" text="No Aceptable o aceptable con control específico">
      <formula>NOT(ISERROR(SEARCH("No Aceptable o aceptable con control específico",AD15)))</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21" xr:uid="{00000000-0002-0000-1E00-000000000000}">
      <formula1>"100,60,25,10"</formula1>
    </dataValidation>
    <dataValidation type="list" allowBlank="1" showInputMessage="1" prompt="4 = Continua_x000a_3 = Frecuente_x000a_2 = Ocasional_x000a_1 = Esporádica" sqref="V11:V21" xr:uid="{00000000-0002-0000-1E00-000001000000}">
      <formula1>"4, 3, 2, 1"</formula1>
    </dataValidation>
    <dataValidation type="list" allowBlank="1" showInputMessage="1" showErrorMessage="1" prompt="10 = Muy Alto_x000a_6 = Alto_x000a_2 = Medio_x000a_0 = Bajo" sqref="U11:U21" xr:uid="{00000000-0002-0000-1E00-000002000000}">
      <formula1>"10, 6, 2, 0, "</formula1>
    </dataValidation>
    <dataValidation allowBlank="1" sqref="AA12:AA21" xr:uid="{00000000-0002-0000-1E00-000003000000}"/>
  </dataValidation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B1:BL24"/>
  <sheetViews>
    <sheetView zoomScale="60" zoomScaleNormal="60" workbookViewId="0"/>
  </sheetViews>
  <sheetFormatPr baseColWidth="10" defaultRowHeight="69.75" customHeight="1" x14ac:dyDescent="0.2"/>
  <cols>
    <col min="1" max="1" width="1.85546875" customWidth="1"/>
    <col min="2" max="2" width="5.7109375" customWidth="1"/>
    <col min="3" max="3" width="7.5703125" customWidth="1"/>
    <col min="4" max="4" width="5" customWidth="1"/>
    <col min="5" max="5" width="6.85546875" customWidth="1"/>
    <col min="6" max="6" width="11.85546875" customWidth="1"/>
    <col min="7" max="7" width="8.28515625" customWidth="1"/>
    <col min="8" max="8" width="20.28515625" customWidth="1"/>
    <col min="9" max="9" width="23.85546875" customWidth="1"/>
    <col min="10" max="10" width="21.7109375" customWidth="1"/>
    <col min="11" max="11" width="24" customWidth="1"/>
    <col min="12" max="15" width="5.140625" customWidth="1"/>
    <col min="16" max="16" width="23.85546875" bestFit="1"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4.28515625" customWidth="1"/>
    <col min="26" max="26" width="7.7109375" customWidth="1"/>
    <col min="27" max="27" width="8.140625" customWidth="1"/>
    <col min="28" max="28" width="7.28515625" customWidth="1"/>
    <col min="29" max="30" width="12.7109375" customWidth="1"/>
    <col min="31" max="31" width="13.28515625" customWidth="1"/>
    <col min="32" max="33" width="8.5703125" customWidth="1"/>
    <col min="34" max="34" width="22.28515625" customWidth="1"/>
    <col min="35" max="35" width="40.42578125" customWidth="1"/>
    <col min="36" max="36" width="18.5703125" customWidth="1"/>
    <col min="37" max="37" width="19.28515625" customWidth="1"/>
  </cols>
  <sheetData>
    <row r="1" spans="2:64" ht="33.7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32" t="s">
        <v>89</v>
      </c>
      <c r="AK1" s="59" t="s">
        <v>137</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33.7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32" t="s">
        <v>90</v>
      </c>
      <c r="AK2" s="59">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33.7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33" t="s">
        <v>91</v>
      </c>
      <c r="AK3" s="60">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33.7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37" customFormat="1" ht="33.7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2:64" s="137" customFormat="1" ht="33.75" customHeight="1" x14ac:dyDescent="0.3">
      <c r="E6" s="138"/>
      <c r="H6" s="139"/>
      <c r="AF6" s="138"/>
      <c r="AG6" s="138"/>
      <c r="AH6" s="138"/>
      <c r="AJ6" s="139"/>
    </row>
    <row r="7" spans="2:64" s="135" customFormat="1" ht="33.7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64" s="135" customFormat="1" ht="33.7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64"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64" s="2" customFormat="1" ht="69.75" customHeight="1" x14ac:dyDescent="0.35">
      <c r="B11" s="236" t="s">
        <v>143</v>
      </c>
      <c r="C11" s="236" t="s">
        <v>159</v>
      </c>
      <c r="D11" s="236" t="s">
        <v>115</v>
      </c>
      <c r="E11" s="242" t="s">
        <v>160</v>
      </c>
      <c r="F11" s="242" t="s">
        <v>161</v>
      </c>
      <c r="G11" s="101" t="s">
        <v>44</v>
      </c>
      <c r="H11" s="216" t="s">
        <v>36</v>
      </c>
      <c r="I11" s="157" t="s">
        <v>391</v>
      </c>
      <c r="J11" s="157" t="s">
        <v>392</v>
      </c>
      <c r="K11" s="190" t="s">
        <v>393</v>
      </c>
      <c r="L11" s="140">
        <v>0</v>
      </c>
      <c r="M11" s="140">
        <v>3</v>
      </c>
      <c r="N11" s="140">
        <v>0</v>
      </c>
      <c r="O11" s="140">
        <f>SUM(L11:N11)</f>
        <v>3</v>
      </c>
      <c r="P11" s="190" t="s">
        <v>394</v>
      </c>
      <c r="Q11" s="157">
        <v>8</v>
      </c>
      <c r="R11" s="190" t="s">
        <v>107</v>
      </c>
      <c r="S11" s="190" t="s">
        <v>395</v>
      </c>
      <c r="T11" s="190" t="s">
        <v>396</v>
      </c>
      <c r="U11" s="7">
        <v>2</v>
      </c>
      <c r="V11" s="7">
        <v>4</v>
      </c>
      <c r="W11" s="7">
        <f t="shared" ref="W11:W22" si="0">V11*U11</f>
        <v>8</v>
      </c>
      <c r="X11" s="8" t="str">
        <f t="shared" ref="X11:X22" si="1">+IF(AND(U11*V11&gt;=24,U11*V11&lt;=40),"MA",IF(AND(U11*V11&gt;=10,U11*V11&lt;=20),"A",IF(AND(U11*V11&gt;=6,U11*V11&lt;=8),"M",IF(AND(U11*V11&gt;=0,U11*V11&lt;=4),"B",""))))</f>
        <v>M</v>
      </c>
      <c r="Y11" s="9" t="str">
        <f t="shared" ref="Y11:Y22" si="2">+IF(X11="MA","Situación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0" t="str">
        <f t="shared" ref="AB11:AB22" si="3">+IF(AND(U11*V11*Z11&gt;=600,U11*V11*Z11&lt;=4000),"I",IF(AND(U11*V11*Z11&gt;=150,U11*V11*Z11&lt;=500),"II",IF(AND(U11*V11*Z11&gt;=40,U11*V11*Z11&lt;=120),"III",IF(AND(U11*V11*Z11&gt;=0,U11*V11*Z11&lt;=20),"IV",""))))</f>
        <v>III</v>
      </c>
      <c r="AC11" s="9" t="str">
        <f t="shared" ref="AC11:AC22" si="4">+IF(AB11="I","Situación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 t="shared" ref="AD11:AD22" si="5">+IF(AB11="I","No aceptable",IF(AB11="II","No aceptable o aceptable con control específico",IF(AB11="III","Aceptable",IF(AB11="IV","Aceptable",""))))</f>
        <v>Aceptable</v>
      </c>
      <c r="AE11" s="173" t="s">
        <v>397</v>
      </c>
      <c r="AF11" s="157" t="s">
        <v>34</v>
      </c>
      <c r="AG11" s="157" t="s">
        <v>37</v>
      </c>
      <c r="AH11" s="157" t="s">
        <v>34</v>
      </c>
      <c r="AI11" s="146" t="s">
        <v>398</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69.75" customHeight="1" thickBot="1" x14ac:dyDescent="0.4">
      <c r="B12" s="237"/>
      <c r="C12" s="237"/>
      <c r="D12" s="237"/>
      <c r="E12" s="243"/>
      <c r="F12" s="243"/>
      <c r="G12" s="101" t="s">
        <v>44</v>
      </c>
      <c r="H12" s="220"/>
      <c r="I12" s="148" t="s">
        <v>49</v>
      </c>
      <c r="J12" s="189" t="s">
        <v>374</v>
      </c>
      <c r="K12" s="189" t="s">
        <v>375</v>
      </c>
      <c r="L12" s="140">
        <v>0</v>
      </c>
      <c r="M12" s="140">
        <v>3</v>
      </c>
      <c r="N12" s="140">
        <v>0</v>
      </c>
      <c r="O12" s="140">
        <f t="shared" ref="O12:O22" si="6">SUM(L12:N12)</f>
        <v>3</v>
      </c>
      <c r="P12" s="189" t="s">
        <v>376</v>
      </c>
      <c r="Q12" s="157">
        <v>8</v>
      </c>
      <c r="R12" s="189" t="s">
        <v>463</v>
      </c>
      <c r="S12" s="189" t="s">
        <v>378</v>
      </c>
      <c r="T12" s="189" t="s">
        <v>377</v>
      </c>
      <c r="U12" s="7">
        <v>2</v>
      </c>
      <c r="V12" s="7">
        <v>4</v>
      </c>
      <c r="W12" s="7">
        <f t="shared" si="0"/>
        <v>8</v>
      </c>
      <c r="X12" s="8" t="str">
        <f t="shared" si="1"/>
        <v>M</v>
      </c>
      <c r="Y12" s="9" t="str">
        <f t="shared" si="2"/>
        <v>Situación deficiente con exposición esporádica, o bien situación mejorable con exposición continuada o frecuente. Es posible que suceda el daño alguna vez.</v>
      </c>
      <c r="Z12" s="7">
        <v>10</v>
      </c>
      <c r="AA12" s="7">
        <f t="shared" ref="AA12:AA22" si="7">W12*Z12</f>
        <v>80</v>
      </c>
      <c r="AB12" s="10" t="str">
        <f t="shared" si="3"/>
        <v>III</v>
      </c>
      <c r="AC12" s="9" t="str">
        <f t="shared" si="4"/>
        <v>Mejorar si es posible. Sería conveniente justificar la intervención y su rentabilidad.</v>
      </c>
      <c r="AD12" s="11" t="str">
        <f t="shared" si="5"/>
        <v>Aceptable</v>
      </c>
      <c r="AE12" s="173" t="s">
        <v>59</v>
      </c>
      <c r="AF12" s="157" t="s">
        <v>34</v>
      </c>
      <c r="AG12" s="157" t="s">
        <v>34</v>
      </c>
      <c r="AH12" s="157" t="s">
        <v>383</v>
      </c>
      <c r="AI12" s="146" t="s">
        <v>379</v>
      </c>
      <c r="AJ12" s="157" t="s">
        <v>34</v>
      </c>
      <c r="AK12" s="147"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69.75" customHeight="1" thickBot="1" x14ac:dyDescent="0.4">
      <c r="B13" s="237"/>
      <c r="C13" s="237"/>
      <c r="D13" s="237"/>
      <c r="E13" s="243"/>
      <c r="F13" s="243"/>
      <c r="G13" s="128" t="s">
        <v>44</v>
      </c>
      <c r="H13" s="278" t="s">
        <v>47</v>
      </c>
      <c r="I13" s="148" t="s">
        <v>353</v>
      </c>
      <c r="J13" s="148" t="s">
        <v>354</v>
      </c>
      <c r="K13" s="148" t="s">
        <v>355</v>
      </c>
      <c r="L13" s="140">
        <v>0</v>
      </c>
      <c r="M13" s="140">
        <v>3</v>
      </c>
      <c r="N13" s="140">
        <v>0</v>
      </c>
      <c r="O13" s="140">
        <f t="shared" ref="O13" si="8">SUM(L13:N13)</f>
        <v>3</v>
      </c>
      <c r="P13" s="148" t="s">
        <v>356</v>
      </c>
      <c r="Q13" s="157">
        <v>8</v>
      </c>
      <c r="R13" s="148" t="s">
        <v>359</v>
      </c>
      <c r="S13" s="148" t="s">
        <v>465</v>
      </c>
      <c r="T13" s="148" t="s">
        <v>466</v>
      </c>
      <c r="U13" s="7">
        <v>2</v>
      </c>
      <c r="V13" s="7">
        <v>4</v>
      </c>
      <c r="W13" s="7">
        <f t="shared" ref="W13" si="9">V13*U13</f>
        <v>8</v>
      </c>
      <c r="X13" s="8" t="str">
        <f t="shared" ref="X13" si="10">+IF(AND(U13*V13&gt;=24,U13*V13&lt;=40),"MA",IF(AND(U13*V13&gt;=10,U13*V13&lt;=20),"A",IF(AND(U13*V13&gt;=6,U13*V13&lt;=8),"M",IF(AND(U13*V13&gt;=0,U13*V13&lt;=4),"B",""))))</f>
        <v>M</v>
      </c>
      <c r="Y13" s="9" t="str">
        <f t="shared" ref="Y13" si="11">+IF(X13="MA","Situación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7">
        <v>10</v>
      </c>
      <c r="AA13" s="7">
        <f t="shared" ref="AA13" si="12">W13*Z13</f>
        <v>80</v>
      </c>
      <c r="AB13" s="10" t="str">
        <f t="shared" ref="AB13" si="13">+IF(AND(U13*V13*Z13&gt;=600,U13*V13*Z13&lt;=4000),"I",IF(AND(U13*V13*Z13&gt;=150,U13*V13*Z13&lt;=500),"II",IF(AND(U13*V13*Z13&gt;=40,U13*V13*Z13&lt;=120),"III",IF(AND(U13*V13*Z13&gt;=0,U13*V13*Z13&lt;=20),"IV",""))))</f>
        <v>III</v>
      </c>
      <c r="AC13" s="9" t="str">
        <f t="shared" ref="AC13" si="14">+IF(AB13="I","Situación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 t="shared" ref="AD13" si="15">+IF(AB13="I","No aceptable",IF(AB13="II","No aceptable o aceptable con control específico",IF(AB13="III","Aceptable",IF(AB13="IV","Aceptable",""))))</f>
        <v>Aceptable</v>
      </c>
      <c r="AE13" s="150" t="s">
        <v>362</v>
      </c>
      <c r="AF13" s="148" t="s">
        <v>34</v>
      </c>
      <c r="AG13" s="148" t="s">
        <v>34</v>
      </c>
      <c r="AH13" s="148" t="s">
        <v>34</v>
      </c>
      <c r="AI13" s="148" t="s">
        <v>361</v>
      </c>
      <c r="AJ13" s="148" t="s">
        <v>34</v>
      </c>
      <c r="AK13" s="147" t="s">
        <v>285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69.75" customHeight="1" thickBot="1" x14ac:dyDescent="0.4">
      <c r="B14" s="237"/>
      <c r="C14" s="237"/>
      <c r="D14" s="237"/>
      <c r="E14" s="243"/>
      <c r="F14" s="243"/>
      <c r="G14" s="101" t="s">
        <v>44</v>
      </c>
      <c r="H14" s="280"/>
      <c r="I14" s="149" t="s">
        <v>63</v>
      </c>
      <c r="J14" s="148" t="s">
        <v>367</v>
      </c>
      <c r="K14" s="148" t="s">
        <v>347</v>
      </c>
      <c r="L14" s="140">
        <v>0</v>
      </c>
      <c r="M14" s="140">
        <v>3</v>
      </c>
      <c r="N14" s="140">
        <v>0</v>
      </c>
      <c r="O14" s="140">
        <f t="shared" si="6"/>
        <v>3</v>
      </c>
      <c r="P14" s="148" t="s">
        <v>363</v>
      </c>
      <c r="Q14" s="148">
        <v>8</v>
      </c>
      <c r="R14" s="148" t="s">
        <v>351</v>
      </c>
      <c r="S14" s="148" t="s">
        <v>349</v>
      </c>
      <c r="T14" s="148" t="s">
        <v>464</v>
      </c>
      <c r="U14" s="7">
        <v>2</v>
      </c>
      <c r="V14" s="7">
        <v>4</v>
      </c>
      <c r="W14" s="7">
        <f t="shared" si="0"/>
        <v>8</v>
      </c>
      <c r="X14" s="8" t="str">
        <f t="shared" si="1"/>
        <v>M</v>
      </c>
      <c r="Y14" s="9" t="str">
        <f t="shared" si="2"/>
        <v>Situación deficiente con exposición esporádica, o bien situación mejorable con exposición continuada o frecuente. Es posible que suceda el daño alguna vez.</v>
      </c>
      <c r="Z14" s="7">
        <v>10</v>
      </c>
      <c r="AA14" s="7">
        <f t="shared" si="7"/>
        <v>80</v>
      </c>
      <c r="AB14" s="10" t="str">
        <f t="shared" si="3"/>
        <v>III</v>
      </c>
      <c r="AC14" s="9" t="str">
        <f t="shared" si="4"/>
        <v>Mejorar si es posible. Sería conveniente justificar la intervención y su rentabilidad.</v>
      </c>
      <c r="AD14" s="11" t="str">
        <f t="shared" si="5"/>
        <v>Aceptable</v>
      </c>
      <c r="AE14" s="148" t="s">
        <v>371</v>
      </c>
      <c r="AF14" s="148" t="s">
        <v>34</v>
      </c>
      <c r="AG14" s="148" t="s">
        <v>34</v>
      </c>
      <c r="AH14" s="148" t="s">
        <v>34</v>
      </c>
      <c r="AI14" s="151" t="s">
        <v>364</v>
      </c>
      <c r="AJ14" s="148" t="s">
        <v>34</v>
      </c>
      <c r="AK14" s="147" t="s">
        <v>305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2" customFormat="1" ht="69.75" customHeight="1" thickTop="1" x14ac:dyDescent="0.35">
      <c r="B15" s="237"/>
      <c r="C15" s="237"/>
      <c r="D15" s="237"/>
      <c r="E15" s="243"/>
      <c r="F15" s="243"/>
      <c r="G15" s="122" t="s">
        <v>44</v>
      </c>
      <c r="H15" s="190" t="s">
        <v>326</v>
      </c>
      <c r="I15" s="190" t="s">
        <v>547</v>
      </c>
      <c r="J15" s="190" t="s">
        <v>533</v>
      </c>
      <c r="K15" s="190" t="s">
        <v>534</v>
      </c>
      <c r="L15" s="182">
        <v>0</v>
      </c>
      <c r="M15" s="140">
        <v>3</v>
      </c>
      <c r="N15" s="182">
        <v>0</v>
      </c>
      <c r="O15" s="182">
        <f t="shared" si="6"/>
        <v>3</v>
      </c>
      <c r="P15" s="190" t="s">
        <v>535</v>
      </c>
      <c r="Q15" s="148">
        <v>8</v>
      </c>
      <c r="R15" s="190" t="s">
        <v>536</v>
      </c>
      <c r="S15" s="190" t="s">
        <v>537</v>
      </c>
      <c r="T15" s="190" t="s">
        <v>539</v>
      </c>
      <c r="U15" s="141">
        <v>2</v>
      </c>
      <c r="V15" s="141">
        <v>3</v>
      </c>
      <c r="W15" s="141">
        <f t="shared" si="0"/>
        <v>6</v>
      </c>
      <c r="X15" s="142" t="str">
        <f t="shared" si="1"/>
        <v>M</v>
      </c>
      <c r="Y15" s="143" t="str">
        <f t="shared" si="2"/>
        <v>Situación deficiente con exposición esporádica, o bien situación mejorable con exposición continuada o frecuente. Es posible que suceda el daño alguna vez.</v>
      </c>
      <c r="Z15" s="141">
        <v>25</v>
      </c>
      <c r="AA15" s="141">
        <f t="shared" si="7"/>
        <v>150</v>
      </c>
      <c r="AB15" s="144" t="str">
        <f t="shared" si="3"/>
        <v>II</v>
      </c>
      <c r="AC15" s="143" t="str">
        <f t="shared" si="4"/>
        <v>Corregir y adoptar medidas de control de inmediato. Sin embargo suspenda actividades si el nivel de riesgo está por encima o igual de 360.</v>
      </c>
      <c r="AD15" s="145" t="str">
        <f t="shared" si="5"/>
        <v>No aceptable o aceptable con control específico</v>
      </c>
      <c r="AE15" s="143" t="s">
        <v>538</v>
      </c>
      <c r="AF15" s="148" t="s">
        <v>34</v>
      </c>
      <c r="AG15" s="148" t="s">
        <v>34</v>
      </c>
      <c r="AH15" s="141" t="s">
        <v>531</v>
      </c>
      <c r="AI15" s="152" t="s">
        <v>532</v>
      </c>
      <c r="AJ15" s="148" t="s">
        <v>530</v>
      </c>
      <c r="AK15" s="173" t="s">
        <v>285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s="2" customFormat="1" ht="69.75" customHeight="1" x14ac:dyDescent="0.35">
      <c r="B16" s="237"/>
      <c r="C16" s="237"/>
      <c r="D16" s="237"/>
      <c r="E16" s="243"/>
      <c r="F16" s="243"/>
      <c r="G16" s="101" t="s">
        <v>44</v>
      </c>
      <c r="H16" s="278" t="s">
        <v>53</v>
      </c>
      <c r="I16" s="157" t="s">
        <v>109</v>
      </c>
      <c r="J16" s="148" t="s">
        <v>110</v>
      </c>
      <c r="K16" s="160" t="s">
        <v>623</v>
      </c>
      <c r="L16" s="140">
        <v>0</v>
      </c>
      <c r="M16" s="140">
        <v>3</v>
      </c>
      <c r="N16" s="140">
        <v>0</v>
      </c>
      <c r="O16" s="140">
        <f t="shared" si="6"/>
        <v>3</v>
      </c>
      <c r="P16" s="157" t="s">
        <v>622</v>
      </c>
      <c r="Q16" s="157">
        <v>8</v>
      </c>
      <c r="R16" s="157" t="s">
        <v>33</v>
      </c>
      <c r="S16" s="157" t="s">
        <v>33</v>
      </c>
      <c r="T16" s="157" t="s">
        <v>624</v>
      </c>
      <c r="U16" s="7">
        <v>2</v>
      </c>
      <c r="V16" s="7">
        <v>6</v>
      </c>
      <c r="W16" s="7">
        <f t="shared" si="0"/>
        <v>12</v>
      </c>
      <c r="X16" s="8" t="str">
        <f t="shared" si="1"/>
        <v>A</v>
      </c>
      <c r="Y16" s="9" t="str">
        <f t="shared" si="2"/>
        <v>Situación deficiente con exposición frecuente u ocasional, o bien situación muy deficiente con exposición ocasional o esporádica. La materialización de Riesgo es posible que suceda varias veces en la vida laboral</v>
      </c>
      <c r="Z16" s="7">
        <v>25</v>
      </c>
      <c r="AA16" s="7">
        <f t="shared" si="7"/>
        <v>300</v>
      </c>
      <c r="AB16" s="10" t="str">
        <f t="shared" si="3"/>
        <v>II</v>
      </c>
      <c r="AC16" s="9" t="str">
        <f t="shared" si="4"/>
        <v>Corregir y adoptar medidas de control de inmediato. Sin embargo suspenda actividades si el nivel de riesgo está por encima o igual de 360.</v>
      </c>
      <c r="AD16" s="11" t="str">
        <f t="shared" si="5"/>
        <v>No aceptable o aceptable con control específico</v>
      </c>
      <c r="AE16" s="143" t="s">
        <v>87</v>
      </c>
      <c r="AF16" s="148" t="s">
        <v>34</v>
      </c>
      <c r="AG16" s="148" t="s">
        <v>34</v>
      </c>
      <c r="AH16" s="148" t="s">
        <v>34</v>
      </c>
      <c r="AI16" s="154" t="s">
        <v>625</v>
      </c>
      <c r="AJ16" s="148" t="s">
        <v>34</v>
      </c>
      <c r="AK16" s="147" t="s">
        <v>35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69.75" customHeight="1" x14ac:dyDescent="0.35">
      <c r="B17" s="237"/>
      <c r="C17" s="237"/>
      <c r="D17" s="237"/>
      <c r="E17" s="243"/>
      <c r="F17" s="243"/>
      <c r="G17" s="101" t="s">
        <v>44</v>
      </c>
      <c r="H17" s="280"/>
      <c r="I17" s="190" t="s">
        <v>556</v>
      </c>
      <c r="J17" s="190" t="s">
        <v>557</v>
      </c>
      <c r="K17" s="190" t="s">
        <v>558</v>
      </c>
      <c r="L17" s="140">
        <v>0</v>
      </c>
      <c r="M17" s="140">
        <v>3</v>
      </c>
      <c r="N17" s="140">
        <v>0</v>
      </c>
      <c r="O17" s="140">
        <f t="shared" si="6"/>
        <v>3</v>
      </c>
      <c r="P17" s="191" t="s">
        <v>559</v>
      </c>
      <c r="Q17" s="185">
        <v>8</v>
      </c>
      <c r="R17" s="191" t="s">
        <v>560</v>
      </c>
      <c r="S17" s="191" t="s">
        <v>561</v>
      </c>
      <c r="T17" s="191" t="s">
        <v>562</v>
      </c>
      <c r="U17" s="7">
        <v>2</v>
      </c>
      <c r="V17" s="7">
        <v>4</v>
      </c>
      <c r="W17" s="7">
        <f t="shared" si="0"/>
        <v>8</v>
      </c>
      <c r="X17" s="8" t="str">
        <f t="shared" si="1"/>
        <v>M</v>
      </c>
      <c r="Y17" s="9" t="str">
        <f t="shared" si="2"/>
        <v>Situación deficiente con exposición esporádica, o bien situación mejorable con exposición continuada o frecuente. Es posible que suceda el daño alguna vez.</v>
      </c>
      <c r="Z17" s="7">
        <v>10</v>
      </c>
      <c r="AA17" s="7">
        <f t="shared" si="7"/>
        <v>80</v>
      </c>
      <c r="AB17" s="10" t="str">
        <f t="shared" si="3"/>
        <v>III</v>
      </c>
      <c r="AC17" s="9" t="str">
        <f t="shared" si="4"/>
        <v>Mejorar si es posible. Sería conveniente justificar la intervención y su rentabilidad.</v>
      </c>
      <c r="AD17" s="11" t="str">
        <f t="shared" si="5"/>
        <v>Aceptable</v>
      </c>
      <c r="AE17" s="143" t="s">
        <v>87</v>
      </c>
      <c r="AF17" s="148" t="s">
        <v>34</v>
      </c>
      <c r="AG17" s="148" t="s">
        <v>34</v>
      </c>
      <c r="AH17" s="148" t="s">
        <v>210</v>
      </c>
      <c r="AI17" s="152" t="s">
        <v>303</v>
      </c>
      <c r="AJ17" s="157" t="s">
        <v>34</v>
      </c>
      <c r="AK17" s="147" t="s">
        <v>306</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69.75" customHeight="1" x14ac:dyDescent="0.35">
      <c r="B18" s="237"/>
      <c r="C18" s="237"/>
      <c r="D18" s="237"/>
      <c r="E18" s="243"/>
      <c r="F18" s="243"/>
      <c r="G18" s="101" t="s">
        <v>33</v>
      </c>
      <c r="H18" s="278" t="s">
        <v>48</v>
      </c>
      <c r="I18" s="190" t="s">
        <v>68</v>
      </c>
      <c r="J18" s="190" t="s">
        <v>499</v>
      </c>
      <c r="K18" s="190" t="s">
        <v>69</v>
      </c>
      <c r="L18" s="140">
        <v>0</v>
      </c>
      <c r="M18" s="140">
        <v>3</v>
      </c>
      <c r="N18" s="140">
        <v>0</v>
      </c>
      <c r="O18" s="140">
        <f t="shared" si="6"/>
        <v>3</v>
      </c>
      <c r="P18" s="190" t="s">
        <v>432</v>
      </c>
      <c r="Q18" s="157">
        <v>8</v>
      </c>
      <c r="R18" s="179" t="s">
        <v>213</v>
      </c>
      <c r="S18" s="179" t="s">
        <v>460</v>
      </c>
      <c r="T18" s="179" t="s">
        <v>469</v>
      </c>
      <c r="U18" s="7">
        <v>2</v>
      </c>
      <c r="V18" s="7">
        <v>3</v>
      </c>
      <c r="W18" s="7">
        <f t="shared" si="0"/>
        <v>6</v>
      </c>
      <c r="X18" s="8" t="str">
        <f t="shared" si="1"/>
        <v>M</v>
      </c>
      <c r="Y18" s="9" t="str">
        <f t="shared" si="2"/>
        <v>Situación deficiente con exposición esporádica, o bien situación mejorable con exposición continuada o frecuente. Es posible que suceda el daño alguna vez.</v>
      </c>
      <c r="Z18" s="7">
        <v>10</v>
      </c>
      <c r="AA18" s="7">
        <f t="shared" si="7"/>
        <v>60</v>
      </c>
      <c r="AB18" s="10" t="str">
        <f t="shared" si="3"/>
        <v>III</v>
      </c>
      <c r="AC18" s="9" t="str">
        <f t="shared" si="4"/>
        <v>Mejorar si es posible. Sería conveniente justificar la intervención y su rentabilidad.</v>
      </c>
      <c r="AD18" s="11" t="str">
        <f t="shared" si="5"/>
        <v>Aceptable</v>
      </c>
      <c r="AE18" s="143" t="s">
        <v>70</v>
      </c>
      <c r="AF18" s="157" t="s">
        <v>34</v>
      </c>
      <c r="AG18" s="157" t="s">
        <v>34</v>
      </c>
      <c r="AH18" s="190" t="s">
        <v>434</v>
      </c>
      <c r="AI18" s="190" t="s">
        <v>435</v>
      </c>
      <c r="AJ18" s="157" t="s">
        <v>34</v>
      </c>
      <c r="AK18" s="147"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69.75" customHeight="1" x14ac:dyDescent="0.35">
      <c r="B19" s="237"/>
      <c r="C19" s="237"/>
      <c r="D19" s="237"/>
      <c r="E19" s="243"/>
      <c r="F19" s="243"/>
      <c r="G19" s="130" t="s">
        <v>33</v>
      </c>
      <c r="H19" s="279"/>
      <c r="I19" s="190" t="s">
        <v>106</v>
      </c>
      <c r="J19" s="190" t="s">
        <v>444</v>
      </c>
      <c r="K19" s="190" t="s">
        <v>420</v>
      </c>
      <c r="L19" s="140">
        <v>0</v>
      </c>
      <c r="M19" s="140">
        <v>3</v>
      </c>
      <c r="N19" s="140">
        <v>0</v>
      </c>
      <c r="O19" s="140">
        <f t="shared" ref="O19" si="16">SUM(L19:N19)</f>
        <v>3</v>
      </c>
      <c r="P19" s="190" t="s">
        <v>443</v>
      </c>
      <c r="Q19" s="157">
        <v>8</v>
      </c>
      <c r="R19" s="190" t="s">
        <v>213</v>
      </c>
      <c r="S19" s="179" t="s">
        <v>460</v>
      </c>
      <c r="T19" s="179" t="s">
        <v>469</v>
      </c>
      <c r="U19" s="7">
        <v>2</v>
      </c>
      <c r="V19" s="7">
        <v>3</v>
      </c>
      <c r="W19" s="7">
        <f t="shared" ref="W19" si="17">V19*U19</f>
        <v>6</v>
      </c>
      <c r="X19" s="8" t="str">
        <f t="shared" ref="X19" si="18">+IF(AND(U19*V19&gt;=24,U19*V19&lt;=40),"MA",IF(AND(U19*V19&gt;=10,U19*V19&lt;=20),"A",IF(AND(U19*V19&gt;=6,U19*V19&lt;=8),"M",IF(AND(U19*V19&gt;=0,U19*V19&lt;=4),"B",""))))</f>
        <v>M</v>
      </c>
      <c r="Y19" s="9" t="str">
        <f t="shared" ref="Y19" si="19">+IF(X19="MA","Situación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9" s="7">
        <v>10</v>
      </c>
      <c r="AA19" s="7">
        <f t="shared" ref="AA19" si="20">W19*Z19</f>
        <v>60</v>
      </c>
      <c r="AB19" s="10" t="str">
        <f t="shared" ref="AB19" si="21">+IF(AND(U19*V19*Z19&gt;=600,U19*V19*Z19&lt;=4000),"I",IF(AND(U19*V19*Z19&gt;=150,U19*V19*Z19&lt;=500),"II",IF(AND(U19*V19*Z19&gt;=40,U19*V19*Z19&lt;=120),"III",IF(AND(U19*V19*Z19&gt;=0,U19*V19*Z19&lt;=20),"IV",""))))</f>
        <v>III</v>
      </c>
      <c r="AC19" s="9" t="str">
        <f t="shared" ref="AC19" si="22">+IF(AB19="I","Situación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11" t="str">
        <f t="shared" ref="AD19" si="23">+IF(AB19="I","No aceptable",IF(AB19="II","No aceptable o aceptable con control específico",IF(AB19="III","Aceptable",IF(AB19="IV","Aceptable",""))))</f>
        <v>Aceptable</v>
      </c>
      <c r="AE19" s="143" t="s">
        <v>70</v>
      </c>
      <c r="AF19" s="157" t="s">
        <v>34</v>
      </c>
      <c r="AG19" s="157" t="s">
        <v>34</v>
      </c>
      <c r="AH19" s="190" t="s">
        <v>200</v>
      </c>
      <c r="AI19" s="190" t="s">
        <v>470</v>
      </c>
      <c r="AJ19" s="157" t="s">
        <v>34</v>
      </c>
      <c r="AK19" s="147"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69.75" customHeight="1" x14ac:dyDescent="0.35">
      <c r="B20" s="237"/>
      <c r="C20" s="237"/>
      <c r="D20" s="237"/>
      <c r="E20" s="243"/>
      <c r="F20" s="243"/>
      <c r="G20" s="101" t="s">
        <v>33</v>
      </c>
      <c r="H20" s="279"/>
      <c r="I20" s="190" t="s">
        <v>68</v>
      </c>
      <c r="J20" s="190" t="s">
        <v>436</v>
      </c>
      <c r="K20" s="190" t="s">
        <v>420</v>
      </c>
      <c r="L20" s="140">
        <v>0</v>
      </c>
      <c r="M20" s="140">
        <v>3</v>
      </c>
      <c r="N20" s="140">
        <v>0</v>
      </c>
      <c r="O20" s="140">
        <f t="shared" si="6"/>
        <v>3</v>
      </c>
      <c r="P20" s="190" t="s">
        <v>437</v>
      </c>
      <c r="Q20" s="157">
        <v>1</v>
      </c>
      <c r="R20" s="190" t="s">
        <v>439</v>
      </c>
      <c r="S20" s="190" t="s">
        <v>467</v>
      </c>
      <c r="T20" s="179" t="s">
        <v>468</v>
      </c>
      <c r="U20" s="7">
        <v>6</v>
      </c>
      <c r="V20" s="7">
        <v>2</v>
      </c>
      <c r="W20" s="7">
        <f t="shared" si="0"/>
        <v>12</v>
      </c>
      <c r="X20" s="8" t="str">
        <f t="shared" si="1"/>
        <v>A</v>
      </c>
      <c r="Y20" s="9" t="str">
        <f t="shared" si="2"/>
        <v>Situación deficiente con exposición frecuente u ocasional, o bien situación muy deficiente con exposición ocasional o esporádica. La materialización de Riesgo es posible que suceda varias veces en la vida laboral</v>
      </c>
      <c r="Z20" s="7">
        <v>10</v>
      </c>
      <c r="AA20" s="7">
        <f t="shared" si="7"/>
        <v>120</v>
      </c>
      <c r="AB20" s="10" t="str">
        <f t="shared" si="3"/>
        <v>III</v>
      </c>
      <c r="AC20" s="9" t="str">
        <f t="shared" si="4"/>
        <v>Mejorar si es posible. Sería conveniente justificar la intervención y su rentabilidad.</v>
      </c>
      <c r="AD20" s="11" t="str">
        <f t="shared" si="5"/>
        <v>Aceptable</v>
      </c>
      <c r="AE20" s="143" t="s">
        <v>135</v>
      </c>
      <c r="AF20" s="143" t="s">
        <v>34</v>
      </c>
      <c r="AG20" s="145" t="s">
        <v>213</v>
      </c>
      <c r="AH20" s="190" t="s">
        <v>440</v>
      </c>
      <c r="AI20" s="190" t="s">
        <v>441</v>
      </c>
      <c r="AJ20" s="157" t="s">
        <v>34</v>
      </c>
      <c r="AK20" s="147"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69.75" customHeight="1" x14ac:dyDescent="0.35">
      <c r="B21" s="237"/>
      <c r="C21" s="237"/>
      <c r="D21" s="237"/>
      <c r="E21" s="243"/>
      <c r="F21" s="243"/>
      <c r="G21" s="101" t="s">
        <v>33</v>
      </c>
      <c r="H21" s="280"/>
      <c r="I21" s="190" t="s">
        <v>288</v>
      </c>
      <c r="J21" s="190" t="s">
        <v>427</v>
      </c>
      <c r="K21" s="190" t="s">
        <v>425</v>
      </c>
      <c r="L21" s="140">
        <v>0</v>
      </c>
      <c r="M21" s="140">
        <v>3</v>
      </c>
      <c r="N21" s="140">
        <v>0</v>
      </c>
      <c r="O21" s="140">
        <f t="shared" si="6"/>
        <v>3</v>
      </c>
      <c r="P21" s="190" t="s">
        <v>426</v>
      </c>
      <c r="Q21" s="157">
        <v>8</v>
      </c>
      <c r="R21" s="179" t="s">
        <v>213</v>
      </c>
      <c r="S21" s="190" t="s">
        <v>475</v>
      </c>
      <c r="T21" s="179" t="s">
        <v>477</v>
      </c>
      <c r="U21" s="7">
        <v>2</v>
      </c>
      <c r="V21" s="7">
        <v>4</v>
      </c>
      <c r="W21" s="7">
        <f t="shared" si="0"/>
        <v>8</v>
      </c>
      <c r="X21" s="8" t="str">
        <f t="shared" si="1"/>
        <v>M</v>
      </c>
      <c r="Y21" s="9" t="str">
        <f t="shared" si="2"/>
        <v>Situación deficiente con exposición esporádica, o bien situación mejorable con exposición continuada o frecuente. Es posible que suceda el daño alguna vez.</v>
      </c>
      <c r="Z21" s="7">
        <v>60</v>
      </c>
      <c r="AA21" s="7">
        <f t="shared" si="7"/>
        <v>480</v>
      </c>
      <c r="AB21" s="10" t="str">
        <f t="shared" si="3"/>
        <v>II</v>
      </c>
      <c r="AC21" s="9" t="str">
        <f t="shared" si="4"/>
        <v>Corregir y adoptar medidas de control de inmediato. Sin embargo suspenda actividades si el nivel de riesgo está por encima o igual de 360.</v>
      </c>
      <c r="AD21" s="11" t="str">
        <f t="shared" si="5"/>
        <v>No aceptable o aceptable con control específico</v>
      </c>
      <c r="AE21" s="148" t="s">
        <v>34</v>
      </c>
      <c r="AF21" s="148" t="s">
        <v>34</v>
      </c>
      <c r="AG21" s="148" t="s">
        <v>34</v>
      </c>
      <c r="AH21" s="190" t="s">
        <v>428</v>
      </c>
      <c r="AI21" s="146" t="s">
        <v>217</v>
      </c>
      <c r="AJ21" s="148" t="s">
        <v>34</v>
      </c>
      <c r="AK21" s="147"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52" customFormat="1" ht="69.75" customHeight="1" x14ac:dyDescent="0.35">
      <c r="B22" s="238"/>
      <c r="C22" s="238"/>
      <c r="D22" s="238"/>
      <c r="E22" s="244"/>
      <c r="F22" s="244"/>
      <c r="G22" s="101" t="s">
        <v>33</v>
      </c>
      <c r="H22" s="190" t="s">
        <v>75</v>
      </c>
      <c r="I22" s="190" t="s">
        <v>418</v>
      </c>
      <c r="J22" s="190" t="s">
        <v>419</v>
      </c>
      <c r="K22" s="190" t="s">
        <v>420</v>
      </c>
      <c r="L22" s="140">
        <v>0</v>
      </c>
      <c r="M22" s="140">
        <v>3</v>
      </c>
      <c r="N22" s="140">
        <v>0</v>
      </c>
      <c r="O22" s="140">
        <f t="shared" si="6"/>
        <v>3</v>
      </c>
      <c r="P22" s="190" t="s">
        <v>421</v>
      </c>
      <c r="Q22" s="157">
        <v>8</v>
      </c>
      <c r="R22" s="190" t="s">
        <v>422</v>
      </c>
      <c r="S22" s="190" t="s">
        <v>423</v>
      </c>
      <c r="T22" s="179" t="s">
        <v>492</v>
      </c>
      <c r="U22" s="7">
        <v>1</v>
      </c>
      <c r="V22" s="7">
        <v>2</v>
      </c>
      <c r="W22" s="7">
        <f t="shared" si="0"/>
        <v>2</v>
      </c>
      <c r="X22" s="8" t="str">
        <f t="shared" si="1"/>
        <v>B</v>
      </c>
      <c r="Y22" s="9" t="str">
        <f t="shared" si="2"/>
        <v>Situación mejorable con exposición ocasional o esporádica, o situación sin anomalía destacable con cualquier nivel de exposición. No es esperable que se materialice el riesgo, aunque puede ser concebible.</v>
      </c>
      <c r="Z22" s="7">
        <v>10</v>
      </c>
      <c r="AA22" s="7">
        <f t="shared" si="7"/>
        <v>20</v>
      </c>
      <c r="AB22" s="10" t="str">
        <f t="shared" si="3"/>
        <v>IV</v>
      </c>
      <c r="AC22" s="9" t="str">
        <f t="shared" si="4"/>
        <v>Mantener las medidas de control existentes, pero se deberían considerar soluciones o mejoras y se deben hacer comprobaciones periódicas para asegurar que el riesgo aún es tolerable.</v>
      </c>
      <c r="AD22" s="11" t="str">
        <f t="shared" si="5"/>
        <v>Aceptable</v>
      </c>
      <c r="AE22" s="190" t="s">
        <v>79</v>
      </c>
      <c r="AF22" s="157" t="s">
        <v>34</v>
      </c>
      <c r="AG22" s="157" t="s">
        <v>34</v>
      </c>
      <c r="AH22" s="190" t="s">
        <v>80</v>
      </c>
      <c r="AI22" s="190" t="s">
        <v>424</v>
      </c>
      <c r="AJ22" s="157" t="s">
        <v>34</v>
      </c>
      <c r="AK22" s="147" t="s">
        <v>35</v>
      </c>
    </row>
    <row r="23" spans="2:64" ht="69.75" customHeight="1" x14ac:dyDescent="0.2">
      <c r="AI23" s="103"/>
    </row>
    <row r="24" spans="2:64" ht="69.75" customHeight="1" x14ac:dyDescent="0.2">
      <c r="AI24" s="103"/>
    </row>
  </sheetData>
  <mergeCells count="45">
    <mergeCell ref="AJ9:AJ10"/>
    <mergeCell ref="AK9:AK10"/>
    <mergeCell ref="H9:J9"/>
    <mergeCell ref="B5:T5"/>
    <mergeCell ref="U5:AK5"/>
    <mergeCell ref="B7:T8"/>
    <mergeCell ref="U7:AC8"/>
    <mergeCell ref="AD7:AD8"/>
    <mergeCell ref="AE7:AK7"/>
    <mergeCell ref="AE8:AK8"/>
    <mergeCell ref="K9:K10"/>
    <mergeCell ref="L9:O9"/>
    <mergeCell ref="G9:G10"/>
    <mergeCell ref="B9:B10"/>
    <mergeCell ref="C9:C10"/>
    <mergeCell ref="D9:D10"/>
    <mergeCell ref="H11:H12"/>
    <mergeCell ref="H13:H14"/>
    <mergeCell ref="B11:B22"/>
    <mergeCell ref="C11:C22"/>
    <mergeCell ref="D11:D22"/>
    <mergeCell ref="E11:E22"/>
    <mergeCell ref="F11:F22"/>
    <mergeCell ref="H18:H21"/>
    <mergeCell ref="H16:H17"/>
    <mergeCell ref="E9:E10"/>
    <mergeCell ref="F9:F10"/>
    <mergeCell ref="AB9:AB10"/>
    <mergeCell ref="AC9:AC10"/>
    <mergeCell ref="X9:X10"/>
    <mergeCell ref="Y9:Y10"/>
    <mergeCell ref="Z9:Z10"/>
    <mergeCell ref="AA9:AA10"/>
    <mergeCell ref="U9:U10"/>
    <mergeCell ref="V9:V10"/>
    <mergeCell ref="W9:W10"/>
    <mergeCell ref="P9:P10"/>
    <mergeCell ref="Q9:Q10"/>
    <mergeCell ref="R9:T9"/>
    <mergeCell ref="AH9:AH10"/>
    <mergeCell ref="AI9:AI10"/>
    <mergeCell ref="AD9:AD10"/>
    <mergeCell ref="AE9:AE10"/>
    <mergeCell ref="AF9:AF10"/>
    <mergeCell ref="AG9:AG10"/>
  </mergeCells>
  <conditionalFormatting sqref="AB745:AF745 AE577:AF577 AE565:AF565 AE297:AF297 AE65:AF65 AE63:AF63 AE54:AF54 AE52:AE53 AE55:AE62 AE64 AE37:AF37 AE25:AF25 AE40:AF40 AE51:AF51 AE26:AE36 AE38:AE39 AE41:AE50 AB113:AF113 AB98:AF98 AB92:AF95 AB83:AF83 AB77:AF80 AB68:AF68 AB66:AE67 AB69:AE76 AB81:AE82 AB84:AE91 AB96:AE97 AB107:AF110 AB99:AE106 AB111:AE112 AB125:AF126 AB114:AE124 AB128:AF128 AB127:AE127 AB138:AF139 AB129:AE137 AB141:AF141 AB140:AE140 AB153:AF154 AB142:AE152 AB156:AF156 AB155:AE155 AB157:AE166 AF152 AF166:AF167 AE169:AF169 AE167:AE168 AE170:AE179 AF179 AE180:AF181 AE183:AF183 AE182 AE184:AE193 AF193 AE194:AF195 AE197:AF197 AE196 AE198:AE207 AF207 AE208:AF209 AE211:AF211 AE210 AE212:AE221 AF221 AB167:AD221 AB222:AF294 AE309:AF310 AE312:AF312 AE311 AE313:AE322 AF322 AB323:AF323 AE324:AF562 AE563:AE564 AE566:AE576 AB324:AD577 AB578:AF663 AB740:AF740 AB675:AF676 AB666:AF666 AB664:AE665 AB667:AE674 AB678:AF737 AB677:AE677 AB738:AE739 AB741:AE744 AB749:AF750 AB746:AE748 AB752:AF812 AB751:AE751 AB295:AE296 AE298:AE308 AB297:AD322 AB21:AD65 AB20 AB14:AD14 AB11:AD12 AE23:AE24 AB17:AE17 AB18:AD19 AB16:AD16">
    <cfRule type="cellIs" dxfId="364" priority="96" stopIfTrue="1" operator="equal">
      <formula>"I"</formula>
    </cfRule>
    <cfRule type="cellIs" dxfId="363" priority="97" stopIfTrue="1" operator="equal">
      <formula>"II"</formula>
    </cfRule>
    <cfRule type="cellIs" dxfId="362" priority="98" stopIfTrue="1" operator="between">
      <formula>"III"</formula>
      <formula>"IV"</formula>
    </cfRule>
  </conditionalFormatting>
  <conditionalFormatting sqref="AD745:AF745 AE577:AF577 AE565:AF565 AD297:AF297 AD295:AE296 AD298:AE309 AD113:AF113 AD98:AF98 AD92:AF95 AD83:AF83 AD65:AF65 AD63:AF63 AD54:AF54 AD37:AF37 AD25:AF25 AD26:AE36 AD40:AF40 AD38:AE39 AD51:AF51 AD41:AE50 AD52:AE53 AD55:AE62 AD64:AE64 AD77:AF80 AD68:AF68 AD66:AE67 AD69:AE76 AD81:AE82 AD84:AE91 AD96:AE97 AD107:AF110 AD99:AE106 AD111:AE112 AD125:AF126 AD114:AE124 AD128:AF128 AD127:AE127 AD138:AF139 AD129:AE137 AD141:AF141 AD140:AE140 AD153:AF154 AD142:AE152 AD156:AF156 AD155:AE155 AD157:AE166 AF152 AF166:AF167 AE169:AF169 AE167:AE168 AE170:AE179 AF179 AE180:AF181 AE183:AF183 AE182 AE184:AE193 AF193 AE194:AF195 AE197:AF197 AE196 AE198:AE207 AF207 AE208:AF209 AE211:AF211 AE210 AE212:AE221 AF221 AD167:AD221 AD222:AF294 AF309:AF310 AE312:AF312 AE310:AE311 AE313:AE322 AF322 AD310:AD322 AD323:AF323 AE324:AF562 AE563:AE564 AE566:AE576 AD324:AD577 AD578:AF663 AD740:AF740 AD675:AF676 AD666:AF666 AD664:AE665 AD667:AE674 AD678:AF737 AD677:AE677 AD738:AE739 AD741:AE744 AD749:AF750 AD746:AE748 AD752:AF812 AD751:AE751 AD14 AD11:AD12 AD23:AE24 AD21:AD22 AD17:AE17 AD18:AD19 AD16">
    <cfRule type="cellIs" dxfId="361" priority="94" stopIfTrue="1" operator="equal">
      <formula>"Aceptable"</formula>
    </cfRule>
    <cfRule type="cellIs" dxfId="360" priority="95" stopIfTrue="1" operator="equal">
      <formula>"No aceptable"</formula>
    </cfRule>
  </conditionalFormatting>
  <conditionalFormatting sqref="AD11:AD12 AD21:AD812 AD14 AD16:AD19">
    <cfRule type="containsText" dxfId="359" priority="89" stopIfTrue="1" operator="containsText" text="No aceptable o aceptable con control específico">
      <formula>NOT(ISERROR(SEARCH("No aceptable o aceptable con control específico",AD11)))</formula>
    </cfRule>
    <cfRule type="containsText" dxfId="358" priority="92" stopIfTrue="1" operator="containsText" text="No aceptable">
      <formula>NOT(ISERROR(SEARCH("No aceptable",AD11)))</formula>
    </cfRule>
    <cfRule type="containsText" dxfId="357" priority="93" stopIfTrue="1" operator="containsText" text="No Aceptable o aceptable con control específico">
      <formula>NOT(ISERROR(SEARCH("No Aceptable o aceptable con control específico",AD11)))</formula>
    </cfRule>
  </conditionalFormatting>
  <conditionalFormatting sqref="AD14">
    <cfRule type="containsText" dxfId="356" priority="90" stopIfTrue="1" operator="containsText" text="No aceptable">
      <formula>NOT(ISERROR(SEARCH("No aceptable",AD14)))</formula>
    </cfRule>
    <cfRule type="containsText" dxfId="355" priority="91" stopIfTrue="1" operator="containsText" text="No Aceptable o aceptable con control específico">
      <formula>NOT(ISERROR(SEARCH("No Aceptable o aceptable con control específico",AD14)))</formula>
    </cfRule>
  </conditionalFormatting>
  <conditionalFormatting sqref="AD20">
    <cfRule type="cellIs" dxfId="354" priority="84" stopIfTrue="1" operator="equal">
      <formula>"Aceptable"</formula>
    </cfRule>
    <cfRule type="cellIs" dxfId="353" priority="85" stopIfTrue="1" operator="equal">
      <formula>"No aceptable"</formula>
    </cfRule>
  </conditionalFormatting>
  <conditionalFormatting sqref="AD20">
    <cfRule type="containsText" dxfId="352" priority="81" stopIfTrue="1" operator="containsText" text="No aceptable o aceptable con control específico">
      <formula>NOT(ISERROR(SEARCH("No aceptable o aceptable con control específico",AD20)))</formula>
    </cfRule>
    <cfRule type="containsText" dxfId="351" priority="82" stopIfTrue="1" operator="containsText" text="No aceptable">
      <formula>NOT(ISERROR(SEARCH("No aceptable",AD20)))</formula>
    </cfRule>
    <cfRule type="containsText" dxfId="350" priority="83" stopIfTrue="1" operator="containsText" text="No Aceptable o aceptable con control específico">
      <formula>NOT(ISERROR(SEARCH("No Aceptable o aceptable con control específico",AD20)))</formula>
    </cfRule>
  </conditionalFormatting>
  <conditionalFormatting sqref="AE13">
    <cfRule type="cellIs" dxfId="349" priority="58" stopIfTrue="1" operator="equal">
      <formula>"Aceptable"</formula>
    </cfRule>
    <cfRule type="cellIs" dxfId="348" priority="59" stopIfTrue="1" operator="equal">
      <formula>"No aceptable"</formula>
    </cfRule>
  </conditionalFormatting>
  <conditionalFormatting sqref="AE13">
    <cfRule type="cellIs" dxfId="347" priority="60" stopIfTrue="1" operator="equal">
      <formula>"I"</formula>
    </cfRule>
    <cfRule type="cellIs" dxfId="346" priority="61" stopIfTrue="1" operator="equal">
      <formula>"II"</formula>
    </cfRule>
    <cfRule type="cellIs" dxfId="345" priority="62" stopIfTrue="1" operator="between">
      <formula>"III"</formula>
      <formula>"IV"</formula>
    </cfRule>
  </conditionalFormatting>
  <conditionalFormatting sqref="AB13:AD13">
    <cfRule type="cellIs" dxfId="344" priority="55" stopIfTrue="1" operator="equal">
      <formula>"I"</formula>
    </cfRule>
    <cfRule type="cellIs" dxfId="343" priority="56" stopIfTrue="1" operator="equal">
      <formula>"II"</formula>
    </cfRule>
    <cfRule type="cellIs" dxfId="342" priority="57" stopIfTrue="1" operator="between">
      <formula>"III"</formula>
      <formula>"IV"</formula>
    </cfRule>
  </conditionalFormatting>
  <conditionalFormatting sqref="AD13">
    <cfRule type="cellIs" dxfId="341" priority="53" stopIfTrue="1" operator="equal">
      <formula>"Aceptable"</formula>
    </cfRule>
    <cfRule type="cellIs" dxfId="340" priority="54" stopIfTrue="1" operator="equal">
      <formula>"No aceptable"</formula>
    </cfRule>
  </conditionalFormatting>
  <conditionalFormatting sqref="AD13">
    <cfRule type="containsText" dxfId="339" priority="48" stopIfTrue="1" operator="containsText" text="No aceptable o aceptable con control específico">
      <formula>NOT(ISERROR(SEARCH("No aceptable o aceptable con control específico",AD13)))</formula>
    </cfRule>
    <cfRule type="containsText" dxfId="338" priority="51" stopIfTrue="1" operator="containsText" text="No aceptable">
      <formula>NOT(ISERROR(SEARCH("No aceptable",AD13)))</formula>
    </cfRule>
    <cfRule type="containsText" dxfId="337" priority="52" stopIfTrue="1" operator="containsText" text="No Aceptable o aceptable con control específico">
      <formula>NOT(ISERROR(SEARCH("No Aceptable o aceptable con control específico",AD13)))</formula>
    </cfRule>
  </conditionalFormatting>
  <conditionalFormatting sqref="AD13">
    <cfRule type="containsText" dxfId="336" priority="49" stopIfTrue="1" operator="containsText" text="No aceptable">
      <formula>NOT(ISERROR(SEARCH("No aceptable",AD13)))</formula>
    </cfRule>
    <cfRule type="containsText" dxfId="335" priority="50" stopIfTrue="1" operator="containsText" text="No Aceptable o aceptable con control específico">
      <formula>NOT(ISERROR(SEARCH("No Aceptable o aceptable con control específico",AD13)))</formula>
    </cfRule>
  </conditionalFormatting>
  <conditionalFormatting sqref="AE12">
    <cfRule type="cellIs" dxfId="334" priority="45" stopIfTrue="1" operator="equal">
      <formula>"I"</formula>
    </cfRule>
    <cfRule type="cellIs" dxfId="333" priority="46" stopIfTrue="1" operator="equal">
      <formula>"II"</formula>
    </cfRule>
    <cfRule type="cellIs" dxfId="332" priority="47" stopIfTrue="1" operator="between">
      <formula>"III"</formula>
      <formula>"IV"</formula>
    </cfRule>
  </conditionalFormatting>
  <conditionalFormatting sqref="AE12">
    <cfRule type="cellIs" dxfId="331" priority="43" stopIfTrue="1" operator="equal">
      <formula>"Aceptable"</formula>
    </cfRule>
    <cfRule type="cellIs" dxfId="330" priority="44" stopIfTrue="1" operator="equal">
      <formula>"No aceptable"</formula>
    </cfRule>
  </conditionalFormatting>
  <conditionalFormatting sqref="AE11">
    <cfRule type="cellIs" dxfId="329" priority="41" stopIfTrue="1" operator="equal">
      <formula>"Aceptable"</formula>
    </cfRule>
    <cfRule type="cellIs" dxfId="328" priority="42" stopIfTrue="1" operator="equal">
      <formula>"No aceptable"</formula>
    </cfRule>
  </conditionalFormatting>
  <conditionalFormatting sqref="AE19">
    <cfRule type="cellIs" dxfId="327" priority="38" stopIfTrue="1" operator="equal">
      <formula>"I"</formula>
    </cfRule>
    <cfRule type="cellIs" dxfId="326" priority="39" stopIfTrue="1" operator="equal">
      <formula>"II"</formula>
    </cfRule>
    <cfRule type="cellIs" dxfId="325" priority="40" stopIfTrue="1" operator="between">
      <formula>"III"</formula>
      <formula>"IV"</formula>
    </cfRule>
  </conditionalFormatting>
  <conditionalFormatting sqref="AE19">
    <cfRule type="cellIs" dxfId="324" priority="36" stopIfTrue="1" operator="equal">
      <formula>"Aceptable"</formula>
    </cfRule>
    <cfRule type="cellIs" dxfId="323" priority="37" stopIfTrue="1" operator="equal">
      <formula>"No aceptable"</formula>
    </cfRule>
  </conditionalFormatting>
  <conditionalFormatting sqref="AE20">
    <cfRule type="cellIs" dxfId="322" priority="34" stopIfTrue="1" operator="equal">
      <formula>"Aceptable"</formula>
    </cfRule>
    <cfRule type="cellIs" dxfId="321" priority="35" stopIfTrue="1" operator="equal">
      <formula>"No aceptable"</formula>
    </cfRule>
  </conditionalFormatting>
  <conditionalFormatting sqref="AE21">
    <cfRule type="cellIs" dxfId="320" priority="26" stopIfTrue="1" operator="equal">
      <formula>"I"</formula>
    </cfRule>
    <cfRule type="cellIs" dxfId="319" priority="27" stopIfTrue="1" operator="equal">
      <formula>"II"</formula>
    </cfRule>
    <cfRule type="cellIs" dxfId="318" priority="28" stopIfTrue="1" operator="between">
      <formula>"III"</formula>
      <formula>"IV"</formula>
    </cfRule>
  </conditionalFormatting>
  <conditionalFormatting sqref="AE21">
    <cfRule type="cellIs" dxfId="317" priority="24" stopIfTrue="1" operator="equal">
      <formula>"Aceptable"</formula>
    </cfRule>
    <cfRule type="cellIs" dxfId="316" priority="25" stopIfTrue="1" operator="equal">
      <formula>"No aceptable"</formula>
    </cfRule>
  </conditionalFormatting>
  <conditionalFormatting sqref="AE18">
    <cfRule type="cellIs" dxfId="315" priority="21" stopIfTrue="1" operator="equal">
      <formula>"I"</formula>
    </cfRule>
    <cfRule type="cellIs" dxfId="314" priority="22" stopIfTrue="1" operator="equal">
      <formula>"II"</formula>
    </cfRule>
    <cfRule type="cellIs" dxfId="313" priority="23" stopIfTrue="1" operator="between">
      <formula>"III"</formula>
      <formula>"IV"</formula>
    </cfRule>
  </conditionalFormatting>
  <conditionalFormatting sqref="AE18">
    <cfRule type="cellIs" dxfId="312" priority="19" stopIfTrue="1" operator="equal">
      <formula>"Aceptable"</formula>
    </cfRule>
    <cfRule type="cellIs" dxfId="311" priority="20" stopIfTrue="1" operator="equal">
      <formula>"No aceptable"</formula>
    </cfRule>
  </conditionalFormatting>
  <conditionalFormatting sqref="AE15">
    <cfRule type="cellIs" dxfId="310" priority="16" stopIfTrue="1" operator="equal">
      <formula>"I"</formula>
    </cfRule>
    <cfRule type="cellIs" dxfId="309" priority="17" stopIfTrue="1" operator="equal">
      <formula>"II"</formula>
    </cfRule>
    <cfRule type="cellIs" dxfId="308" priority="18" stopIfTrue="1" operator="between">
      <formula>"III"</formula>
      <formula>"IV"</formula>
    </cfRule>
  </conditionalFormatting>
  <conditionalFormatting sqref="AE15">
    <cfRule type="cellIs" dxfId="307" priority="14" stopIfTrue="1" operator="equal">
      <formula>"Aceptable"</formula>
    </cfRule>
    <cfRule type="cellIs" dxfId="306" priority="15" stopIfTrue="1" operator="equal">
      <formula>"No aceptable"</formula>
    </cfRule>
  </conditionalFormatting>
  <conditionalFormatting sqref="AB15:AD15">
    <cfRule type="cellIs" dxfId="305" priority="11" stopIfTrue="1" operator="equal">
      <formula>"I"</formula>
    </cfRule>
    <cfRule type="cellIs" dxfId="304" priority="12" stopIfTrue="1" operator="equal">
      <formula>"II"</formula>
    </cfRule>
    <cfRule type="cellIs" dxfId="303" priority="13" stopIfTrue="1" operator="between">
      <formula>"III"</formula>
      <formula>"IV"</formula>
    </cfRule>
  </conditionalFormatting>
  <conditionalFormatting sqref="AD15">
    <cfRule type="cellIs" dxfId="302" priority="9" stopIfTrue="1" operator="equal">
      <formula>"Aceptable"</formula>
    </cfRule>
    <cfRule type="cellIs" dxfId="301" priority="10" stopIfTrue="1" operator="equal">
      <formula>"No aceptable"</formula>
    </cfRule>
  </conditionalFormatting>
  <conditionalFormatting sqref="AD15">
    <cfRule type="containsText" dxfId="300" priority="6" stopIfTrue="1" operator="containsText" text="No aceptable o aceptable con control específico">
      <formula>NOT(ISERROR(SEARCH("No aceptable o aceptable con control específico",AD15)))</formula>
    </cfRule>
    <cfRule type="containsText" dxfId="299" priority="7" stopIfTrue="1" operator="containsText" text="No aceptable">
      <formula>NOT(ISERROR(SEARCH("No aceptable",AD15)))</formula>
    </cfRule>
    <cfRule type="containsText" dxfId="298" priority="8" stopIfTrue="1" operator="containsText" text="No Aceptable o aceptable con control específico">
      <formula>NOT(ISERROR(SEARCH("No Aceptable o aceptable con control específico",AD15)))</formula>
    </cfRule>
  </conditionalFormatting>
  <conditionalFormatting sqref="AE16">
    <cfRule type="cellIs" dxfId="297" priority="3" stopIfTrue="1" operator="equal">
      <formula>"I"</formula>
    </cfRule>
    <cfRule type="cellIs" dxfId="296" priority="4" stopIfTrue="1" operator="equal">
      <formula>"II"</formula>
    </cfRule>
    <cfRule type="cellIs" dxfId="295" priority="5" stopIfTrue="1" operator="between">
      <formula>"III"</formula>
      <formula>"IV"</formula>
    </cfRule>
  </conditionalFormatting>
  <conditionalFormatting sqref="AE16">
    <cfRule type="cellIs" dxfId="294" priority="1" stopIfTrue="1" operator="equal">
      <formula>"Aceptable"</formula>
    </cfRule>
    <cfRule type="cellIs" dxfId="293" priority="2" stopIfTrue="1" operator="equal">
      <formula>"No aceptable"</formula>
    </cfRule>
  </conditionalFormatting>
  <dataValidations count="4">
    <dataValidation allowBlank="1" sqref="AA20 AA15" xr:uid="{00000000-0002-0000-1F00-000000000000}"/>
    <dataValidation type="list" allowBlank="1" showInputMessage="1" showErrorMessage="1" prompt="10 = Muy Alto_x000a_6 = Alto_x000a_2 = Medio_x000a_0 = Bajo" sqref="U20 U15" xr:uid="{00000000-0002-0000-1F00-000001000000}">
      <formula1>"10, 6, 2, 0, "</formula1>
    </dataValidation>
    <dataValidation type="list" allowBlank="1" showInputMessage="1" prompt="4 = Continua_x000a_3 = Frecuente_x000a_2 = Ocasional_x000a_1 = Esporádica" sqref="V20 V15" xr:uid="{00000000-0002-0000-1F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20 Z15" xr:uid="{00000000-0002-0000-1F00-000003000000}">
      <formula1>"100,60,25,10"</formula1>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B1:AK29"/>
  <sheetViews>
    <sheetView zoomScale="60" zoomScaleNormal="60" workbookViewId="0"/>
  </sheetViews>
  <sheetFormatPr baseColWidth="10" defaultRowHeight="42.75" customHeight="1" x14ac:dyDescent="0.3"/>
  <cols>
    <col min="1" max="1" width="1.85546875" style="3" customWidth="1"/>
    <col min="2" max="2" width="5.7109375" style="3" customWidth="1"/>
    <col min="3" max="3" width="7.5703125" style="3" customWidth="1"/>
    <col min="4" max="4" width="5.7109375" style="3" customWidth="1"/>
    <col min="5" max="5" width="5.85546875" style="4" customWidth="1"/>
    <col min="6" max="6" width="10" style="3" customWidth="1"/>
    <col min="7" max="7" width="8.28515625" style="3" customWidth="1"/>
    <col min="8" max="8" width="20.28515625" style="5" customWidth="1"/>
    <col min="9" max="9" width="24.85546875" style="3" customWidth="1"/>
    <col min="10" max="10" width="29.7109375" style="3" customWidth="1"/>
    <col min="11" max="11" width="23.28515625" style="3" customWidth="1"/>
    <col min="12" max="15" width="5.140625" style="3" customWidth="1"/>
    <col min="16" max="16" width="23.85546875" style="3" bestFit="1" customWidth="1"/>
    <col min="17" max="17" width="5.7109375" style="3" customWidth="1"/>
    <col min="18" max="18" width="15.140625" style="3" customWidth="1"/>
    <col min="19" max="19" width="16" style="3" customWidth="1"/>
    <col min="20" max="20" width="14.7109375" style="3" customWidth="1"/>
    <col min="21" max="21" width="5" style="3" customWidth="1"/>
    <col min="22" max="22" width="5.42578125" style="3" customWidth="1"/>
    <col min="23" max="23" width="8.140625" style="3" customWidth="1"/>
    <col min="24" max="24" width="6.7109375" style="3" customWidth="1"/>
    <col min="25" max="25" width="30.42578125" style="3" customWidth="1"/>
    <col min="26" max="26" width="7.7109375" style="3" customWidth="1"/>
    <col min="27" max="27" width="8.140625" style="3" customWidth="1"/>
    <col min="28" max="28" width="7.28515625" style="3" customWidth="1"/>
    <col min="29" max="29" width="24.42578125" style="3" customWidth="1"/>
    <col min="30" max="30" width="12.7109375" style="3" customWidth="1"/>
    <col min="31" max="31" width="23.5703125" style="3" customWidth="1"/>
    <col min="32" max="34" width="10.140625" style="4" customWidth="1"/>
    <col min="35" max="35" width="21.140625" style="3" customWidth="1"/>
    <col min="36" max="36" width="11.140625" style="5" customWidth="1"/>
    <col min="37" max="37" width="11.140625" style="3" customWidth="1"/>
    <col min="38" max="16384" width="11.42578125" style="3"/>
  </cols>
  <sheetData>
    <row r="1" spans="2:37" ht="42.7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69" t="s">
        <v>89</v>
      </c>
      <c r="AK1" s="59" t="s">
        <v>137</v>
      </c>
    </row>
    <row r="2" spans="2:37" ht="42.7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69" t="s">
        <v>90</v>
      </c>
      <c r="AK2" s="59">
        <v>1</v>
      </c>
    </row>
    <row r="3" spans="2:37" ht="42.7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81" t="s">
        <v>91</v>
      </c>
      <c r="AK3" s="60">
        <v>42870</v>
      </c>
    </row>
    <row r="5" spans="2:37"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2:37" s="137" customFormat="1" ht="18.75" customHeight="1" x14ac:dyDescent="0.3">
      <c r="E6" s="138"/>
      <c r="H6" s="139"/>
      <c r="AF6" s="138"/>
      <c r="AG6" s="138"/>
      <c r="AH6" s="138"/>
      <c r="AJ6" s="139"/>
    </row>
    <row r="7" spans="2:37"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37"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37"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37"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37" s="2" customFormat="1" ht="66.75" customHeight="1" x14ac:dyDescent="0.35">
      <c r="B11" s="236" t="s">
        <v>143</v>
      </c>
      <c r="C11" s="236" t="s">
        <v>309</v>
      </c>
      <c r="D11" s="236" t="s">
        <v>162</v>
      </c>
      <c r="E11" s="242" t="s">
        <v>164</v>
      </c>
      <c r="F11" s="242" t="s">
        <v>163</v>
      </c>
      <c r="G11" s="16" t="s">
        <v>44</v>
      </c>
      <c r="H11" s="216" t="s">
        <v>114</v>
      </c>
      <c r="I11" s="278" t="s">
        <v>548</v>
      </c>
      <c r="J11" s="190" t="s">
        <v>550</v>
      </c>
      <c r="K11" s="190" t="s">
        <v>549</v>
      </c>
      <c r="L11" s="176">
        <v>0</v>
      </c>
      <c r="M11" s="176">
        <v>6</v>
      </c>
      <c r="N11" s="176">
        <v>0</v>
      </c>
      <c r="O11" s="176">
        <f>SUM(L11:N11)</f>
        <v>6</v>
      </c>
      <c r="P11" s="190" t="s">
        <v>551</v>
      </c>
      <c r="Q11" s="157">
        <v>8</v>
      </c>
      <c r="R11" s="190" t="s">
        <v>552</v>
      </c>
      <c r="S11" s="190" t="s">
        <v>554</v>
      </c>
      <c r="T11" s="190" t="s">
        <v>553</v>
      </c>
      <c r="U11" s="7">
        <v>2</v>
      </c>
      <c r="V11" s="7">
        <v>4</v>
      </c>
      <c r="W11" s="7">
        <f>V11*U11</f>
        <v>8</v>
      </c>
      <c r="X11" s="8" t="str">
        <f>+IF(AND(U11*V11&gt;=24,U11*V11&lt;=40),"MA",IF(AND(U11*V11&gt;=10,U11*V11&lt;=20),"A",IF(AND(U11*V11&gt;=6,U11*V11&lt;=8),"M",IF(AND(U11*V11&gt;=0,U11*V11&lt;=4),"B",""))))</f>
        <v>M</v>
      </c>
      <c r="Y11" s="9" t="str">
        <f t="shared" ref="Y11:Y28" si="0">+IF(X11="MA","Situación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0" t="str">
        <f>+IF(AND(U11*V11*Z11&gt;=600,U11*V11*Z11&lt;=4000),"I",IF(AND(U11*V11*Z11&gt;=150,U11*V11*Z11&lt;=500),"II",IF(AND(U11*V11*Z11&gt;=40,U11*V11*Z11&lt;=120),"III",IF(AND(U11*V11*Z11&gt;=0,U11*V11*Z11&lt;=20),"IV",""))))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43" t="s">
        <v>126</v>
      </c>
      <c r="AF11" s="148" t="s">
        <v>34</v>
      </c>
      <c r="AG11" s="148" t="s">
        <v>34</v>
      </c>
      <c r="AH11" s="148" t="s">
        <v>34</v>
      </c>
      <c r="AI11" s="152" t="s">
        <v>545</v>
      </c>
      <c r="AJ11" s="147" t="s">
        <v>555</v>
      </c>
      <c r="AK11" s="147" t="s">
        <v>35</v>
      </c>
    </row>
    <row r="12" spans="2:37" s="135" customFormat="1" ht="66.75" customHeight="1" x14ac:dyDescent="0.35">
      <c r="B12" s="237"/>
      <c r="C12" s="237"/>
      <c r="D12" s="237"/>
      <c r="E12" s="243"/>
      <c r="F12" s="243"/>
      <c r="G12" s="153" t="s">
        <v>44</v>
      </c>
      <c r="H12" s="220"/>
      <c r="I12" s="279"/>
      <c r="J12" s="190" t="s">
        <v>533</v>
      </c>
      <c r="K12" s="190" t="s">
        <v>534</v>
      </c>
      <c r="L12" s="176">
        <v>0</v>
      </c>
      <c r="M12" s="176">
        <v>6</v>
      </c>
      <c r="N12" s="176">
        <v>0</v>
      </c>
      <c r="O12" s="176">
        <f>SUM(L12:N12)</f>
        <v>6</v>
      </c>
      <c r="P12" s="190" t="s">
        <v>535</v>
      </c>
      <c r="Q12" s="148">
        <v>8</v>
      </c>
      <c r="R12" s="190" t="s">
        <v>536</v>
      </c>
      <c r="S12" s="190" t="s">
        <v>537</v>
      </c>
      <c r="T12" s="190" t="s">
        <v>539</v>
      </c>
      <c r="U12" s="141">
        <v>2</v>
      </c>
      <c r="V12" s="141">
        <v>3</v>
      </c>
      <c r="W12" s="141">
        <f t="shared" ref="W12" si="1">V12*U12</f>
        <v>6</v>
      </c>
      <c r="X12" s="142" t="str">
        <f t="shared" ref="X12" si="2">+IF(AND(U12*V12&gt;=24,U12*V12&lt;=40),"MA",IF(AND(U12*V12&gt;=10,U12*V12&lt;=20),"A",IF(AND(U12*V12&gt;=6,U12*V12&lt;=8),"M",IF(AND(U12*V12&gt;=0,U12*V12&lt;=4),"B",""))))</f>
        <v>M</v>
      </c>
      <c r="Y12" s="143" t="str">
        <f t="shared" si="0"/>
        <v>Situación deficiente con exposición esporádica, o bien situación mejorable con exposición continuada o frecuente. Es posible que suceda el daño alguna vez.</v>
      </c>
      <c r="Z12" s="141">
        <v>25</v>
      </c>
      <c r="AA12" s="141">
        <f t="shared" ref="AA12" si="3">W12*Z12</f>
        <v>150</v>
      </c>
      <c r="AB12" s="144" t="str">
        <f t="shared" ref="AB12" si="4">+IF(AND(U12*V12*Z12&gt;=600,U12*V12*Z12&lt;=4000),"I",IF(AND(U12*V12*Z12&gt;=150,U12*V12*Z12&lt;=500),"II",IF(AND(U12*V12*Z12&gt;=40,U12*V12*Z12&lt;=120),"III",IF(AND(U12*V12*Z12&gt;=0,U12*V12*Z12&lt;=20),"IV",""))))</f>
        <v>II</v>
      </c>
      <c r="AC12" s="143" t="str">
        <f t="shared" ref="AC12" si="5">+IF(AB12="I","Situación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2" s="145" t="str">
        <f t="shared" ref="AD12" si="6">+IF(AB12="I","No aceptable",IF(AB12="II","No aceptable o aceptable con control específico",IF(AB12="III","Aceptable",IF(AB12="IV","Aceptable",""))))</f>
        <v>No aceptable o aceptable con control específico</v>
      </c>
      <c r="AE12" s="143" t="s">
        <v>538</v>
      </c>
      <c r="AF12" s="148" t="s">
        <v>34</v>
      </c>
      <c r="AG12" s="148" t="s">
        <v>34</v>
      </c>
      <c r="AH12" s="141" t="s">
        <v>531</v>
      </c>
      <c r="AI12" s="152" t="s">
        <v>532</v>
      </c>
      <c r="AJ12" s="148" t="s">
        <v>530</v>
      </c>
      <c r="AK12" s="173" t="s">
        <v>285</v>
      </c>
    </row>
    <row r="13" spans="2:37" s="2" customFormat="1" ht="66.75" customHeight="1" x14ac:dyDescent="0.35">
      <c r="B13" s="237"/>
      <c r="C13" s="237"/>
      <c r="D13" s="237"/>
      <c r="E13" s="243"/>
      <c r="F13" s="243"/>
      <c r="G13" s="16" t="s">
        <v>44</v>
      </c>
      <c r="H13" s="217"/>
      <c r="I13" s="280"/>
      <c r="J13" s="190" t="s">
        <v>541</v>
      </c>
      <c r="K13" s="190" t="s">
        <v>542</v>
      </c>
      <c r="L13" s="178">
        <v>0</v>
      </c>
      <c r="M13" s="176">
        <v>6</v>
      </c>
      <c r="N13" s="176">
        <v>0</v>
      </c>
      <c r="O13" s="176">
        <f t="shared" ref="O13:O28" si="7">SUM(L13:N13)</f>
        <v>6</v>
      </c>
      <c r="P13" s="190" t="s">
        <v>540</v>
      </c>
      <c r="Q13" s="157">
        <v>8</v>
      </c>
      <c r="R13" s="190" t="s">
        <v>33</v>
      </c>
      <c r="S13" s="190" t="s">
        <v>33</v>
      </c>
      <c r="T13" s="190" t="s">
        <v>543</v>
      </c>
      <c r="U13" s="7">
        <v>2</v>
      </c>
      <c r="V13" s="7">
        <v>4</v>
      </c>
      <c r="W13" s="7">
        <f t="shared" ref="W13:W18" si="8">V13*U13</f>
        <v>8</v>
      </c>
      <c r="X13" s="8" t="str">
        <f>+IF(AND(U13*V13&gt;=24,U13*V13&lt;=40),"MA",IF(AND(U13*V13&gt;=10,U13*V13&lt;=20),"A",IF(AND(U13*V13&gt;=6,U13*V13&lt;=8),"M",IF(AND(U13*V13&gt;=0,U13*V13&lt;=4),"B",""))))</f>
        <v>M</v>
      </c>
      <c r="Y13" s="9" t="str">
        <f t="shared" si="0"/>
        <v>Situación deficiente con exposición esporádica, o bien situación mejorable con exposición continuada o frecuente. Es posible que suceda el daño alguna vez.</v>
      </c>
      <c r="Z13" s="7">
        <v>10</v>
      </c>
      <c r="AA13" s="7">
        <f>W13*Z13</f>
        <v>80</v>
      </c>
      <c r="AB13" s="10" t="str">
        <f>+IF(AND(U13*V13*Z13&gt;=600,U13*V13*Z13&lt;=4000),"I",IF(AND(U13*V13*Z13&gt;=150,U13*V13*Z13&lt;=500),"II",IF(AND(U13*V13*Z13&gt;=40,U13*V13*Z13&lt;=120),"III",IF(AND(U13*V13*Z13&gt;=0,U13*V13*Z13&lt;=20),"IV",""))))</f>
        <v>III</v>
      </c>
      <c r="AC13" s="9"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+IF(AB13="I","No aceptable",IF(AB13="II","No aceptable o aceptable con control específico",IF(AB13="III","Aceptable",IF(AB13="IV","Aceptable",""))))</f>
        <v>Aceptable</v>
      </c>
      <c r="AE13" s="143" t="s">
        <v>126</v>
      </c>
      <c r="AF13" s="148" t="s">
        <v>34</v>
      </c>
      <c r="AG13" s="148" t="s">
        <v>34</v>
      </c>
      <c r="AH13" s="148" t="s">
        <v>34</v>
      </c>
      <c r="AI13" s="152" t="s">
        <v>545</v>
      </c>
      <c r="AJ13" s="147" t="s">
        <v>555</v>
      </c>
      <c r="AK13" s="147" t="s">
        <v>35</v>
      </c>
    </row>
    <row r="14" spans="2:37" s="135" customFormat="1" ht="66.75" customHeight="1" x14ac:dyDescent="0.35">
      <c r="B14" s="237"/>
      <c r="C14" s="237"/>
      <c r="D14" s="237"/>
      <c r="E14" s="243"/>
      <c r="F14" s="243"/>
      <c r="G14" s="153" t="s">
        <v>44</v>
      </c>
      <c r="H14" s="235" t="s">
        <v>325</v>
      </c>
      <c r="I14" s="146" t="s">
        <v>519</v>
      </c>
      <c r="J14" s="146" t="s">
        <v>520</v>
      </c>
      <c r="K14" s="146" t="s">
        <v>524</v>
      </c>
      <c r="L14" s="178">
        <v>0</v>
      </c>
      <c r="M14" s="176">
        <v>6</v>
      </c>
      <c r="N14" s="176">
        <v>0</v>
      </c>
      <c r="O14" s="176">
        <f t="shared" ref="O14" si="9">SUM(L14:N14)</f>
        <v>6</v>
      </c>
      <c r="P14" s="157" t="s">
        <v>525</v>
      </c>
      <c r="Q14" s="157">
        <v>8</v>
      </c>
      <c r="R14" s="157" t="s">
        <v>522</v>
      </c>
      <c r="S14" s="157" t="s">
        <v>523</v>
      </c>
      <c r="T14" s="157" t="s">
        <v>521</v>
      </c>
      <c r="U14" s="141">
        <v>2</v>
      </c>
      <c r="V14" s="141">
        <v>4</v>
      </c>
      <c r="W14" s="141">
        <f t="shared" si="8"/>
        <v>8</v>
      </c>
      <c r="X14" s="142" t="str">
        <f>+IF(AND(U14*V14&gt;=24,U14*V14&lt;=40),"MA",IF(AND(U14*V14&gt;=10,U14*V14&lt;=20),"A",IF(AND(U14*V14&gt;=6,U14*V14&lt;=8),"M",IF(AND(U14*V14&gt;=0,U14*V14&lt;=4),"B",""))))</f>
        <v>M</v>
      </c>
      <c r="Y14" s="143" t="str">
        <f t="shared" ref="Y14" si="10">+IF(X14="MA","Situación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141">
        <v>10</v>
      </c>
      <c r="AA14" s="141">
        <f>W14*Z14</f>
        <v>80</v>
      </c>
      <c r="AB14" s="144" t="str">
        <f>+IF(AND(U14*V14*Z14&gt;=600,U14*V14*Z14&lt;=4000),"I",IF(AND(U14*V14*Z14&gt;=150,U14*V14*Z14&lt;=500),"II",IF(AND(U14*V14*Z14&gt;=40,U14*V14*Z14&lt;=120),"III",IF(AND(U14*V14*Z14&gt;=0,U14*V14*Z14&lt;=20),"IV",""))))</f>
        <v>III</v>
      </c>
      <c r="AC14" s="143" t="str">
        <f>+IF(AB14="I","Situación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45" t="str">
        <f>+IF(AB14="I","No aceptable",IF(AB14="II","No aceptable o aceptable con control específico",IF(AB14="III","Aceptable",IF(AB14="IV","Aceptable",""))))</f>
        <v>Aceptable</v>
      </c>
      <c r="AE14" s="143"/>
      <c r="AF14" s="157"/>
      <c r="AG14" s="157"/>
      <c r="AH14" s="157"/>
      <c r="AI14" s="193"/>
      <c r="AJ14" s="157"/>
      <c r="AK14" s="147"/>
    </row>
    <row r="15" spans="2:37" s="2" customFormat="1" ht="66.75" customHeight="1" x14ac:dyDescent="0.35">
      <c r="B15" s="237"/>
      <c r="C15" s="237"/>
      <c r="D15" s="237"/>
      <c r="E15" s="243"/>
      <c r="F15" s="243"/>
      <c r="G15" s="16" t="s">
        <v>44</v>
      </c>
      <c r="H15" s="235"/>
      <c r="I15" s="146" t="s">
        <v>506</v>
      </c>
      <c r="J15" s="148" t="s">
        <v>514</v>
      </c>
      <c r="K15" s="146" t="s">
        <v>507</v>
      </c>
      <c r="L15" s="178">
        <v>0</v>
      </c>
      <c r="M15" s="176">
        <v>6</v>
      </c>
      <c r="N15" s="176">
        <v>0</v>
      </c>
      <c r="O15" s="176">
        <f t="shared" ref="O15" si="11">SUM(L15:N15)</f>
        <v>6</v>
      </c>
      <c r="P15" s="157" t="s">
        <v>508</v>
      </c>
      <c r="Q15" s="157">
        <v>8</v>
      </c>
      <c r="R15" s="157" t="s">
        <v>515</v>
      </c>
      <c r="S15" s="157" t="s">
        <v>516</v>
      </c>
      <c r="T15" s="157" t="s">
        <v>518</v>
      </c>
      <c r="U15" s="7">
        <v>6</v>
      </c>
      <c r="V15" s="7">
        <v>4</v>
      </c>
      <c r="W15" s="7">
        <f t="shared" si="8"/>
        <v>24</v>
      </c>
      <c r="X15" s="8" t="str">
        <f>+IF(AND(U15*V15&gt;=24,U15*V15&lt;=40),"MA",IF(AND(U15*V15&gt;=10,U15*V15&lt;=20),"A",IF(AND(U15*V15&gt;=6,U15*V15&lt;=8),"M",IF(AND(U15*V15&gt;=0,U15*V15&lt;=4),"B",""))))</f>
        <v>MA</v>
      </c>
      <c r="Y15" s="9" t="str">
        <f t="shared" ref="Y15" si="12">+IF(X15="MA","Situación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deficiente con exposición continua, o muy deficiente con exposición frecuente. Normalmente la materialización del riesgo ocurre con frecuencia.</v>
      </c>
      <c r="Z15" s="7">
        <v>10</v>
      </c>
      <c r="AA15" s="7">
        <f>W15*Z15</f>
        <v>240</v>
      </c>
      <c r="AB15" s="10" t="str">
        <f>+IF(AND(U15*V15*Z15&gt;=600,U15*V15*Z15&lt;=4000),"I",IF(AND(U15*V15*Z15&gt;=150,U15*V15*Z15&lt;=500),"II",IF(AND(U15*V15*Z15&gt;=40,U15*V15*Z15&lt;=120),"III",IF(AND(U15*V15*Z15&gt;=0,U15*V15*Z15&lt;=20),"IV",""))))</f>
        <v>II</v>
      </c>
      <c r="AC15" s="9" t="str">
        <f>+IF(AB15="I","Situación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5" s="11" t="str">
        <f>+IF(AB15="I","No aceptable",IF(AB15="II","No aceptable o aceptable con control específico",IF(AB15="III","Aceptable",IF(AB15="IV","Aceptable",""))))</f>
        <v>No aceptable o aceptable con control específico</v>
      </c>
      <c r="AE15" s="143" t="s">
        <v>70</v>
      </c>
      <c r="AF15" s="157" t="s">
        <v>34</v>
      </c>
      <c r="AG15" s="157" t="s">
        <v>34</v>
      </c>
      <c r="AH15" s="157" t="s">
        <v>201</v>
      </c>
      <c r="AI15" s="146" t="s">
        <v>517</v>
      </c>
      <c r="AJ15" s="157" t="s">
        <v>34</v>
      </c>
      <c r="AK15" s="147" t="s">
        <v>35</v>
      </c>
    </row>
    <row r="16" spans="2:37" s="2" customFormat="1" ht="66.75" customHeight="1" thickBot="1" x14ac:dyDescent="0.4">
      <c r="B16" s="237"/>
      <c r="C16" s="237"/>
      <c r="D16" s="237"/>
      <c r="E16" s="243"/>
      <c r="F16" s="243"/>
      <c r="G16" s="16" t="s">
        <v>44</v>
      </c>
      <c r="H16" s="160" t="s">
        <v>119</v>
      </c>
      <c r="I16" s="148" t="s">
        <v>612</v>
      </c>
      <c r="J16" s="148" t="s">
        <v>613</v>
      </c>
      <c r="K16" s="148" t="s">
        <v>614</v>
      </c>
      <c r="L16" s="176">
        <v>0</v>
      </c>
      <c r="M16" s="176">
        <v>6</v>
      </c>
      <c r="N16" s="176">
        <v>0</v>
      </c>
      <c r="O16" s="176">
        <f t="shared" si="7"/>
        <v>6</v>
      </c>
      <c r="P16" s="157" t="s">
        <v>609</v>
      </c>
      <c r="Q16" s="157">
        <v>8</v>
      </c>
      <c r="R16" s="157" t="s">
        <v>610</v>
      </c>
      <c r="S16" s="157" t="s">
        <v>33</v>
      </c>
      <c r="T16" s="157" t="s">
        <v>611</v>
      </c>
      <c r="U16" s="7">
        <v>2</v>
      </c>
      <c r="V16" s="7">
        <v>4</v>
      </c>
      <c r="W16" s="7">
        <f t="shared" si="8"/>
        <v>8</v>
      </c>
      <c r="X16" s="8" t="str">
        <f>+IF(AND(U16*V16&gt;=24,U16*V16&lt;=40),"MA",IF(AND(U16*V16&gt;=10,U16*V16&lt;=20),"A",IF(AND(U16*V16&gt;=6,U16*V16&lt;=8),"M",IF(AND(U16*V16&gt;=0,U16*V16&lt;=4),"B",""))))</f>
        <v>M</v>
      </c>
      <c r="Y16" s="9" t="str">
        <f t="shared" si="0"/>
        <v>Situación deficiente con exposición esporádica, o bien situación mejorable con exposición continuada o frecuente. Es posible que suceda el daño alguna vez.</v>
      </c>
      <c r="Z16" s="7">
        <v>10</v>
      </c>
      <c r="AA16" s="7">
        <f>W16*Z16</f>
        <v>80</v>
      </c>
      <c r="AB16" s="10" t="str">
        <f>+IF(AND(U16*V16*Z16&gt;=600,U16*V16*Z16&lt;=4000),"I",IF(AND(U16*V16*Z16&gt;=150,U16*V16*Z16&lt;=500),"II",IF(AND(U16*V16*Z16&gt;=40,U16*V16*Z16&lt;=120),"III",IF(AND(U16*V16*Z16&gt;=0,U16*V16*Z16&lt;=20),"IV",""))))</f>
        <v>III</v>
      </c>
      <c r="AC16" s="9" t="str">
        <f t="shared" ref="AC16:AC28" si="13">+IF(AB16="I","Situación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6" s="11" t="str">
        <f t="shared" ref="AD16:AD28" si="14">+IF(AB16="I","No aceptable",IF(AB16="II","No aceptable o aceptable con control específico",IF(AB16="III","Aceptable",IF(AB16="IV","Aceptable",""))))</f>
        <v>Aceptable</v>
      </c>
      <c r="AE16" s="143" t="s">
        <v>311</v>
      </c>
      <c r="AF16" s="157" t="s">
        <v>34</v>
      </c>
      <c r="AG16" s="157" t="s">
        <v>34</v>
      </c>
      <c r="AH16" s="157" t="s">
        <v>608</v>
      </c>
      <c r="AI16" s="157" t="s">
        <v>607</v>
      </c>
      <c r="AJ16" s="157" t="s">
        <v>308</v>
      </c>
      <c r="AK16" s="147" t="s">
        <v>310</v>
      </c>
    </row>
    <row r="17" spans="2:37" s="2" customFormat="1" ht="66.75" customHeight="1" thickBot="1" x14ac:dyDescent="0.4">
      <c r="B17" s="237"/>
      <c r="C17" s="237"/>
      <c r="D17" s="237"/>
      <c r="E17" s="243"/>
      <c r="F17" s="243"/>
      <c r="G17" s="16" t="s">
        <v>44</v>
      </c>
      <c r="H17" s="216" t="s">
        <v>47</v>
      </c>
      <c r="I17" s="146" t="s">
        <v>353</v>
      </c>
      <c r="J17" s="148" t="s">
        <v>354</v>
      </c>
      <c r="K17" s="148" t="s">
        <v>355</v>
      </c>
      <c r="L17" s="176">
        <v>0</v>
      </c>
      <c r="M17" s="176">
        <v>6</v>
      </c>
      <c r="N17" s="176">
        <v>0</v>
      </c>
      <c r="O17" s="176">
        <f t="shared" ref="O17" si="15">SUM(L17:N17)</f>
        <v>6</v>
      </c>
      <c r="P17" s="148" t="s">
        <v>356</v>
      </c>
      <c r="Q17" s="157">
        <v>8</v>
      </c>
      <c r="R17" s="148" t="s">
        <v>359</v>
      </c>
      <c r="S17" s="148" t="s">
        <v>465</v>
      </c>
      <c r="T17" s="148" t="s">
        <v>466</v>
      </c>
      <c r="U17" s="7">
        <v>2</v>
      </c>
      <c r="V17" s="7">
        <v>2</v>
      </c>
      <c r="W17" s="7">
        <f t="shared" si="8"/>
        <v>4</v>
      </c>
      <c r="X17" s="8" t="str">
        <f t="shared" ref="X17" si="16">+IF(AND(U17*V17&gt;=24,U17*V17&lt;=40),"MA",IF(AND(U17*V17&gt;=10,U17*V17&lt;=20),"A",IF(AND(U17*V17&gt;=6,U17*V17&lt;=8),"M",IF(AND(U17*V17&gt;=0,U17*V17&lt;=4),"B",""))))</f>
        <v>B</v>
      </c>
      <c r="Y17" s="9" t="str">
        <f t="shared" ref="Y17" si="17">+IF(X17="MA","Situación deficiente con exposición continua, o muy deficiente con exposición frecuente. Normalmente la materialización del riesgo ocurre con frecuencia.",IF(X17="A","Situación deficiente con exposición frecuente u ocasional, o bien situación muy deficiente con exposición ocasional o esporádica. La materialización de Riesgo es posible que suceda varias veces en la vida laboral",IF(X17="M","Situación deficiente con exposición esporádica, o bien situación mejorable con exposición continuada o frecuente. Es posible que suceda el daño alguna vez.",IF(X17="B","Situación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7" s="7">
        <v>10</v>
      </c>
      <c r="AA17" s="7">
        <f t="shared" ref="AA17" si="18">W17*Z17</f>
        <v>40</v>
      </c>
      <c r="AB17" s="10" t="str">
        <f t="shared" ref="AB17" si="19">+IF(AND(U17*V17*Z17&gt;=600,U17*V17*Z17&lt;=4000),"I",IF(AND(U17*V17*Z17&gt;=150,U17*V17*Z17&lt;=500),"II",IF(AND(U17*V17*Z17&gt;=40,U17*V17*Z17&lt;=120),"III",IF(AND(U17*V17*Z17&gt;=0,U17*V17*Z17&lt;=20),"IV",""))))</f>
        <v>III</v>
      </c>
      <c r="AC17" s="9" t="str">
        <f t="shared" ref="AC17" si="20">+IF(AB17="I","Situación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7" s="11" t="str">
        <f t="shared" ref="AD17" si="21">+IF(AB17="I","No aceptable",IF(AB17="II","No aceptable o aceptable con control específico",IF(AB17="III","Aceptable",IF(AB17="IV","Aceptable",""))))</f>
        <v>Aceptable</v>
      </c>
      <c r="AE17" s="150" t="s">
        <v>362</v>
      </c>
      <c r="AF17" s="148" t="s">
        <v>34</v>
      </c>
      <c r="AG17" s="148" t="s">
        <v>34</v>
      </c>
      <c r="AH17" s="148" t="s">
        <v>34</v>
      </c>
      <c r="AI17" s="148" t="s">
        <v>361</v>
      </c>
      <c r="AJ17" s="148" t="s">
        <v>34</v>
      </c>
      <c r="AK17" s="147" t="s">
        <v>285</v>
      </c>
    </row>
    <row r="18" spans="2:37" s="2" customFormat="1" ht="66.75" customHeight="1" thickBot="1" x14ac:dyDescent="0.4">
      <c r="B18" s="237"/>
      <c r="C18" s="237"/>
      <c r="D18" s="237"/>
      <c r="E18" s="243"/>
      <c r="F18" s="243"/>
      <c r="G18" s="16" t="s">
        <v>44</v>
      </c>
      <c r="H18" s="217"/>
      <c r="I18" s="146" t="s">
        <v>67</v>
      </c>
      <c r="J18" s="148" t="s">
        <v>369</v>
      </c>
      <c r="K18" s="148" t="s">
        <v>347</v>
      </c>
      <c r="L18" s="177">
        <v>0</v>
      </c>
      <c r="M18" s="157">
        <v>6</v>
      </c>
      <c r="N18" s="176">
        <v>0</v>
      </c>
      <c r="O18" s="176">
        <f t="shared" si="7"/>
        <v>6</v>
      </c>
      <c r="P18" s="148" t="s">
        <v>363</v>
      </c>
      <c r="Q18" s="148">
        <v>8</v>
      </c>
      <c r="R18" s="148" t="s">
        <v>351</v>
      </c>
      <c r="S18" s="148" t="s">
        <v>349</v>
      </c>
      <c r="T18" s="148" t="s">
        <v>464</v>
      </c>
      <c r="U18" s="7">
        <v>2</v>
      </c>
      <c r="V18" s="7">
        <v>2</v>
      </c>
      <c r="W18" s="7">
        <f t="shared" si="8"/>
        <v>4</v>
      </c>
      <c r="X18" s="8" t="str">
        <f t="shared" ref="X18:X28" si="22">+IF(AND(U18*V18&gt;=24,U18*V18&lt;=40),"MA",IF(AND(U18*V18&gt;=10,U18*V18&lt;=20),"A",IF(AND(U18*V18&gt;=6,U18*V18&lt;=8),"M",IF(AND(U18*V18&gt;=0,U18*V18&lt;=4),"B",""))))</f>
        <v>B</v>
      </c>
      <c r="Y18" s="9" t="str">
        <f t="shared" si="0"/>
        <v>Situación mejorable con exposición ocasional o esporádica, o situación sin anomalía destacable con cualquier nivel de exposición. No es esperable que se materialice el riesgo, aunque puede ser concebible.</v>
      </c>
      <c r="Z18" s="7">
        <v>10</v>
      </c>
      <c r="AA18" s="7">
        <f t="shared" ref="AA18:AA28" si="23">W18*Z18</f>
        <v>40</v>
      </c>
      <c r="AB18" s="10" t="str">
        <f t="shared" ref="AB18:AB28" si="24">+IF(AND(U18*V18*Z18&gt;=600,U18*V18*Z18&lt;=4000),"I",IF(AND(U18*V18*Z18&gt;=150,U18*V18*Z18&lt;=500),"II",IF(AND(U18*V18*Z18&gt;=40,U18*V18*Z18&lt;=120),"III",IF(AND(U18*V18*Z18&gt;=0,U18*V18*Z18&lt;=20),"IV",""))))</f>
        <v>III</v>
      </c>
      <c r="AC18" s="9" t="str">
        <f t="shared" si="13"/>
        <v>Mejorar si es posible. Sería conveniente justificar la intervención y su rentabilidad.</v>
      </c>
      <c r="AD18" s="11" t="str">
        <f t="shared" si="14"/>
        <v>Aceptable</v>
      </c>
      <c r="AE18" s="148" t="s">
        <v>371</v>
      </c>
      <c r="AF18" s="148" t="s">
        <v>34</v>
      </c>
      <c r="AG18" s="148" t="s">
        <v>34</v>
      </c>
      <c r="AH18" s="148" t="s">
        <v>34</v>
      </c>
      <c r="AI18" s="151" t="s">
        <v>364</v>
      </c>
      <c r="AJ18" s="148" t="s">
        <v>34</v>
      </c>
      <c r="AK18" s="147" t="s">
        <v>35</v>
      </c>
    </row>
    <row r="19" spans="2:37" s="135" customFormat="1" ht="66.75" customHeight="1" thickBot="1" x14ac:dyDescent="0.4">
      <c r="B19" s="237"/>
      <c r="C19" s="237"/>
      <c r="D19" s="237"/>
      <c r="E19" s="243"/>
      <c r="F19" s="243"/>
      <c r="G19" s="153"/>
      <c r="H19" s="216" t="s">
        <v>53</v>
      </c>
      <c r="I19" s="146" t="s">
        <v>604</v>
      </c>
      <c r="J19" s="146" t="s">
        <v>605</v>
      </c>
      <c r="K19" s="146" t="s">
        <v>335</v>
      </c>
      <c r="L19" s="177">
        <v>0</v>
      </c>
      <c r="M19" s="157">
        <v>6</v>
      </c>
      <c r="N19" s="176">
        <v>0</v>
      </c>
      <c r="O19" s="176">
        <f t="shared" ref="O19" si="25">SUM(L19:N19)</f>
        <v>6</v>
      </c>
      <c r="P19" s="148" t="s">
        <v>338</v>
      </c>
      <c r="Q19" s="148"/>
      <c r="R19" s="191" t="s">
        <v>33</v>
      </c>
      <c r="S19" s="148" t="s">
        <v>587</v>
      </c>
      <c r="T19" s="148" t="s">
        <v>606</v>
      </c>
      <c r="U19" s="141">
        <v>2</v>
      </c>
      <c r="V19" s="141">
        <v>4</v>
      </c>
      <c r="W19" s="141">
        <v>8</v>
      </c>
      <c r="X19" s="142" t="str">
        <f t="shared" ref="X19" si="26">+IF(AND(U19*V19&gt;=24,U19*V19&lt;=40),"MA",IF(AND(U19*V19&gt;=10,U19*V19&lt;=20),"A",IF(AND(U19*V19&gt;=6,U19*V19&lt;=8),"M",IF(AND(U19*V19&gt;=0,U19*V19&lt;=4),"B",""))))</f>
        <v>M</v>
      </c>
      <c r="Y19" s="143" t="str">
        <f t="shared" ref="Y19" si="27">+IF(X19="MA","Situación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9" s="141">
        <v>25</v>
      </c>
      <c r="AA19" s="141">
        <f t="shared" ref="AA19" si="28">W19*Z19</f>
        <v>200</v>
      </c>
      <c r="AB19" s="144" t="str">
        <f t="shared" ref="AB19" si="29">+IF(AND(U19*V19*Z19&gt;=600,U19*V19*Z19&lt;=4000),"I",IF(AND(U19*V19*Z19&gt;=150,U19*V19*Z19&lt;=500),"II",IF(AND(U19*V19*Z19&gt;=40,U19*V19*Z19&lt;=120),"III",IF(AND(U19*V19*Z19&gt;=0,U19*V19*Z19&lt;=20),"IV",""))))</f>
        <v>II</v>
      </c>
      <c r="AC19" s="143" t="str">
        <f t="shared" ref="AC19" si="30">+IF(AB19="I","Situación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9" s="145" t="str">
        <f t="shared" ref="AD19" si="31">+IF(AB19="I","No aceptable",IF(AB19="II","No aceptable o aceptable con control específico",IF(AB19="III","Aceptable",IF(AB19="IV","Aceptable",""))))</f>
        <v>No aceptable o aceptable con control específico</v>
      </c>
      <c r="AE19" s="173" t="s">
        <v>570</v>
      </c>
      <c r="AF19" s="148" t="s">
        <v>34</v>
      </c>
      <c r="AG19" s="148" t="s">
        <v>34</v>
      </c>
      <c r="AH19" s="148" t="s">
        <v>34</v>
      </c>
      <c r="AI19" s="194" t="s">
        <v>590</v>
      </c>
      <c r="AJ19" s="148" t="s">
        <v>34</v>
      </c>
      <c r="AK19" s="147" t="s">
        <v>307</v>
      </c>
    </row>
    <row r="20" spans="2:37" s="2" customFormat="1" ht="66.75" customHeight="1" thickBot="1" x14ac:dyDescent="0.4">
      <c r="B20" s="237"/>
      <c r="C20" s="237"/>
      <c r="D20" s="237"/>
      <c r="E20" s="243"/>
      <c r="F20" s="243"/>
      <c r="G20" s="16" t="s">
        <v>44</v>
      </c>
      <c r="H20" s="220"/>
      <c r="I20" s="203" t="s">
        <v>583</v>
      </c>
      <c r="J20" s="190" t="s">
        <v>585</v>
      </c>
      <c r="K20" s="190" t="s">
        <v>584</v>
      </c>
      <c r="L20" s="177">
        <v>0</v>
      </c>
      <c r="M20" s="157">
        <v>6</v>
      </c>
      <c r="N20" s="176">
        <v>0</v>
      </c>
      <c r="O20" s="176">
        <f t="shared" si="7"/>
        <v>6</v>
      </c>
      <c r="P20" s="191" t="s">
        <v>586</v>
      </c>
      <c r="Q20" s="157">
        <v>8</v>
      </c>
      <c r="R20" s="191" t="s">
        <v>33</v>
      </c>
      <c r="S20" s="191" t="s">
        <v>589</v>
      </c>
      <c r="T20" s="191" t="s">
        <v>588</v>
      </c>
      <c r="U20" s="7">
        <v>2</v>
      </c>
      <c r="V20" s="7">
        <v>4</v>
      </c>
      <c r="W20" s="7">
        <v>8</v>
      </c>
      <c r="X20" s="8" t="str">
        <f t="shared" si="22"/>
        <v>M</v>
      </c>
      <c r="Y20" s="9" t="str">
        <f t="shared" si="0"/>
        <v>Situación deficiente con exposición esporádica, o bien situación mejorable con exposición continuada o frecuente. Es posible que suceda el daño alguna vez.</v>
      </c>
      <c r="Z20" s="7">
        <v>25</v>
      </c>
      <c r="AA20" s="7">
        <f t="shared" si="23"/>
        <v>200</v>
      </c>
      <c r="AB20" s="10" t="str">
        <f t="shared" si="24"/>
        <v>II</v>
      </c>
      <c r="AC20" s="9" t="str">
        <f t="shared" si="13"/>
        <v>Corregir y adoptar medidas de control de inmediato. Sin embargo suspenda actividades si el nivel de riesgo está por encima o igual de 360.</v>
      </c>
      <c r="AD20" s="11" t="str">
        <f t="shared" si="14"/>
        <v>No aceptable o aceptable con control específico</v>
      </c>
      <c r="AE20" s="173" t="s">
        <v>570</v>
      </c>
      <c r="AF20" s="148" t="s">
        <v>34</v>
      </c>
      <c r="AG20" s="148" t="s">
        <v>34</v>
      </c>
      <c r="AH20" s="148" t="s">
        <v>34</v>
      </c>
      <c r="AI20" s="194" t="s">
        <v>590</v>
      </c>
      <c r="AJ20" s="148" t="s">
        <v>34</v>
      </c>
      <c r="AK20" s="147" t="s">
        <v>307</v>
      </c>
    </row>
    <row r="21" spans="2:37" s="2" customFormat="1" ht="66.75" customHeight="1" x14ac:dyDescent="0.35">
      <c r="B21" s="237"/>
      <c r="C21" s="237"/>
      <c r="D21" s="237"/>
      <c r="E21" s="243"/>
      <c r="F21" s="243"/>
      <c r="G21" s="16" t="s">
        <v>44</v>
      </c>
      <c r="H21" s="220"/>
      <c r="I21" s="203" t="s">
        <v>556</v>
      </c>
      <c r="J21" s="190" t="s">
        <v>557</v>
      </c>
      <c r="K21" s="190" t="s">
        <v>558</v>
      </c>
      <c r="L21" s="177">
        <v>0</v>
      </c>
      <c r="M21" s="157">
        <v>6</v>
      </c>
      <c r="N21" s="176">
        <v>0</v>
      </c>
      <c r="O21" s="176">
        <f t="shared" si="7"/>
        <v>6</v>
      </c>
      <c r="P21" s="191" t="s">
        <v>559</v>
      </c>
      <c r="Q21" s="185">
        <v>8</v>
      </c>
      <c r="R21" s="191" t="s">
        <v>560</v>
      </c>
      <c r="S21" s="191" t="s">
        <v>561</v>
      </c>
      <c r="T21" s="191" t="s">
        <v>562</v>
      </c>
      <c r="U21" s="7">
        <v>2</v>
      </c>
      <c r="V21" s="7">
        <v>4</v>
      </c>
      <c r="W21" s="7">
        <v>8</v>
      </c>
      <c r="X21" s="8" t="str">
        <f t="shared" si="22"/>
        <v>M</v>
      </c>
      <c r="Y21" s="9" t="str">
        <f t="shared" si="0"/>
        <v>Situación deficiente con exposición esporádica, o bien situación mejorable con exposición continuada o frecuente. Es posible que suceda el daño alguna vez.</v>
      </c>
      <c r="Z21" s="7">
        <v>25</v>
      </c>
      <c r="AA21" s="7">
        <f t="shared" si="23"/>
        <v>200</v>
      </c>
      <c r="AB21" s="10" t="str">
        <f t="shared" si="24"/>
        <v>II</v>
      </c>
      <c r="AC21" s="9" t="str">
        <f t="shared" si="13"/>
        <v>Corregir y adoptar medidas de control de inmediato. Sin embargo suspenda actividades si el nivel de riesgo está por encima o igual de 360.</v>
      </c>
      <c r="AD21" s="11" t="str">
        <f t="shared" si="14"/>
        <v>No aceptable o aceptable con control específico</v>
      </c>
      <c r="AE21" s="173" t="s">
        <v>570</v>
      </c>
      <c r="AF21" s="148" t="s">
        <v>34</v>
      </c>
      <c r="AG21" s="148" t="s">
        <v>34</v>
      </c>
      <c r="AH21" s="190"/>
      <c r="AI21" s="190" t="s">
        <v>563</v>
      </c>
      <c r="AJ21" s="157" t="s">
        <v>34</v>
      </c>
      <c r="AK21" s="147" t="s">
        <v>35</v>
      </c>
    </row>
    <row r="22" spans="2:37" s="2" customFormat="1" ht="66.75" customHeight="1" x14ac:dyDescent="0.35">
      <c r="B22" s="237"/>
      <c r="C22" s="237"/>
      <c r="D22" s="237"/>
      <c r="E22" s="243"/>
      <c r="F22" s="243"/>
      <c r="G22" s="16" t="s">
        <v>44</v>
      </c>
      <c r="H22" s="217"/>
      <c r="I22" s="203" t="s">
        <v>571</v>
      </c>
      <c r="J22" s="190" t="s">
        <v>579</v>
      </c>
      <c r="K22" s="190" t="s">
        <v>572</v>
      </c>
      <c r="L22" s="177">
        <v>0</v>
      </c>
      <c r="M22" s="157">
        <v>6</v>
      </c>
      <c r="N22" s="176">
        <v>0</v>
      </c>
      <c r="O22" s="176">
        <f t="shared" si="7"/>
        <v>6</v>
      </c>
      <c r="P22" s="190" t="s">
        <v>559</v>
      </c>
      <c r="Q22" s="157">
        <v>8</v>
      </c>
      <c r="R22" s="190" t="s">
        <v>574</v>
      </c>
      <c r="S22" s="190" t="s">
        <v>575</v>
      </c>
      <c r="T22" s="190" t="s">
        <v>576</v>
      </c>
      <c r="U22" s="7">
        <v>2</v>
      </c>
      <c r="V22" s="7">
        <v>4</v>
      </c>
      <c r="W22" s="7">
        <f t="shared" ref="W22:W28" si="32">V22*U22</f>
        <v>8</v>
      </c>
      <c r="X22" s="8" t="str">
        <f t="shared" si="22"/>
        <v>M</v>
      </c>
      <c r="Y22" s="9" t="str">
        <f t="shared" si="0"/>
        <v>Situación deficiente con exposición esporádica, o bien situación mejorable con exposición continuada o frecuente. Es posible que suceda el daño alguna vez.</v>
      </c>
      <c r="Z22" s="7">
        <v>25</v>
      </c>
      <c r="AA22" s="7">
        <f t="shared" si="23"/>
        <v>200</v>
      </c>
      <c r="AB22" s="10" t="str">
        <f t="shared" si="24"/>
        <v>II</v>
      </c>
      <c r="AC22" s="9" t="str">
        <f t="shared" si="13"/>
        <v>Corregir y adoptar medidas de control de inmediato. Sin embargo suspenda actividades si el nivel de riesgo está por encima o igual de 360.</v>
      </c>
      <c r="AD22" s="11" t="str">
        <f t="shared" si="14"/>
        <v>No aceptable o aceptable con control específico</v>
      </c>
      <c r="AE22" s="173" t="s">
        <v>570</v>
      </c>
      <c r="AF22" s="148" t="s">
        <v>34</v>
      </c>
      <c r="AG22" s="148" t="s">
        <v>34</v>
      </c>
      <c r="AH22" s="148" t="s">
        <v>34</v>
      </c>
      <c r="AI22" s="190" t="s">
        <v>577</v>
      </c>
      <c r="AJ22" s="157" t="s">
        <v>34</v>
      </c>
      <c r="AK22" s="147" t="s">
        <v>35</v>
      </c>
    </row>
    <row r="23" spans="2:37" s="2" customFormat="1" ht="66.75" customHeight="1" x14ac:dyDescent="0.35">
      <c r="B23" s="237"/>
      <c r="C23" s="237"/>
      <c r="D23" s="237"/>
      <c r="E23" s="243"/>
      <c r="F23" s="243"/>
      <c r="G23" s="16" t="s">
        <v>44</v>
      </c>
      <c r="H23" s="216" t="s">
        <v>48</v>
      </c>
      <c r="I23" s="190" t="s">
        <v>68</v>
      </c>
      <c r="J23" s="190" t="s">
        <v>500</v>
      </c>
      <c r="K23" s="190" t="s">
        <v>501</v>
      </c>
      <c r="L23" s="176">
        <v>0</v>
      </c>
      <c r="M23" s="157">
        <v>6</v>
      </c>
      <c r="N23" s="176">
        <v>0</v>
      </c>
      <c r="O23" s="176">
        <f t="shared" si="7"/>
        <v>6</v>
      </c>
      <c r="P23" s="190" t="s">
        <v>432</v>
      </c>
      <c r="Q23" s="157">
        <v>8</v>
      </c>
      <c r="R23" s="191" t="s">
        <v>33</v>
      </c>
      <c r="S23" s="190" t="s">
        <v>502</v>
      </c>
      <c r="T23" s="179" t="s">
        <v>503</v>
      </c>
      <c r="U23" s="7">
        <v>2</v>
      </c>
      <c r="V23" s="7">
        <v>4</v>
      </c>
      <c r="W23" s="7">
        <f t="shared" si="32"/>
        <v>8</v>
      </c>
      <c r="X23" s="8" t="str">
        <f t="shared" si="22"/>
        <v>M</v>
      </c>
      <c r="Y23" s="9" t="str">
        <f t="shared" si="0"/>
        <v>Situación deficiente con exposición esporádica, o bien situación mejorable con exposición continuada o frecuente. Es posible que suceda el daño alguna vez.</v>
      </c>
      <c r="Z23" s="7">
        <v>10</v>
      </c>
      <c r="AA23" s="7">
        <f t="shared" si="23"/>
        <v>80</v>
      </c>
      <c r="AB23" s="10" t="str">
        <f t="shared" si="24"/>
        <v>III</v>
      </c>
      <c r="AC23" s="9" t="str">
        <f t="shared" si="13"/>
        <v>Mejorar si es posible. Sería conveniente justificar la intervención y su rentabilidad.</v>
      </c>
      <c r="AD23" s="11" t="str">
        <f t="shared" si="14"/>
        <v>Aceptable</v>
      </c>
      <c r="AE23" s="143" t="s">
        <v>70</v>
      </c>
      <c r="AF23" s="157" t="s">
        <v>34</v>
      </c>
      <c r="AG23" s="157" t="s">
        <v>34</v>
      </c>
      <c r="AH23" s="190" t="s">
        <v>504</v>
      </c>
      <c r="AI23" s="190" t="s">
        <v>505</v>
      </c>
      <c r="AJ23" s="157" t="s">
        <v>34</v>
      </c>
      <c r="AK23" s="147" t="s">
        <v>35</v>
      </c>
    </row>
    <row r="24" spans="2:37" s="2" customFormat="1" ht="66.75" customHeight="1" x14ac:dyDescent="0.35">
      <c r="B24" s="237"/>
      <c r="C24" s="237"/>
      <c r="D24" s="237"/>
      <c r="E24" s="243"/>
      <c r="F24" s="243"/>
      <c r="G24" s="16" t="s">
        <v>33</v>
      </c>
      <c r="H24" s="220"/>
      <c r="I24" s="190" t="s">
        <v>450</v>
      </c>
      <c r="J24" s="190" t="s">
        <v>449</v>
      </c>
      <c r="K24" s="190" t="s">
        <v>448</v>
      </c>
      <c r="L24" s="176">
        <v>0</v>
      </c>
      <c r="M24" s="157">
        <v>6</v>
      </c>
      <c r="N24" s="176">
        <v>0</v>
      </c>
      <c r="O24" s="176">
        <f t="shared" ref="O24" si="33">SUM(L24:N24)</f>
        <v>6</v>
      </c>
      <c r="P24" s="190" t="s">
        <v>509</v>
      </c>
      <c r="Q24" s="157">
        <v>8</v>
      </c>
      <c r="R24" s="179" t="s">
        <v>510</v>
      </c>
      <c r="S24" s="190" t="s">
        <v>511</v>
      </c>
      <c r="T24" s="179" t="s">
        <v>468</v>
      </c>
      <c r="U24" s="7">
        <v>2</v>
      </c>
      <c r="V24" s="7">
        <v>4</v>
      </c>
      <c r="W24" s="7">
        <f t="shared" si="32"/>
        <v>8</v>
      </c>
      <c r="X24" s="8" t="str">
        <f>+IF(AND(U24*V24&gt;=24,U24*V24&lt;=40),"MA",IF(AND(U24*V24&gt;=10,U24*V24&lt;=20),"A",IF(AND(U24*V24&gt;=6,U24*V24&lt;=8),"M",IF(AND(U24*V24&gt;=0,U24*V24&lt;=4),"B",""))))</f>
        <v>M</v>
      </c>
      <c r="Y24" s="9" t="str">
        <f>+IF(X24="MA","Situación deficiente con exposición continua, o muy deficiente con exposición frecuente. Normalmente la materialización del riesgo ocurre con frecuencia.",IF(X24="A","Situación deficiente con exposición frecuente u ocasional, o bien situación muy deficiente con exposición ocasional o esporádica. La materialización de Riesgo es posible que suceda varias veces en la vida laboral",IF(X24="M","Situación deficiente con exposición esporádica, o bien situación mejorable con exposición continuada o frecuente. Es posible que suceda el daño alguna vez.",IF(X24="B","Situación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4" s="7">
        <v>25</v>
      </c>
      <c r="AA24" s="7">
        <f>W24*Z24</f>
        <v>200</v>
      </c>
      <c r="AB24" s="144" t="str">
        <f t="shared" si="24"/>
        <v>II</v>
      </c>
      <c r="AC24" s="9" t="str">
        <f>+IF(AB24="I","Situación crìtica. Suspender actividades hasta que el riesgo esté bajo control. Intervención urgente.",IF(AB24="II","Corregir y adoptar medidas de control de inmediato. Sin embargo suspenda actividades si el nivel de riesgo está por encima o igual de 360.",IF(AB24="III","Mejorar si es posible. Sería conveniente justificar la intervención y su rentabilidad.",IF(AB24="IV","Mantener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4" s="11" t="str">
        <f>+IF(AB24="I","No aceptable",IF(AB24="II","No aceptable o aceptable con control específico",IF(AB24="III","Aceptable",IF(AB24="IV","Aceptable",""))))</f>
        <v>No aceptable o aceptable con control específico</v>
      </c>
      <c r="AE24" s="143" t="s">
        <v>526</v>
      </c>
      <c r="AF24" s="148" t="s">
        <v>34</v>
      </c>
      <c r="AG24" s="148" t="s">
        <v>34</v>
      </c>
      <c r="AH24" s="190" t="s">
        <v>513</v>
      </c>
      <c r="AI24" s="190" t="s">
        <v>512</v>
      </c>
      <c r="AJ24" s="148" t="s">
        <v>34</v>
      </c>
      <c r="AK24" s="147" t="s">
        <v>35</v>
      </c>
    </row>
    <row r="25" spans="2:37" s="2" customFormat="1" ht="66.75" customHeight="1" x14ac:dyDescent="0.35">
      <c r="B25" s="237"/>
      <c r="C25" s="237"/>
      <c r="D25" s="237"/>
      <c r="E25" s="243"/>
      <c r="F25" s="243"/>
      <c r="G25" s="16"/>
      <c r="H25" s="220"/>
      <c r="I25" s="190" t="s">
        <v>288</v>
      </c>
      <c r="J25" s="190" t="s">
        <v>427</v>
      </c>
      <c r="K25" s="190" t="s">
        <v>425</v>
      </c>
      <c r="L25" s="176">
        <v>0</v>
      </c>
      <c r="M25" s="157">
        <v>6</v>
      </c>
      <c r="N25" s="176"/>
      <c r="O25" s="176">
        <v>6</v>
      </c>
      <c r="P25" s="190" t="s">
        <v>426</v>
      </c>
      <c r="Q25" s="157">
        <v>2</v>
      </c>
      <c r="R25" s="179" t="s">
        <v>213</v>
      </c>
      <c r="S25" s="190" t="s">
        <v>475</v>
      </c>
      <c r="T25" s="179" t="s">
        <v>477</v>
      </c>
      <c r="U25" s="7">
        <v>2</v>
      </c>
      <c r="V25" s="7">
        <v>4</v>
      </c>
      <c r="W25" s="7">
        <f t="shared" ref="W25" si="34">V25*U25</f>
        <v>8</v>
      </c>
      <c r="X25" s="8" t="str">
        <f>+IF(AND(U25*V25&gt;=24,U25*V25&lt;=40),"MA",IF(AND(U25*V25&gt;=10,U25*V25&lt;=20),"A",IF(AND(U25*V25&gt;=6,U25*V25&lt;=8),"M",IF(AND(U25*V25&gt;=0,U25*V25&lt;=4),"B",""))))</f>
        <v>M</v>
      </c>
      <c r="Y25" s="9" t="str">
        <f>+IF(X25="MA","Situación deficiente con exposición continua, o muy deficiente con exposición frecuente. Normalmente la materialización del riesgo ocurre con frecuencia.",IF(X25="A","Situación deficiente con exposición frecuente u ocasional, o bien situación muy deficiente con exposición ocasional o esporádica. La materialización de Riesgo es posible que suceda varias veces en la vida laboral",IF(X25="M","Situación deficiente con exposición esporádica, o bien situación mejorable con exposición continuada o frecuente. Es posible que suceda el daño alguna vez.",IF(X25="B","Situación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5" s="7">
        <v>10</v>
      </c>
      <c r="AA25" s="7">
        <f>W25*Z25</f>
        <v>80</v>
      </c>
      <c r="AB25" s="144" t="str">
        <f t="shared" si="24"/>
        <v>III</v>
      </c>
      <c r="AC25" s="9" t="str">
        <f>+IF(AB25="I","Situación crìtica. Suspender actividades hasta que el riesgo esté bajo control. Intervención urgente.",IF(AB25="II","Corregir y adoptar medidas de control de inmediato. Sin embargo suspenda actividades si el nivel de riesgo está por encima o igual de 360.",IF(AB25="III","Mejorar si es posible. Sería conveniente justificar la intervención y su rentabilidad.",IF(AB25="IV","Mantener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5" s="11" t="str">
        <f>+IF(AB25="I","No aceptable",IF(AB25="II","No aceptable o aceptable con control específico",IF(AB25="III","Aceptable",IF(AB25="IV","Aceptable",""))))</f>
        <v>Aceptable</v>
      </c>
      <c r="AE25" s="148" t="s">
        <v>34</v>
      </c>
      <c r="AF25" s="148" t="s">
        <v>34</v>
      </c>
      <c r="AG25" s="148" t="s">
        <v>34</v>
      </c>
      <c r="AH25" s="190" t="s">
        <v>428</v>
      </c>
      <c r="AI25" s="146" t="s">
        <v>217</v>
      </c>
      <c r="AJ25" s="148" t="s">
        <v>34</v>
      </c>
      <c r="AK25" s="147" t="s">
        <v>35</v>
      </c>
    </row>
    <row r="26" spans="2:37" s="2" customFormat="1" ht="66.75" customHeight="1" x14ac:dyDescent="0.35">
      <c r="B26" s="237"/>
      <c r="C26" s="237"/>
      <c r="D26" s="237"/>
      <c r="E26" s="243"/>
      <c r="F26" s="243"/>
      <c r="G26" s="16" t="s">
        <v>33</v>
      </c>
      <c r="H26" s="220"/>
      <c r="I26" s="190" t="s">
        <v>68</v>
      </c>
      <c r="J26" s="190" t="s">
        <v>436</v>
      </c>
      <c r="K26" s="190" t="s">
        <v>420</v>
      </c>
      <c r="L26" s="176">
        <v>0</v>
      </c>
      <c r="M26" s="157">
        <v>6</v>
      </c>
      <c r="N26" s="176">
        <v>0</v>
      </c>
      <c r="O26" s="176">
        <f t="shared" si="7"/>
        <v>6</v>
      </c>
      <c r="P26" s="190" t="s">
        <v>437</v>
      </c>
      <c r="Q26" s="157">
        <v>1</v>
      </c>
      <c r="R26" s="190" t="s">
        <v>439</v>
      </c>
      <c r="S26" s="190" t="s">
        <v>467</v>
      </c>
      <c r="T26" s="179" t="s">
        <v>468</v>
      </c>
      <c r="U26" s="7">
        <v>6</v>
      </c>
      <c r="V26" s="7">
        <v>2</v>
      </c>
      <c r="W26" s="7">
        <f t="shared" si="32"/>
        <v>12</v>
      </c>
      <c r="X26" s="8" t="str">
        <f t="shared" si="22"/>
        <v>A</v>
      </c>
      <c r="Y26" s="9" t="str">
        <f t="shared" si="0"/>
        <v>Situación deficiente con exposición frecuente u ocasional, o bien situación muy deficiente con exposición ocasional o esporádica. La materialización de Riesgo es posible que suceda varias veces en la vida laboral</v>
      </c>
      <c r="Z26" s="7">
        <v>10</v>
      </c>
      <c r="AA26" s="7">
        <f t="shared" si="23"/>
        <v>120</v>
      </c>
      <c r="AB26" s="144" t="str">
        <f t="shared" si="24"/>
        <v>III</v>
      </c>
      <c r="AC26" s="9" t="str">
        <f t="shared" si="13"/>
        <v>Mejorar si es posible. Sería conveniente justificar la intervención y su rentabilidad.</v>
      </c>
      <c r="AD26" s="11" t="str">
        <f t="shared" si="14"/>
        <v>Aceptable</v>
      </c>
      <c r="AE26" s="143" t="s">
        <v>135</v>
      </c>
      <c r="AF26" s="143" t="s">
        <v>34</v>
      </c>
      <c r="AG26" s="145" t="s">
        <v>213</v>
      </c>
      <c r="AH26" s="190" t="s">
        <v>440</v>
      </c>
      <c r="AI26" s="190" t="s">
        <v>441</v>
      </c>
      <c r="AJ26" s="157" t="s">
        <v>34</v>
      </c>
      <c r="AK26" s="147" t="s">
        <v>35</v>
      </c>
    </row>
    <row r="27" spans="2:37" s="2" customFormat="1" ht="66.75" customHeight="1" x14ac:dyDescent="0.35">
      <c r="B27" s="237"/>
      <c r="C27" s="237"/>
      <c r="D27" s="237"/>
      <c r="E27" s="243"/>
      <c r="F27" s="243"/>
      <c r="G27" s="16" t="s">
        <v>33</v>
      </c>
      <c r="H27" s="217"/>
      <c r="I27" s="190" t="s">
        <v>106</v>
      </c>
      <c r="J27" s="190" t="s">
        <v>444</v>
      </c>
      <c r="K27" s="190" t="s">
        <v>420</v>
      </c>
      <c r="L27" s="176">
        <v>0</v>
      </c>
      <c r="M27" s="157">
        <v>1</v>
      </c>
      <c r="N27" s="176">
        <v>0</v>
      </c>
      <c r="O27" s="176">
        <v>1</v>
      </c>
      <c r="P27" s="190" t="s">
        <v>443</v>
      </c>
      <c r="Q27" s="157">
        <v>8</v>
      </c>
      <c r="R27" s="190" t="s">
        <v>213</v>
      </c>
      <c r="S27" s="179" t="s">
        <v>460</v>
      </c>
      <c r="T27" s="179" t="s">
        <v>469</v>
      </c>
      <c r="U27" s="7">
        <v>2</v>
      </c>
      <c r="V27" s="7">
        <v>2</v>
      </c>
      <c r="W27" s="7">
        <f t="shared" si="32"/>
        <v>4</v>
      </c>
      <c r="X27" s="8" t="str">
        <f t="shared" si="22"/>
        <v>B</v>
      </c>
      <c r="Y27" s="9" t="str">
        <f t="shared" si="0"/>
        <v>Situación mejorable con exposición ocasional o esporádica, o situación sin anomalía destacable con cualquier nivel de exposición. No es esperable que se materialice el riesgo, aunque puede ser concebible.</v>
      </c>
      <c r="Z27" s="7">
        <v>10</v>
      </c>
      <c r="AA27" s="7">
        <f t="shared" si="23"/>
        <v>40</v>
      </c>
      <c r="AB27" s="144" t="str">
        <f t="shared" si="24"/>
        <v>III</v>
      </c>
      <c r="AC27" s="9" t="str">
        <f t="shared" si="13"/>
        <v>Mejorar si es posible. Sería conveniente justificar la intervención y su rentabilidad.</v>
      </c>
      <c r="AD27" s="11" t="str">
        <f t="shared" si="14"/>
        <v>Aceptable</v>
      </c>
      <c r="AE27" s="143" t="s">
        <v>70</v>
      </c>
      <c r="AF27" s="157" t="s">
        <v>34</v>
      </c>
      <c r="AG27" s="157" t="s">
        <v>34</v>
      </c>
      <c r="AH27" s="190" t="s">
        <v>200</v>
      </c>
      <c r="AI27" s="190" t="s">
        <v>470</v>
      </c>
      <c r="AJ27" s="157" t="s">
        <v>34</v>
      </c>
      <c r="AK27" s="147" t="s">
        <v>35</v>
      </c>
    </row>
    <row r="28" spans="2:37" s="52" customFormat="1" ht="66.75" customHeight="1" x14ac:dyDescent="0.35">
      <c r="B28" s="238"/>
      <c r="C28" s="238"/>
      <c r="D28" s="238"/>
      <c r="E28" s="244"/>
      <c r="F28" s="244"/>
      <c r="G28" s="16" t="s">
        <v>33</v>
      </c>
      <c r="H28" s="190" t="s">
        <v>75</v>
      </c>
      <c r="I28" s="190" t="s">
        <v>418</v>
      </c>
      <c r="J28" s="190" t="s">
        <v>419</v>
      </c>
      <c r="K28" s="190" t="s">
        <v>420</v>
      </c>
      <c r="L28" s="176">
        <v>0</v>
      </c>
      <c r="M28" s="157">
        <v>6</v>
      </c>
      <c r="N28" s="176">
        <v>0</v>
      </c>
      <c r="O28" s="176">
        <f t="shared" si="7"/>
        <v>6</v>
      </c>
      <c r="P28" s="190" t="s">
        <v>421</v>
      </c>
      <c r="Q28" s="157">
        <v>8</v>
      </c>
      <c r="R28" s="190" t="s">
        <v>422</v>
      </c>
      <c r="S28" s="190" t="s">
        <v>423</v>
      </c>
      <c r="T28" s="179" t="s">
        <v>492</v>
      </c>
      <c r="U28" s="7">
        <v>2</v>
      </c>
      <c r="V28" s="7">
        <v>1</v>
      </c>
      <c r="W28" s="7">
        <f t="shared" si="32"/>
        <v>2</v>
      </c>
      <c r="X28" s="8" t="str">
        <f t="shared" si="22"/>
        <v>B</v>
      </c>
      <c r="Y28" s="9" t="str">
        <f t="shared" si="0"/>
        <v>Situación mejorable con exposición ocasional o esporádica, o situación sin anomalía destacable con cualquier nivel de exposición. No es esperable que se materialice el riesgo, aunque puede ser concebible.</v>
      </c>
      <c r="Z28" s="7">
        <v>10</v>
      </c>
      <c r="AA28" s="7">
        <f t="shared" si="23"/>
        <v>20</v>
      </c>
      <c r="AB28" s="10" t="str">
        <f t="shared" si="24"/>
        <v>IV</v>
      </c>
      <c r="AC28" s="9" t="str">
        <f t="shared" si="13"/>
        <v>Mantener las medidas de control existentes, pero se deberían considerar soluciones o mejoras y se deben hacer comprobaciones periódicas para asegurar que el riesgo aún es tolerable.</v>
      </c>
      <c r="AD28" s="11" t="str">
        <f t="shared" si="14"/>
        <v>Aceptable</v>
      </c>
      <c r="AE28" s="190" t="s">
        <v>79</v>
      </c>
      <c r="AF28" s="157" t="s">
        <v>34</v>
      </c>
      <c r="AG28" s="157" t="s">
        <v>34</v>
      </c>
      <c r="AH28" s="190" t="s">
        <v>80</v>
      </c>
      <c r="AI28" s="190" t="s">
        <v>424</v>
      </c>
      <c r="AJ28" s="157" t="s">
        <v>34</v>
      </c>
      <c r="AK28" s="147" t="s">
        <v>35</v>
      </c>
    </row>
    <row r="29" spans="2:37" ht="42.75" customHeight="1" x14ac:dyDescent="0.3">
      <c r="AI29" s="104"/>
    </row>
  </sheetData>
  <autoFilter ref="B10:AK28" xr:uid="{00000000-0009-0000-0000-000020000000}"/>
  <mergeCells count="47">
    <mergeCell ref="I11:I13"/>
    <mergeCell ref="H19:H22"/>
    <mergeCell ref="B9:B10"/>
    <mergeCell ref="C9:C10"/>
    <mergeCell ref="D9:D10"/>
    <mergeCell ref="L9:O9"/>
    <mergeCell ref="P9:P10"/>
    <mergeCell ref="E9:E10"/>
    <mergeCell ref="F9:F10"/>
    <mergeCell ref="G9:G10"/>
    <mergeCell ref="H9:J9"/>
    <mergeCell ref="K9:K10"/>
    <mergeCell ref="B5:T5"/>
    <mergeCell ref="U5:AK5"/>
    <mergeCell ref="B7:T8"/>
    <mergeCell ref="U7:AC8"/>
    <mergeCell ref="AD7:AD8"/>
    <mergeCell ref="AE7:AK7"/>
    <mergeCell ref="AE8:AK8"/>
    <mergeCell ref="W9:W10"/>
    <mergeCell ref="Q9:Q10"/>
    <mergeCell ref="R9:T9"/>
    <mergeCell ref="AA9:AA10"/>
    <mergeCell ref="U9:U10"/>
    <mergeCell ref="V9:V10"/>
    <mergeCell ref="X9:X10"/>
    <mergeCell ref="Y9:Y10"/>
    <mergeCell ref="Z9:Z10"/>
    <mergeCell ref="AK9:AK10"/>
    <mergeCell ref="AB9:AB10"/>
    <mergeCell ref="AC9:AC10"/>
    <mergeCell ref="AG9:AG10"/>
    <mergeCell ref="AH9:AH10"/>
    <mergeCell ref="AI9:AI10"/>
    <mergeCell ref="AJ9:AJ10"/>
    <mergeCell ref="AE9:AE10"/>
    <mergeCell ref="AF9:AF10"/>
    <mergeCell ref="AD9:AD10"/>
    <mergeCell ref="H23:H27"/>
    <mergeCell ref="B11:B28"/>
    <mergeCell ref="C11:C28"/>
    <mergeCell ref="D11:D28"/>
    <mergeCell ref="E11:E28"/>
    <mergeCell ref="F11:F28"/>
    <mergeCell ref="H17:H18"/>
    <mergeCell ref="H14:H15"/>
    <mergeCell ref="H11:H13"/>
  </mergeCells>
  <conditionalFormatting sqref="AB28:AD28 AB16:AD16 AB11:AD11 AB13:AD13 AB14:AE15 AB18:AD18 AB20:AD23">
    <cfRule type="cellIs" dxfId="292" priority="132" stopIfTrue="1" operator="equal">
      <formula>"I"</formula>
    </cfRule>
    <cfRule type="cellIs" dxfId="291" priority="133" stopIfTrue="1" operator="equal">
      <formula>"II"</formula>
    </cfRule>
    <cfRule type="cellIs" dxfId="290" priority="134" stopIfTrue="1" operator="between">
      <formula>"III"</formula>
      <formula>"IV"</formula>
    </cfRule>
  </conditionalFormatting>
  <conditionalFormatting sqref="AD28 AD16 AD11 AD13 AD14:AE15 AD18 AD20:AD23">
    <cfRule type="cellIs" dxfId="289" priority="130" stopIfTrue="1" operator="equal">
      <formula>"Aceptable"</formula>
    </cfRule>
    <cfRule type="cellIs" dxfId="288" priority="131" stopIfTrue="1" operator="equal">
      <formula>"No aceptable"</formula>
    </cfRule>
  </conditionalFormatting>
  <conditionalFormatting sqref="AD28 AD11 AD13:AD16 AD18 AD20:AD23">
    <cfRule type="containsText" dxfId="287" priority="125" stopIfTrue="1" operator="containsText" text="No aceptable o aceptable con control específico">
      <formula>NOT(ISERROR(SEARCH("No aceptable o aceptable con control específico",AD11)))</formula>
    </cfRule>
    <cfRule type="containsText" dxfId="286" priority="128" stopIfTrue="1" operator="containsText" text="No aceptable">
      <formula>NOT(ISERROR(SEARCH("No aceptable",AD11)))</formula>
    </cfRule>
    <cfRule type="containsText" dxfId="285" priority="129" stopIfTrue="1" operator="containsText" text="No Aceptable o aceptable con control específico">
      <formula>NOT(ISERROR(SEARCH("No Aceptable o aceptable con control específico",AD11)))</formula>
    </cfRule>
  </conditionalFormatting>
  <conditionalFormatting sqref="AD26:AD27">
    <cfRule type="cellIs" dxfId="284" priority="115" stopIfTrue="1" operator="equal">
      <formula>"Aceptable"</formula>
    </cfRule>
    <cfRule type="cellIs" dxfId="283" priority="116" stopIfTrue="1" operator="equal">
      <formula>"No aceptable"</formula>
    </cfRule>
  </conditionalFormatting>
  <conditionalFormatting sqref="AD26:AD27">
    <cfRule type="containsText" dxfId="282" priority="112" stopIfTrue="1" operator="containsText" text="No aceptable o aceptable con control específico">
      <formula>NOT(ISERROR(SEARCH("No aceptable o aceptable con control específico",AD26)))</formula>
    </cfRule>
    <cfRule type="containsText" dxfId="281" priority="113" stopIfTrue="1" operator="containsText" text="No aceptable">
      <formula>NOT(ISERROR(SEARCH("No aceptable",AD26)))</formula>
    </cfRule>
    <cfRule type="containsText" dxfId="280" priority="114" stopIfTrue="1" operator="containsText" text="No Aceptable o aceptable con control específico">
      <formula>NOT(ISERROR(SEARCH("No Aceptable o aceptable con control específico",AD26)))</formula>
    </cfRule>
  </conditionalFormatting>
  <conditionalFormatting sqref="AE16">
    <cfRule type="cellIs" dxfId="279" priority="107" stopIfTrue="1" operator="equal">
      <formula>"Aceptable"</formula>
    </cfRule>
    <cfRule type="cellIs" dxfId="278" priority="108" stopIfTrue="1" operator="equal">
      <formula>"No aceptable"</formula>
    </cfRule>
  </conditionalFormatting>
  <conditionalFormatting sqref="AD24:AD25">
    <cfRule type="cellIs" dxfId="277" priority="92" stopIfTrue="1" operator="equal">
      <formula>"Aceptable"</formula>
    </cfRule>
    <cfRule type="cellIs" dxfId="276" priority="93" stopIfTrue="1" operator="equal">
      <formula>"No aceptable"</formula>
    </cfRule>
  </conditionalFormatting>
  <conditionalFormatting sqref="AD24:AD25">
    <cfRule type="containsText" dxfId="275" priority="89" stopIfTrue="1" operator="containsText" text="No aceptable o aceptable con control específico">
      <formula>NOT(ISERROR(SEARCH("No aceptable o aceptable con control específico",AD24)))</formula>
    </cfRule>
    <cfRule type="containsText" dxfId="274" priority="90" stopIfTrue="1" operator="containsText" text="No aceptable">
      <formula>NOT(ISERROR(SEARCH("No aceptable",AD24)))</formula>
    </cfRule>
    <cfRule type="containsText" dxfId="273" priority="91" stopIfTrue="1" operator="containsText" text="No Aceptable o aceptable con control específico">
      <formula>NOT(ISERROR(SEARCH("No Aceptable o aceptable con control específico",AD24)))</formula>
    </cfRule>
  </conditionalFormatting>
  <conditionalFormatting sqref="AE17">
    <cfRule type="cellIs" dxfId="272" priority="86" stopIfTrue="1" operator="equal">
      <formula>"I"</formula>
    </cfRule>
    <cfRule type="cellIs" dxfId="271" priority="87" stopIfTrue="1" operator="equal">
      <formula>"II"</formula>
    </cfRule>
    <cfRule type="cellIs" dxfId="270" priority="88" stopIfTrue="1" operator="between">
      <formula>"III"</formula>
      <formula>"IV"</formula>
    </cfRule>
  </conditionalFormatting>
  <conditionalFormatting sqref="AE17">
    <cfRule type="cellIs" dxfId="269" priority="84" stopIfTrue="1" operator="equal">
      <formula>"Aceptable"</formula>
    </cfRule>
    <cfRule type="cellIs" dxfId="268" priority="85" stopIfTrue="1" operator="equal">
      <formula>"No aceptable"</formula>
    </cfRule>
  </conditionalFormatting>
  <conditionalFormatting sqref="AB17:AD17">
    <cfRule type="cellIs" dxfId="267" priority="81" stopIfTrue="1" operator="equal">
      <formula>"I"</formula>
    </cfRule>
    <cfRule type="cellIs" dxfId="266" priority="82" stopIfTrue="1" operator="equal">
      <formula>"II"</formula>
    </cfRule>
    <cfRule type="cellIs" dxfId="265" priority="83" stopIfTrue="1" operator="between">
      <formula>"III"</formula>
      <formula>"IV"</formula>
    </cfRule>
  </conditionalFormatting>
  <conditionalFormatting sqref="AD17">
    <cfRule type="cellIs" dxfId="264" priority="79" stopIfTrue="1" operator="equal">
      <formula>"Aceptable"</formula>
    </cfRule>
    <cfRule type="cellIs" dxfId="263" priority="80" stopIfTrue="1" operator="equal">
      <formula>"No aceptable"</formula>
    </cfRule>
  </conditionalFormatting>
  <conditionalFormatting sqref="AD17">
    <cfRule type="containsText" dxfId="262" priority="76" stopIfTrue="1" operator="containsText" text="No aceptable o aceptable con control específico">
      <formula>NOT(ISERROR(SEARCH("No aceptable o aceptable con control específico",AD17)))</formula>
    </cfRule>
    <cfRule type="containsText" dxfId="261" priority="77" stopIfTrue="1" operator="containsText" text="No aceptable">
      <formula>NOT(ISERROR(SEARCH("No aceptable",AD17)))</formula>
    </cfRule>
    <cfRule type="containsText" dxfId="260" priority="78" stopIfTrue="1" operator="containsText" text="No Aceptable o aceptable con control específico">
      <formula>NOT(ISERROR(SEARCH("No Aceptable o aceptable con control específico",AD17)))</formula>
    </cfRule>
  </conditionalFormatting>
  <conditionalFormatting sqref="AE27">
    <cfRule type="cellIs" dxfId="259" priority="73" stopIfTrue="1" operator="equal">
      <formula>"I"</formula>
    </cfRule>
    <cfRule type="cellIs" dxfId="258" priority="74" stopIfTrue="1" operator="equal">
      <formula>"II"</formula>
    </cfRule>
    <cfRule type="cellIs" dxfId="257" priority="75" stopIfTrue="1" operator="between">
      <formula>"III"</formula>
      <formula>"IV"</formula>
    </cfRule>
  </conditionalFormatting>
  <conditionalFormatting sqref="AE27">
    <cfRule type="cellIs" dxfId="256" priority="71" stopIfTrue="1" operator="equal">
      <formula>"Aceptable"</formula>
    </cfRule>
    <cfRule type="cellIs" dxfId="255" priority="72" stopIfTrue="1" operator="equal">
      <formula>"No aceptable"</formula>
    </cfRule>
  </conditionalFormatting>
  <conditionalFormatting sqref="AE26">
    <cfRule type="cellIs" dxfId="254" priority="69" stopIfTrue="1" operator="equal">
      <formula>"Aceptable"</formula>
    </cfRule>
    <cfRule type="cellIs" dxfId="253" priority="70" stopIfTrue="1" operator="equal">
      <formula>"No aceptable"</formula>
    </cfRule>
  </conditionalFormatting>
  <conditionalFormatting sqref="AE25">
    <cfRule type="cellIs" dxfId="252" priority="66" stopIfTrue="1" operator="equal">
      <formula>"I"</formula>
    </cfRule>
    <cfRule type="cellIs" dxfId="251" priority="67" stopIfTrue="1" operator="equal">
      <formula>"II"</formula>
    </cfRule>
    <cfRule type="cellIs" dxfId="250" priority="68" stopIfTrue="1" operator="between">
      <formula>"III"</formula>
      <formula>"IV"</formula>
    </cfRule>
  </conditionalFormatting>
  <conditionalFormatting sqref="AE25">
    <cfRule type="cellIs" dxfId="249" priority="64" stopIfTrue="1" operator="equal">
      <formula>"Aceptable"</formula>
    </cfRule>
    <cfRule type="cellIs" dxfId="248" priority="65" stopIfTrue="1" operator="equal">
      <formula>"No aceptable"</formula>
    </cfRule>
  </conditionalFormatting>
  <conditionalFormatting sqref="AE23">
    <cfRule type="cellIs" dxfId="247" priority="61" stopIfTrue="1" operator="equal">
      <formula>"I"</formula>
    </cfRule>
    <cfRule type="cellIs" dxfId="246" priority="62" stopIfTrue="1" operator="equal">
      <formula>"II"</formula>
    </cfRule>
    <cfRule type="cellIs" dxfId="245" priority="63" stopIfTrue="1" operator="between">
      <formula>"III"</formula>
      <formula>"IV"</formula>
    </cfRule>
  </conditionalFormatting>
  <conditionalFormatting sqref="AE23">
    <cfRule type="cellIs" dxfId="244" priority="59" stopIfTrue="1" operator="equal">
      <formula>"Aceptable"</formula>
    </cfRule>
    <cfRule type="cellIs" dxfId="243" priority="60" stopIfTrue="1" operator="equal">
      <formula>"No aceptable"</formula>
    </cfRule>
  </conditionalFormatting>
  <conditionalFormatting sqref="AE24">
    <cfRule type="cellIs" dxfId="242" priority="55" stopIfTrue="1" operator="equal">
      <formula>"Aceptable"</formula>
    </cfRule>
    <cfRule type="cellIs" dxfId="241" priority="56" stopIfTrue="1" operator="equal">
      <formula>"No aceptable"</formula>
    </cfRule>
  </conditionalFormatting>
  <conditionalFormatting sqref="AE12">
    <cfRule type="cellIs" dxfId="240" priority="50" stopIfTrue="1" operator="equal">
      <formula>"Aceptable"</formula>
    </cfRule>
    <cfRule type="cellIs" dxfId="239" priority="51" stopIfTrue="1" operator="equal">
      <formula>"No aceptable"</formula>
    </cfRule>
  </conditionalFormatting>
  <conditionalFormatting sqref="AE12">
    <cfRule type="cellIs" dxfId="238" priority="52" stopIfTrue="1" operator="equal">
      <formula>"I"</formula>
    </cfRule>
    <cfRule type="cellIs" dxfId="237" priority="53" stopIfTrue="1" operator="equal">
      <formula>"II"</formula>
    </cfRule>
    <cfRule type="cellIs" dxfId="236" priority="54" stopIfTrue="1" operator="between">
      <formula>"III"</formula>
      <formula>"IV"</formula>
    </cfRule>
  </conditionalFormatting>
  <conditionalFormatting sqref="AE13">
    <cfRule type="cellIs" dxfId="235" priority="47" stopIfTrue="1" operator="equal">
      <formula>"I"</formula>
    </cfRule>
    <cfRule type="cellIs" dxfId="234" priority="48" stopIfTrue="1" operator="equal">
      <formula>"II"</formula>
    </cfRule>
    <cfRule type="cellIs" dxfId="233" priority="49" stopIfTrue="1" operator="between">
      <formula>"III"</formula>
      <formula>"IV"</formula>
    </cfRule>
  </conditionalFormatting>
  <conditionalFormatting sqref="AE13">
    <cfRule type="cellIs" dxfId="232" priority="45" stopIfTrue="1" operator="equal">
      <formula>"Aceptable"</formula>
    </cfRule>
    <cfRule type="cellIs" dxfId="231" priority="46" stopIfTrue="1" operator="equal">
      <formula>"No aceptable"</formula>
    </cfRule>
  </conditionalFormatting>
  <conditionalFormatting sqref="AE11">
    <cfRule type="cellIs" dxfId="230" priority="42" stopIfTrue="1" operator="equal">
      <formula>"I"</formula>
    </cfRule>
    <cfRule type="cellIs" dxfId="229" priority="43" stopIfTrue="1" operator="equal">
      <formula>"II"</formula>
    </cfRule>
    <cfRule type="cellIs" dxfId="228" priority="44" stopIfTrue="1" operator="between">
      <formula>"III"</formula>
      <formula>"IV"</formula>
    </cfRule>
  </conditionalFormatting>
  <conditionalFormatting sqref="AE11">
    <cfRule type="cellIs" dxfId="227" priority="40" stopIfTrue="1" operator="equal">
      <formula>"Aceptable"</formula>
    </cfRule>
    <cfRule type="cellIs" dxfId="226" priority="41" stopIfTrue="1" operator="equal">
      <formula>"No aceptable"</formula>
    </cfRule>
  </conditionalFormatting>
  <conditionalFormatting sqref="AE21">
    <cfRule type="cellIs" dxfId="225" priority="37" stopIfTrue="1" operator="equal">
      <formula>"I"</formula>
    </cfRule>
    <cfRule type="cellIs" dxfId="224" priority="38" stopIfTrue="1" operator="equal">
      <formula>"II"</formula>
    </cfRule>
    <cfRule type="cellIs" dxfId="223" priority="39" stopIfTrue="1" operator="between">
      <formula>"III"</formula>
      <formula>"IV"</formula>
    </cfRule>
  </conditionalFormatting>
  <conditionalFormatting sqref="AE21">
    <cfRule type="cellIs" dxfId="222" priority="35" stopIfTrue="1" operator="equal">
      <formula>"Aceptable"</formula>
    </cfRule>
    <cfRule type="cellIs" dxfId="221" priority="36" stopIfTrue="1" operator="equal">
      <formula>"No aceptable"</formula>
    </cfRule>
  </conditionalFormatting>
  <conditionalFormatting sqref="AE20">
    <cfRule type="cellIs" dxfId="220" priority="25" stopIfTrue="1" operator="equal">
      <formula>"Aceptable"</formula>
    </cfRule>
    <cfRule type="cellIs" dxfId="219" priority="26" stopIfTrue="1" operator="equal">
      <formula>"No aceptable"</formula>
    </cfRule>
  </conditionalFormatting>
  <conditionalFormatting sqref="AE22">
    <cfRule type="cellIs" dxfId="218" priority="32" stopIfTrue="1" operator="equal">
      <formula>"I"</formula>
    </cfRule>
    <cfRule type="cellIs" dxfId="217" priority="33" stopIfTrue="1" operator="equal">
      <formula>"II"</formula>
    </cfRule>
    <cfRule type="cellIs" dxfId="216" priority="34" stopIfTrue="1" operator="between">
      <formula>"III"</formula>
      <formula>"IV"</formula>
    </cfRule>
  </conditionalFormatting>
  <conditionalFormatting sqref="AE22">
    <cfRule type="cellIs" dxfId="215" priority="30" stopIfTrue="1" operator="equal">
      <formula>"Aceptable"</formula>
    </cfRule>
    <cfRule type="cellIs" dxfId="214" priority="31" stopIfTrue="1" operator="equal">
      <formula>"No aceptable"</formula>
    </cfRule>
  </conditionalFormatting>
  <conditionalFormatting sqref="AE20">
    <cfRule type="cellIs" dxfId="213" priority="27" stopIfTrue="1" operator="equal">
      <formula>"I"</formula>
    </cfRule>
    <cfRule type="cellIs" dxfId="212" priority="28" stopIfTrue="1" operator="equal">
      <formula>"II"</formula>
    </cfRule>
    <cfRule type="cellIs" dxfId="211" priority="29" stopIfTrue="1" operator="between">
      <formula>"III"</formula>
      <formula>"IV"</formula>
    </cfRule>
  </conditionalFormatting>
  <conditionalFormatting sqref="AB12:AD12">
    <cfRule type="cellIs" dxfId="210" priority="22" stopIfTrue="1" operator="equal">
      <formula>"I"</formula>
    </cfRule>
    <cfRule type="cellIs" dxfId="209" priority="23" stopIfTrue="1" operator="equal">
      <formula>"II"</formula>
    </cfRule>
    <cfRule type="cellIs" dxfId="208" priority="24" stopIfTrue="1" operator="between">
      <formula>"III"</formula>
      <formula>"IV"</formula>
    </cfRule>
  </conditionalFormatting>
  <conditionalFormatting sqref="AD12">
    <cfRule type="cellIs" dxfId="207" priority="20" stopIfTrue="1" operator="equal">
      <formula>"Aceptable"</formula>
    </cfRule>
    <cfRule type="cellIs" dxfId="206" priority="21" stopIfTrue="1" operator="equal">
      <formula>"No aceptable"</formula>
    </cfRule>
  </conditionalFormatting>
  <conditionalFormatting sqref="AD12">
    <cfRule type="containsText" dxfId="205" priority="17" stopIfTrue="1" operator="containsText" text="No aceptable o aceptable con control específico">
      <formula>NOT(ISERROR(SEARCH("No aceptable o aceptable con control específico",AD12)))</formula>
    </cfRule>
    <cfRule type="containsText" dxfId="204" priority="18" stopIfTrue="1" operator="containsText" text="No aceptable">
      <formula>NOT(ISERROR(SEARCH("No aceptable",AD12)))</formula>
    </cfRule>
    <cfRule type="containsText" dxfId="203" priority="19" stopIfTrue="1" operator="containsText" text="No Aceptable o aceptable con control específico">
      <formula>NOT(ISERROR(SEARCH("No Aceptable o aceptable con control específico",AD12)))</formula>
    </cfRule>
  </conditionalFormatting>
  <conditionalFormatting sqref="AB24:AB27">
    <cfRule type="cellIs" dxfId="202" priority="14" stopIfTrue="1" operator="equal">
      <formula>"I"</formula>
    </cfRule>
    <cfRule type="cellIs" dxfId="201" priority="15" stopIfTrue="1" operator="equal">
      <formula>"II"</formula>
    </cfRule>
    <cfRule type="cellIs" dxfId="200" priority="16" stopIfTrue="1" operator="between">
      <formula>"III"</formula>
      <formula>"IV"</formula>
    </cfRule>
  </conditionalFormatting>
  <conditionalFormatting sqref="AB19:AD19">
    <cfRule type="cellIs" dxfId="199" priority="11" stopIfTrue="1" operator="equal">
      <formula>"I"</formula>
    </cfRule>
    <cfRule type="cellIs" dxfId="198" priority="12" stopIfTrue="1" operator="equal">
      <formula>"II"</formula>
    </cfRule>
    <cfRule type="cellIs" dxfId="197" priority="13" stopIfTrue="1" operator="between">
      <formula>"III"</formula>
      <formula>"IV"</formula>
    </cfRule>
  </conditionalFormatting>
  <conditionalFormatting sqref="AD19">
    <cfRule type="cellIs" dxfId="196" priority="9" stopIfTrue="1" operator="equal">
      <formula>"Aceptable"</formula>
    </cfRule>
    <cfRule type="cellIs" dxfId="195" priority="10" stopIfTrue="1" operator="equal">
      <formula>"No aceptable"</formula>
    </cfRule>
  </conditionalFormatting>
  <conditionalFormatting sqref="AD19">
    <cfRule type="containsText" dxfId="194" priority="6" stopIfTrue="1" operator="containsText" text="No aceptable o aceptable con control específico">
      <formula>NOT(ISERROR(SEARCH("No aceptable o aceptable con control específico",AD19)))</formula>
    </cfRule>
    <cfRule type="containsText" dxfId="193" priority="7" stopIfTrue="1" operator="containsText" text="No aceptable">
      <formula>NOT(ISERROR(SEARCH("No aceptable",AD19)))</formula>
    </cfRule>
    <cfRule type="containsText" dxfId="192" priority="8" stopIfTrue="1" operator="containsText" text="No Aceptable o aceptable con control específico">
      <formula>NOT(ISERROR(SEARCH("No Aceptable o aceptable con control específico",AD19)))</formula>
    </cfRule>
  </conditionalFormatting>
  <conditionalFormatting sqref="AE19">
    <cfRule type="cellIs" dxfId="191" priority="1" stopIfTrue="1" operator="equal">
      <formula>"Aceptable"</formula>
    </cfRule>
    <cfRule type="cellIs" dxfId="190" priority="2" stopIfTrue="1" operator="equal">
      <formula>"No aceptable"</formula>
    </cfRule>
  </conditionalFormatting>
  <conditionalFormatting sqref="AE19">
    <cfRule type="cellIs" dxfId="189" priority="3" stopIfTrue="1" operator="equal">
      <formula>"I"</formula>
    </cfRule>
    <cfRule type="cellIs" dxfId="188" priority="4" stopIfTrue="1" operator="equal">
      <formula>"II"</formula>
    </cfRule>
    <cfRule type="cellIs" dxfId="187" priority="5" stopIfTrue="1" operator="between">
      <formula>"III"</formula>
      <formula>"IV"</formula>
    </cfRule>
  </conditionalFormatting>
  <dataValidations count="5">
    <dataValidation type="list" allowBlank="1" showInputMessage="1" showErrorMessage="1" sqref="I20" xr:uid="{00000000-0002-0000-2000-000000000000}">
      <formula1>INDIRECT($I$10)</formula1>
    </dataValidation>
    <dataValidation allowBlank="1" sqref="AA11:AA28" xr:uid="{00000000-0002-0000-2000-000003000000}"/>
    <dataValidation type="list" allowBlank="1" showInputMessage="1" showErrorMessage="1" prompt="10 = Muy Alto_x000a_6 = Alto_x000a_2 = Medio_x000a_0 = Bajo" sqref="U11:U28" xr:uid="{00000000-0002-0000-2000-000004000000}">
      <formula1>"10, 6, 2, 0, "</formula1>
    </dataValidation>
    <dataValidation type="list" allowBlank="1" showInputMessage="1" prompt="4 = Continua_x000a_3 = Frecuente_x000a_2 = Ocasional_x000a_1 = Esporádica" sqref="V11:V28" xr:uid="{00000000-0002-0000-2000-000005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8" xr:uid="{00000000-0002-0000-2000-000006000000}">
      <formula1>"100,60,25,10"</formula1>
    </dataValidation>
  </dataValidation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B1:AK28"/>
  <sheetViews>
    <sheetView zoomScale="50" zoomScaleNormal="50" workbookViewId="0"/>
  </sheetViews>
  <sheetFormatPr baseColWidth="10" defaultRowHeight="105.75" customHeight="1" x14ac:dyDescent="0.3"/>
  <cols>
    <col min="1" max="1" width="1.85546875" style="3" customWidth="1"/>
    <col min="2" max="2" width="5.7109375" style="3" customWidth="1"/>
    <col min="3" max="3" width="7.5703125" style="3" customWidth="1"/>
    <col min="4" max="4" width="7.28515625" style="3" customWidth="1"/>
    <col min="5" max="5" width="6" style="4" customWidth="1"/>
    <col min="6" max="6" width="11.5703125" style="3" customWidth="1"/>
    <col min="7" max="7" width="8.28515625" style="3" customWidth="1"/>
    <col min="8" max="8" width="17" style="5" customWidth="1"/>
    <col min="9" max="9" width="25" style="3" customWidth="1"/>
    <col min="10" max="10" width="25.42578125" style="3" customWidth="1"/>
    <col min="11" max="11" width="24.28515625" style="3" customWidth="1"/>
    <col min="12" max="15" width="5.140625" style="3" customWidth="1"/>
    <col min="16" max="16" width="23.85546875" style="3" bestFit="1" customWidth="1"/>
    <col min="17" max="17" width="5.7109375" style="3" customWidth="1"/>
    <col min="18" max="18" width="15.140625" style="3" customWidth="1"/>
    <col min="19" max="19" width="16" style="3" customWidth="1"/>
    <col min="20" max="20" width="14.7109375" style="3" customWidth="1"/>
    <col min="21" max="21" width="5" style="3" customWidth="1"/>
    <col min="22" max="22" width="5.42578125" style="3" customWidth="1"/>
    <col min="23" max="23" width="8.140625" style="3" customWidth="1"/>
    <col min="24" max="24" width="6.7109375" style="3" customWidth="1"/>
    <col min="25" max="25" width="30.42578125" style="3" customWidth="1"/>
    <col min="26" max="26" width="7.7109375" style="3" customWidth="1"/>
    <col min="27" max="27" width="8.140625" style="3" customWidth="1"/>
    <col min="28" max="28" width="7.28515625" style="3" customWidth="1"/>
    <col min="29" max="29" width="24.42578125" style="3" customWidth="1"/>
    <col min="30" max="30" width="12.7109375" style="3" customWidth="1"/>
    <col min="31" max="31" width="23.5703125" style="3" customWidth="1"/>
    <col min="32" max="34" width="15" style="4" customWidth="1"/>
    <col min="35" max="35" width="35" style="3" customWidth="1"/>
    <col min="36" max="36" width="18.5703125" style="5" customWidth="1"/>
    <col min="37" max="37" width="19.28515625" style="3" customWidth="1"/>
    <col min="38" max="16384" width="11.42578125" style="3"/>
  </cols>
  <sheetData>
    <row r="1" spans="2:37" ht="23.2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32" t="s">
        <v>89</v>
      </c>
      <c r="AK1" s="59" t="s">
        <v>137</v>
      </c>
    </row>
    <row r="2" spans="2:37" ht="23.2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32" t="s">
        <v>90</v>
      </c>
      <c r="AK2" s="59">
        <v>1</v>
      </c>
    </row>
    <row r="3" spans="2:37" ht="23.2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33" t="s">
        <v>91</v>
      </c>
      <c r="AK3" s="60">
        <v>42870</v>
      </c>
    </row>
    <row r="4" spans="2:37" ht="23.25" customHeight="1" x14ac:dyDescent="0.3"/>
    <row r="5" spans="2:37" s="137" customFormat="1" ht="23.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2:37" s="137" customFormat="1" ht="23.25" customHeight="1" x14ac:dyDescent="0.3">
      <c r="E6" s="138"/>
      <c r="H6" s="139"/>
      <c r="AF6" s="138"/>
      <c r="AG6" s="138"/>
      <c r="AH6" s="138"/>
      <c r="AJ6" s="139"/>
    </row>
    <row r="7" spans="2:37" s="135" customFormat="1" ht="23.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37" s="135" customFormat="1" ht="23.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37" s="135" customFormat="1" ht="105.7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37" s="135" customFormat="1" ht="105.7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37" s="2" customFormat="1" ht="105.75" customHeight="1" x14ac:dyDescent="0.35">
      <c r="B11" s="237" t="s">
        <v>143</v>
      </c>
      <c r="C11" s="237" t="s">
        <v>312</v>
      </c>
      <c r="D11" s="237" t="s">
        <v>124</v>
      </c>
      <c r="E11" s="243" t="s">
        <v>165</v>
      </c>
      <c r="F11" s="243" t="s">
        <v>166</v>
      </c>
      <c r="G11" s="38" t="s">
        <v>33</v>
      </c>
      <c r="H11" s="216" t="s">
        <v>36</v>
      </c>
      <c r="I11" s="148" t="s">
        <v>127</v>
      </c>
      <c r="J11" s="189" t="s">
        <v>380</v>
      </c>
      <c r="K11" s="190" t="s">
        <v>381</v>
      </c>
      <c r="L11" s="140">
        <v>0</v>
      </c>
      <c r="M11" s="158">
        <v>4</v>
      </c>
      <c r="N11" s="140">
        <v>0</v>
      </c>
      <c r="O11" s="140">
        <f t="shared" ref="O11:O25" si="0">SUM(L11:N11)</f>
        <v>4</v>
      </c>
      <c r="P11" s="189" t="s">
        <v>376</v>
      </c>
      <c r="Q11" s="157">
        <v>4</v>
      </c>
      <c r="R11" s="190" t="s">
        <v>382</v>
      </c>
      <c r="S11" s="190" t="s">
        <v>378</v>
      </c>
      <c r="T11" s="190" t="s">
        <v>377</v>
      </c>
      <c r="U11" s="7">
        <v>2</v>
      </c>
      <c r="V11" s="7">
        <v>4</v>
      </c>
      <c r="W11" s="7">
        <f t="shared" ref="W11:W25" si="1">V11*U11</f>
        <v>8</v>
      </c>
      <c r="X11" s="8" t="str">
        <f t="shared" ref="X11:X25" si="2">+IF(AND(U11*V11&gt;=24,U11*V11&lt;=40),"MA",IF(AND(U11*V11&gt;=10,U11*V11&lt;=20),"A",IF(AND(U11*V11&gt;=6,U11*V11&lt;=8),"M",IF(AND(U11*V11&gt;=0,U11*V11&lt;=4),"B",""))))</f>
        <v>M</v>
      </c>
      <c r="Y11" s="9" t="str">
        <f t="shared" ref="Y11:Y25"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 t="shared" ref="AA11:AA25" si="4">W11*Z11</f>
        <v>80</v>
      </c>
      <c r="AB11" s="10" t="str">
        <f t="shared" ref="AB11:AB25" si="5">+IF(AND(U11*V11*Z11&gt;=600,U11*V11*Z11&lt;=4000),"I",IF(AND(U11*V11*Z11&gt;=150,U11*V11*Z11&lt;=500),"II",IF(AND(U11*V11*Z11&gt;=40,U11*V11*Z11&lt;=120),"III",IF(AND(U11*V11*Z11&gt;=0,U11*V11*Z11&lt;=20),"IV",""))))</f>
        <v>III</v>
      </c>
      <c r="AC11" s="9" t="str">
        <f t="shared" ref="AC11:AC25" si="6">+IF(AB11="I","Situación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 t="shared" ref="AD11:AD25" si="7">+IF(AB11="I","No aceptable",IF(AB11="II","No aceptable o aceptable con control específico",IF(AB11="III","Aceptable",IF(AB11="IV","Aceptable",""))))</f>
        <v>Aceptable</v>
      </c>
      <c r="AE11" s="173" t="s">
        <v>128</v>
      </c>
      <c r="AF11" s="157" t="s">
        <v>34</v>
      </c>
      <c r="AG11" s="157" t="s">
        <v>34</v>
      </c>
      <c r="AH11" s="157" t="s">
        <v>384</v>
      </c>
      <c r="AI11" s="146" t="s">
        <v>379</v>
      </c>
      <c r="AJ11" s="157" t="s">
        <v>34</v>
      </c>
      <c r="AK11" s="147" t="s">
        <v>35</v>
      </c>
    </row>
    <row r="12" spans="2:37" s="2" customFormat="1" ht="105.75" customHeight="1" x14ac:dyDescent="0.35">
      <c r="B12" s="237"/>
      <c r="C12" s="237"/>
      <c r="D12" s="237"/>
      <c r="E12" s="243"/>
      <c r="F12" s="243"/>
      <c r="G12" s="98" t="s">
        <v>33</v>
      </c>
      <c r="H12" s="217"/>
      <c r="I12" s="157" t="s">
        <v>391</v>
      </c>
      <c r="J12" s="189" t="s">
        <v>415</v>
      </c>
      <c r="K12" s="190" t="s">
        <v>393</v>
      </c>
      <c r="L12" s="140">
        <v>0</v>
      </c>
      <c r="M12" s="140">
        <v>4</v>
      </c>
      <c r="N12" s="140">
        <v>0</v>
      </c>
      <c r="O12" s="140">
        <f>SUM(L12:N12)</f>
        <v>4</v>
      </c>
      <c r="P12" s="190" t="s">
        <v>394</v>
      </c>
      <c r="Q12" s="157">
        <v>4</v>
      </c>
      <c r="R12" s="190" t="s">
        <v>107</v>
      </c>
      <c r="S12" s="190" t="s">
        <v>395</v>
      </c>
      <c r="T12" s="190" t="s">
        <v>416</v>
      </c>
      <c r="U12" s="7">
        <v>2</v>
      </c>
      <c r="V12" s="7">
        <v>4</v>
      </c>
      <c r="W12" s="7">
        <f>V12*U12</f>
        <v>8</v>
      </c>
      <c r="X12" s="8" t="str">
        <f>+IF(AND(U12*V12&gt;=24,U12*V12&lt;=40),"MA",IF(AND(U12*V12&gt;=10,U12*V12&lt;=20),"A",IF(AND(U12*V12&gt;=6,U12*V12&lt;=8),"M",IF(AND(U12*V12&gt;=0,U12*V12&lt;=4),"B",""))))</f>
        <v>M</v>
      </c>
      <c r="Y12" s="9"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10</v>
      </c>
      <c r="AA12" s="7">
        <f>W12*Z12</f>
        <v>80</v>
      </c>
      <c r="AB12" s="10" t="str">
        <f t="shared" si="5"/>
        <v>III</v>
      </c>
      <c r="AC12" s="9"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+IF(AB12="I","No aceptable",IF(AB12="II","No aceptable o aceptable con control específico",IF(AB12="III","Aceptable",IF(AB12="IV","Aceptable",""))))</f>
        <v>Aceptable</v>
      </c>
      <c r="AE12" s="173" t="s">
        <v>397</v>
      </c>
      <c r="AF12" s="157" t="s">
        <v>34</v>
      </c>
      <c r="AG12" s="157" t="s">
        <v>37</v>
      </c>
      <c r="AH12" s="157" t="s">
        <v>34</v>
      </c>
      <c r="AI12" s="146" t="s">
        <v>417</v>
      </c>
      <c r="AJ12" s="146" t="s">
        <v>168</v>
      </c>
      <c r="AK12" s="146" t="s">
        <v>301</v>
      </c>
    </row>
    <row r="13" spans="2:37" s="2" customFormat="1" ht="105.75" customHeight="1" thickBot="1" x14ac:dyDescent="0.4">
      <c r="B13" s="237"/>
      <c r="C13" s="237"/>
      <c r="D13" s="237"/>
      <c r="E13" s="243"/>
      <c r="F13" s="243"/>
      <c r="G13" s="98" t="s">
        <v>44</v>
      </c>
      <c r="H13" s="158" t="s">
        <v>119</v>
      </c>
      <c r="I13" s="157" t="s">
        <v>619</v>
      </c>
      <c r="J13" s="157" t="s">
        <v>620</v>
      </c>
      <c r="K13" s="192" t="s">
        <v>621</v>
      </c>
      <c r="L13" s="140">
        <v>0</v>
      </c>
      <c r="M13" s="158">
        <v>4</v>
      </c>
      <c r="N13" s="140">
        <v>0</v>
      </c>
      <c r="O13" s="140">
        <f t="shared" si="0"/>
        <v>4</v>
      </c>
      <c r="P13" s="158" t="str">
        <f>K13</f>
        <v>RESEQUEDAD EN LA PIEL</v>
      </c>
      <c r="Q13" s="157">
        <v>8</v>
      </c>
      <c r="R13" s="157" t="s">
        <v>33</v>
      </c>
      <c r="S13" s="157" t="s">
        <v>33</v>
      </c>
      <c r="T13" s="157" t="s">
        <v>96</v>
      </c>
      <c r="U13" s="7">
        <v>2</v>
      </c>
      <c r="V13" s="7">
        <v>4</v>
      </c>
      <c r="W13" s="7">
        <f>V13*U13</f>
        <v>8</v>
      </c>
      <c r="X13" s="8" t="str">
        <f>+IF(AND(U13*V13&gt;=24,U13*V13&lt;=40),"MA",IF(AND(U13*V13&gt;=10,U13*V13&lt;=20),"A",IF(AND(U13*V13&gt;=6,U13*V13&lt;=8),"M",IF(AND(U13*V13&gt;=0,U13*V13&lt;=4),"B",""))))</f>
        <v>M</v>
      </c>
      <c r="Y13" s="9" t="str">
        <f t="shared" si="3"/>
        <v>Situación deficiente con exposición esporádica, o bien situación mejorable con exposición continuada o frecuente. Es posible que suceda el daño alguna vez.</v>
      </c>
      <c r="Z13" s="7">
        <v>10</v>
      </c>
      <c r="AA13" s="7">
        <f>W13*Z13</f>
        <v>80</v>
      </c>
      <c r="AB13" s="10" t="str">
        <f t="shared" si="5"/>
        <v>III</v>
      </c>
      <c r="AC13" s="9" t="str">
        <f t="shared" si="6"/>
        <v>Mejorar si es posible. Sería conveniente justificar la intervención y su rentabilidad.</v>
      </c>
      <c r="AD13" s="11" t="str">
        <f t="shared" si="7"/>
        <v>Aceptable</v>
      </c>
      <c r="AE13" s="143" t="s">
        <v>167</v>
      </c>
      <c r="AF13" s="157" t="s">
        <v>34</v>
      </c>
      <c r="AG13" s="157" t="s">
        <v>34</v>
      </c>
      <c r="AH13" s="157" t="s">
        <v>34</v>
      </c>
      <c r="AI13" s="193" t="s">
        <v>313</v>
      </c>
      <c r="AJ13" s="157" t="s">
        <v>211</v>
      </c>
      <c r="AK13" s="147" t="s">
        <v>301</v>
      </c>
    </row>
    <row r="14" spans="2:37" s="2" customFormat="1" ht="105.75" customHeight="1" thickBot="1" x14ac:dyDescent="0.4">
      <c r="B14" s="237"/>
      <c r="C14" s="237"/>
      <c r="D14" s="237"/>
      <c r="E14" s="243"/>
      <c r="F14" s="243"/>
      <c r="G14" s="128" t="s">
        <v>44</v>
      </c>
      <c r="H14" s="216" t="s">
        <v>47</v>
      </c>
      <c r="I14" s="148" t="s">
        <v>353</v>
      </c>
      <c r="J14" s="148" t="s">
        <v>354</v>
      </c>
      <c r="K14" s="148" t="s">
        <v>355</v>
      </c>
      <c r="L14" s="140">
        <v>0</v>
      </c>
      <c r="M14" s="158">
        <v>4</v>
      </c>
      <c r="N14" s="140">
        <v>0</v>
      </c>
      <c r="O14" s="140">
        <f t="shared" ref="O14" si="8">SUM(L14:N14)</f>
        <v>4</v>
      </c>
      <c r="P14" s="148" t="s">
        <v>356</v>
      </c>
      <c r="Q14" s="157">
        <v>8</v>
      </c>
      <c r="R14" s="148" t="s">
        <v>359</v>
      </c>
      <c r="S14" s="148" t="s">
        <v>465</v>
      </c>
      <c r="T14" s="148" t="s">
        <v>466</v>
      </c>
      <c r="U14" s="7">
        <v>2</v>
      </c>
      <c r="V14" s="7">
        <v>4</v>
      </c>
      <c r="W14" s="7">
        <f>V14*U14</f>
        <v>8</v>
      </c>
      <c r="X14" s="8" t="str">
        <f>+IF(AND(U14*V14&gt;=24,U14*V14&lt;=40),"MA",IF(AND(U14*V14&gt;=10,U14*V14&lt;=20),"A",IF(AND(U14*V14&gt;=6,U14*V14&lt;=8),"M",IF(AND(U14*V14&gt;=0,U14*V14&lt;=4),"B",""))))</f>
        <v>M</v>
      </c>
      <c r="Y14" s="9" t="str">
        <f t="shared" ref="Y14" si="9">+IF(X14="MA","Situación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7">
        <v>10</v>
      </c>
      <c r="AA14" s="7">
        <f>W14*Z14</f>
        <v>80</v>
      </c>
      <c r="AB14" s="10" t="str">
        <f t="shared" ref="AB14" si="10">+IF(AND(U14*V14*Z14&gt;=600,U14*V14*Z14&lt;=4000),"I",IF(AND(U14*V14*Z14&gt;=150,U14*V14*Z14&lt;=500),"II",IF(AND(U14*V14*Z14&gt;=40,U14*V14*Z14&lt;=120),"III",IF(AND(U14*V14*Z14&gt;=0,U14*V14*Z14&lt;=20),"IV",""))))</f>
        <v>III</v>
      </c>
      <c r="AC14" s="9" t="str">
        <f t="shared" ref="AC14" si="11">+IF(AB14="I","Situación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1" t="str">
        <f t="shared" ref="AD14" si="12">+IF(AB14="I","No aceptable",IF(AB14="II","No aceptable o aceptable con control específico",IF(AB14="III","Aceptable",IF(AB14="IV","Aceptable",""))))</f>
        <v>Aceptable</v>
      </c>
      <c r="AE14" s="150" t="s">
        <v>362</v>
      </c>
      <c r="AF14" s="148" t="s">
        <v>34</v>
      </c>
      <c r="AG14" s="148" t="s">
        <v>34</v>
      </c>
      <c r="AH14" s="148" t="s">
        <v>34</v>
      </c>
      <c r="AI14" s="148" t="s">
        <v>361</v>
      </c>
      <c r="AJ14" s="148" t="s">
        <v>34</v>
      </c>
      <c r="AK14" s="147" t="s">
        <v>285</v>
      </c>
    </row>
    <row r="15" spans="2:37" s="2" customFormat="1" ht="105.75" customHeight="1" thickBot="1" x14ac:dyDescent="0.4">
      <c r="B15" s="237"/>
      <c r="C15" s="237"/>
      <c r="D15" s="237"/>
      <c r="E15" s="243"/>
      <c r="F15" s="243"/>
      <c r="G15" s="38" t="s">
        <v>33</v>
      </c>
      <c r="H15" s="217"/>
      <c r="I15" s="149" t="s">
        <v>63</v>
      </c>
      <c r="J15" s="148" t="s">
        <v>365</v>
      </c>
      <c r="K15" s="148" t="s">
        <v>347</v>
      </c>
      <c r="L15" s="140">
        <v>0</v>
      </c>
      <c r="M15" s="158">
        <v>4</v>
      </c>
      <c r="N15" s="140">
        <v>0</v>
      </c>
      <c r="O15" s="140">
        <f t="shared" si="0"/>
        <v>4</v>
      </c>
      <c r="P15" s="148" t="s">
        <v>363</v>
      </c>
      <c r="Q15" s="148">
        <v>8</v>
      </c>
      <c r="R15" s="148" t="s">
        <v>351</v>
      </c>
      <c r="S15" s="148" t="s">
        <v>349</v>
      </c>
      <c r="T15" s="148" t="s">
        <v>464</v>
      </c>
      <c r="U15" s="7">
        <v>2</v>
      </c>
      <c r="V15" s="7">
        <v>4</v>
      </c>
      <c r="W15" s="7">
        <f t="shared" si="1"/>
        <v>8</v>
      </c>
      <c r="X15" s="8" t="str">
        <f t="shared" si="2"/>
        <v>M</v>
      </c>
      <c r="Y15" s="9" t="str">
        <f t="shared" si="3"/>
        <v>Situación deficiente con exposición esporádica, o bien situación mejorable con exposición continuada o frecuente. Es posible que suceda el daño alguna vez.</v>
      </c>
      <c r="Z15" s="7">
        <v>10</v>
      </c>
      <c r="AA15" s="7">
        <f t="shared" si="4"/>
        <v>80</v>
      </c>
      <c r="AB15" s="10" t="str">
        <f t="shared" si="5"/>
        <v>III</v>
      </c>
      <c r="AC15" s="9" t="str">
        <f t="shared" si="6"/>
        <v>Mejorar si es posible. Sería conveniente justificar la intervención y su rentabilidad.</v>
      </c>
      <c r="AD15" s="11" t="str">
        <f t="shared" si="7"/>
        <v>Aceptable</v>
      </c>
      <c r="AE15" s="148" t="s">
        <v>371</v>
      </c>
      <c r="AF15" s="148" t="s">
        <v>34</v>
      </c>
      <c r="AG15" s="148" t="s">
        <v>34</v>
      </c>
      <c r="AH15" s="148" t="s">
        <v>34</v>
      </c>
      <c r="AI15" s="151" t="s">
        <v>364</v>
      </c>
      <c r="AJ15" s="148" t="s">
        <v>34</v>
      </c>
      <c r="AK15" s="147" t="s">
        <v>301</v>
      </c>
    </row>
    <row r="16" spans="2:37" s="2" customFormat="1" ht="105.75" customHeight="1" thickTop="1" x14ac:dyDescent="0.35">
      <c r="B16" s="237"/>
      <c r="C16" s="237"/>
      <c r="D16" s="237"/>
      <c r="E16" s="243"/>
      <c r="F16" s="243"/>
      <c r="G16" s="122" t="s">
        <v>44</v>
      </c>
      <c r="H16" s="190" t="s">
        <v>326</v>
      </c>
      <c r="I16" s="190" t="s">
        <v>547</v>
      </c>
      <c r="J16" s="190" t="s">
        <v>533</v>
      </c>
      <c r="K16" s="190" t="s">
        <v>534</v>
      </c>
      <c r="L16" s="180">
        <v>1</v>
      </c>
      <c r="M16" s="181">
        <v>0</v>
      </c>
      <c r="N16" s="182">
        <v>0</v>
      </c>
      <c r="O16" s="182">
        <v>1</v>
      </c>
      <c r="P16" s="190" t="s">
        <v>535</v>
      </c>
      <c r="Q16" s="148">
        <v>8</v>
      </c>
      <c r="R16" s="190" t="s">
        <v>536</v>
      </c>
      <c r="S16" s="190" t="s">
        <v>537</v>
      </c>
      <c r="T16" s="190" t="s">
        <v>539</v>
      </c>
      <c r="U16" s="141">
        <v>2</v>
      </c>
      <c r="V16" s="141">
        <v>3</v>
      </c>
      <c r="W16" s="141">
        <f t="shared" si="1"/>
        <v>6</v>
      </c>
      <c r="X16" s="142" t="str">
        <f t="shared" si="2"/>
        <v>M</v>
      </c>
      <c r="Y16" s="143" t="str">
        <f t="shared" si="3"/>
        <v>Situación deficiente con exposición esporádica, o bien situación mejorable con exposición continuada o frecuente. Es posible que suceda el daño alguna vez.</v>
      </c>
      <c r="Z16" s="141">
        <v>25</v>
      </c>
      <c r="AA16" s="141">
        <f t="shared" si="4"/>
        <v>150</v>
      </c>
      <c r="AB16" s="144" t="str">
        <f t="shared" si="5"/>
        <v>II</v>
      </c>
      <c r="AC16" s="143" t="str">
        <f t="shared" si="6"/>
        <v>Corregir y adoptar medidas de control de inmediato. Sin embargo suspenda actividades si el nivel de riesgo está por encima o igual de 360.</v>
      </c>
      <c r="AD16" s="145" t="str">
        <f t="shared" si="7"/>
        <v>No aceptable o aceptable con control específico</v>
      </c>
      <c r="AE16" s="143" t="s">
        <v>538</v>
      </c>
      <c r="AF16" s="148" t="s">
        <v>34</v>
      </c>
      <c r="AG16" s="148" t="s">
        <v>34</v>
      </c>
      <c r="AH16" s="141" t="s">
        <v>531</v>
      </c>
      <c r="AI16" s="152" t="s">
        <v>532</v>
      </c>
      <c r="AJ16" s="148" t="s">
        <v>530</v>
      </c>
      <c r="AK16" s="173" t="s">
        <v>285</v>
      </c>
    </row>
    <row r="17" spans="2:37" s="135" customFormat="1" ht="105.75" customHeight="1" x14ac:dyDescent="0.35">
      <c r="B17" s="237"/>
      <c r="C17" s="237"/>
      <c r="D17" s="237"/>
      <c r="E17" s="243"/>
      <c r="F17" s="243"/>
      <c r="G17" s="183"/>
      <c r="H17" s="220"/>
      <c r="I17" s="190" t="s">
        <v>556</v>
      </c>
      <c r="J17" s="190" t="s">
        <v>557</v>
      </c>
      <c r="K17" s="190" t="s">
        <v>558</v>
      </c>
      <c r="L17" s="140">
        <v>0</v>
      </c>
      <c r="M17" s="158">
        <v>4</v>
      </c>
      <c r="N17" s="140">
        <v>0</v>
      </c>
      <c r="O17" s="140">
        <f t="shared" ref="O17" si="13">SUM(L17:N17)</f>
        <v>4</v>
      </c>
      <c r="P17" s="191" t="s">
        <v>559</v>
      </c>
      <c r="Q17" s="185">
        <v>8</v>
      </c>
      <c r="R17" s="191" t="s">
        <v>560</v>
      </c>
      <c r="S17" s="191" t="s">
        <v>561</v>
      </c>
      <c r="T17" s="191" t="s">
        <v>562</v>
      </c>
      <c r="U17" s="141">
        <v>2</v>
      </c>
      <c r="V17" s="141">
        <v>2</v>
      </c>
      <c r="W17" s="141">
        <f t="shared" ref="W17" si="14">V17*U17</f>
        <v>4</v>
      </c>
      <c r="X17" s="142" t="str">
        <f t="shared" ref="X17" si="15">+IF(AND(U17*V17&gt;=24,U17*V17&lt;=40),"MA",IF(AND(U17*V17&gt;=10,U17*V17&lt;=20),"A",IF(AND(U17*V17&gt;=6,U17*V17&lt;=8),"M",IF(AND(U17*V17&gt;=0,U17*V17&lt;=4),"B",""))))</f>
        <v>B</v>
      </c>
      <c r="Y17" s="143" t="str">
        <f t="shared" ref="Y17" si="16">+IF(X17="MA","Situación deficiente con exposición continua, o muy deficiente con exposición frecuente. Normalmente la materialización del riesgo ocurre con frecuencia.",IF(X17="A","Situación deficiente con exposición frecuente u ocasional, o bien situación muy deficiente con exposición ocasional o esporádica. La materialización de Riesgo es posible que suceda varias veces en la vida laboral",IF(X17="M","Situación deficiente con exposición esporádica, o bien situación mejorable con exposición continuada o frecuente. Es posible que suceda el daño alguna vez.",IF(X17="B","Situación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7" s="141">
        <v>25</v>
      </c>
      <c r="AA17" s="141">
        <f t="shared" ref="AA17" si="17">W17*Z17</f>
        <v>100</v>
      </c>
      <c r="AB17" s="144" t="str">
        <f t="shared" ref="AB17" si="18">+IF(AND(U17*V17*Z17&gt;=600,U17*V17*Z17&lt;=4000),"I",IF(AND(U17*V17*Z17&gt;=150,U17*V17*Z17&lt;=500),"II",IF(AND(U17*V17*Z17&gt;=40,U17*V17*Z17&lt;=120),"III",IF(AND(U17*V17*Z17&gt;=0,U17*V17*Z17&lt;=20),"IV",""))))</f>
        <v>III</v>
      </c>
      <c r="AC17" s="143" t="str">
        <f t="shared" ref="AC17" si="19">+IF(AB17="I","Situación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7" s="145" t="str">
        <f t="shared" ref="AD17" si="20">+IF(AB17="I","No aceptable",IF(AB17="II","No aceptable o aceptable con control específico",IF(AB17="III","Aceptable",IF(AB17="IV","Aceptable",""))))</f>
        <v>Aceptable</v>
      </c>
      <c r="AE17" s="173" t="s">
        <v>570</v>
      </c>
      <c r="AF17" s="148" t="s">
        <v>34</v>
      </c>
      <c r="AG17" s="148" t="s">
        <v>34</v>
      </c>
      <c r="AH17" s="148" t="s">
        <v>34</v>
      </c>
      <c r="AI17" s="190" t="s">
        <v>577</v>
      </c>
      <c r="AJ17" s="157" t="s">
        <v>34</v>
      </c>
      <c r="AK17" s="173"/>
    </row>
    <row r="18" spans="2:37" s="2" customFormat="1" ht="105.75" customHeight="1" x14ac:dyDescent="0.35">
      <c r="B18" s="237"/>
      <c r="C18" s="237"/>
      <c r="D18" s="237"/>
      <c r="E18" s="243"/>
      <c r="F18" s="243"/>
      <c r="G18" s="38" t="s">
        <v>33</v>
      </c>
      <c r="H18" s="217"/>
      <c r="I18" s="190" t="s">
        <v>571</v>
      </c>
      <c r="J18" s="190" t="s">
        <v>573</v>
      </c>
      <c r="K18" s="190" t="s">
        <v>572</v>
      </c>
      <c r="L18" s="140">
        <v>0</v>
      </c>
      <c r="M18" s="158">
        <v>4</v>
      </c>
      <c r="N18" s="140">
        <v>0</v>
      </c>
      <c r="O18" s="140">
        <f t="shared" si="0"/>
        <v>4</v>
      </c>
      <c r="P18" s="190" t="s">
        <v>559</v>
      </c>
      <c r="Q18" s="157">
        <v>8</v>
      </c>
      <c r="R18" s="190" t="s">
        <v>574</v>
      </c>
      <c r="S18" s="190" t="s">
        <v>575</v>
      </c>
      <c r="T18" s="190" t="s">
        <v>576</v>
      </c>
      <c r="U18" s="7">
        <v>2</v>
      </c>
      <c r="V18" s="7">
        <v>2</v>
      </c>
      <c r="W18" s="7">
        <f t="shared" si="1"/>
        <v>4</v>
      </c>
      <c r="X18" s="8" t="str">
        <f t="shared" si="2"/>
        <v>B</v>
      </c>
      <c r="Y18" s="9" t="str">
        <f t="shared" si="3"/>
        <v>Situación mejorable con exposición ocasional o esporádica, o situación sin anomalía destacable con cualquier nivel de exposición. No es esperable que se materialice el riesgo, aunque puede ser concebible.</v>
      </c>
      <c r="Z18" s="7">
        <v>25</v>
      </c>
      <c r="AA18" s="7">
        <f t="shared" si="4"/>
        <v>100</v>
      </c>
      <c r="AB18" s="10" t="str">
        <f t="shared" si="5"/>
        <v>III</v>
      </c>
      <c r="AC18" s="9" t="str">
        <f t="shared" si="6"/>
        <v>Mejorar si es posible. Sería conveniente justificar la intervención y su rentabilidad.</v>
      </c>
      <c r="AD18" s="11" t="str">
        <f t="shared" si="7"/>
        <v>Aceptable</v>
      </c>
      <c r="AE18" s="173" t="s">
        <v>570</v>
      </c>
      <c r="AF18" s="148" t="s">
        <v>34</v>
      </c>
      <c r="AG18" s="148" t="s">
        <v>34</v>
      </c>
      <c r="AH18" s="148" t="s">
        <v>34</v>
      </c>
      <c r="AI18" s="190" t="s">
        <v>577</v>
      </c>
      <c r="AJ18" s="157" t="s">
        <v>34</v>
      </c>
      <c r="AK18" s="147" t="s">
        <v>578</v>
      </c>
    </row>
    <row r="19" spans="2:37" s="2" customFormat="1" ht="105.75" customHeight="1" x14ac:dyDescent="0.35">
      <c r="B19" s="237"/>
      <c r="C19" s="237"/>
      <c r="D19" s="237"/>
      <c r="E19" s="243"/>
      <c r="F19" s="243"/>
      <c r="G19" s="38" t="s">
        <v>44</v>
      </c>
      <c r="H19" s="216" t="s">
        <v>48</v>
      </c>
      <c r="I19" s="190" t="s">
        <v>68</v>
      </c>
      <c r="J19" s="190" t="s">
        <v>438</v>
      </c>
      <c r="K19" s="190" t="s">
        <v>69</v>
      </c>
      <c r="L19" s="140">
        <v>0</v>
      </c>
      <c r="M19" s="158">
        <v>4</v>
      </c>
      <c r="N19" s="140">
        <v>0</v>
      </c>
      <c r="O19" s="140">
        <f t="shared" si="0"/>
        <v>4</v>
      </c>
      <c r="P19" s="190" t="s">
        <v>432</v>
      </c>
      <c r="Q19" s="157">
        <v>8</v>
      </c>
      <c r="R19" s="179" t="s">
        <v>213</v>
      </c>
      <c r="S19" s="190" t="s">
        <v>433</v>
      </c>
      <c r="T19" s="179" t="s">
        <v>472</v>
      </c>
      <c r="U19" s="7">
        <v>2</v>
      </c>
      <c r="V19" s="7">
        <v>4</v>
      </c>
      <c r="W19" s="7">
        <f t="shared" si="1"/>
        <v>8</v>
      </c>
      <c r="X19" s="8" t="str">
        <f t="shared" si="2"/>
        <v>M</v>
      </c>
      <c r="Y19" s="9" t="str">
        <f t="shared" si="3"/>
        <v>Situación deficiente con exposición esporádica, o bien situación mejorable con exposición continuada o frecuente. Es posible que suceda el daño alguna vez.</v>
      </c>
      <c r="Z19" s="7">
        <v>10</v>
      </c>
      <c r="AA19" s="7">
        <f t="shared" si="4"/>
        <v>80</v>
      </c>
      <c r="AB19" s="10" t="str">
        <f t="shared" si="5"/>
        <v>III</v>
      </c>
      <c r="AC19" s="9" t="str">
        <f t="shared" si="6"/>
        <v>Mejorar si es posible. Sería conveniente justificar la intervención y su rentabilidad.</v>
      </c>
      <c r="AD19" s="11" t="str">
        <f t="shared" si="7"/>
        <v>Aceptable</v>
      </c>
      <c r="AE19" s="143" t="s">
        <v>70</v>
      </c>
      <c r="AF19" s="157" t="s">
        <v>34</v>
      </c>
      <c r="AG19" s="157" t="s">
        <v>34</v>
      </c>
      <c r="AH19" s="190" t="s">
        <v>434</v>
      </c>
      <c r="AI19" s="190" t="s">
        <v>435</v>
      </c>
      <c r="AJ19" s="157" t="s">
        <v>34</v>
      </c>
      <c r="AK19" s="147" t="s">
        <v>35</v>
      </c>
    </row>
    <row r="20" spans="2:37" s="2" customFormat="1" ht="105.75" customHeight="1" x14ac:dyDescent="0.35">
      <c r="B20" s="237"/>
      <c r="C20" s="237"/>
      <c r="D20" s="237"/>
      <c r="E20" s="243"/>
      <c r="F20" s="243"/>
      <c r="G20" s="130" t="s">
        <v>44</v>
      </c>
      <c r="H20" s="220"/>
      <c r="I20" s="190" t="s">
        <v>106</v>
      </c>
      <c r="J20" s="190" t="s">
        <v>444</v>
      </c>
      <c r="K20" s="190" t="s">
        <v>420</v>
      </c>
      <c r="L20" s="140">
        <v>0</v>
      </c>
      <c r="M20" s="158">
        <v>4</v>
      </c>
      <c r="N20" s="140">
        <v>0</v>
      </c>
      <c r="O20" s="140">
        <f t="shared" ref="O20" si="21">SUM(L20:N20)</f>
        <v>4</v>
      </c>
      <c r="P20" s="190" t="s">
        <v>443</v>
      </c>
      <c r="Q20" s="157">
        <v>8</v>
      </c>
      <c r="R20" s="190" t="s">
        <v>213</v>
      </c>
      <c r="S20" s="179" t="s">
        <v>460</v>
      </c>
      <c r="T20" s="179" t="s">
        <v>469</v>
      </c>
      <c r="U20" s="7">
        <v>2</v>
      </c>
      <c r="V20" s="7">
        <v>4</v>
      </c>
      <c r="W20" s="7">
        <f t="shared" ref="W20" si="22">V20*U20</f>
        <v>8</v>
      </c>
      <c r="X20" s="8" t="str">
        <f t="shared" ref="X20" si="23">+IF(AND(U20*V20&gt;=24,U20*V20&lt;=40),"MA",IF(AND(U20*V20&gt;=10,U20*V20&lt;=20),"A",IF(AND(U20*V20&gt;=6,U20*V20&lt;=8),"M",IF(AND(U20*V20&gt;=0,U20*V20&lt;=4),"B",""))))</f>
        <v>M</v>
      </c>
      <c r="Y20" s="9" t="str">
        <f t="shared" ref="Y20" si="24">+IF(X20="MA","Situación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7">
        <v>10</v>
      </c>
      <c r="AA20" s="7">
        <f t="shared" ref="AA20" si="25">W20*Z20</f>
        <v>80</v>
      </c>
      <c r="AB20" s="10" t="str">
        <f t="shared" ref="AB20" si="26">+IF(AND(U20*V20*Z20&gt;=600,U20*V20*Z20&lt;=4000),"I",IF(AND(U20*V20*Z20&gt;=150,U20*V20*Z20&lt;=500),"II",IF(AND(U20*V20*Z20&gt;=40,U20*V20*Z20&lt;=120),"III",IF(AND(U20*V20*Z20&gt;=0,U20*V20*Z20&lt;=20),"IV",""))))</f>
        <v>III</v>
      </c>
      <c r="AC20" s="9" t="str">
        <f t="shared" ref="AC20" si="27">+IF(AB20="I","Situación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11" t="str">
        <f t="shared" ref="AD20" si="28">+IF(AB20="I","No aceptable",IF(AB20="II","No aceptable o aceptable con control específico",IF(AB20="III","Aceptable",IF(AB20="IV","Aceptable",""))))</f>
        <v>Aceptable</v>
      </c>
      <c r="AE20" s="143" t="s">
        <v>70</v>
      </c>
      <c r="AF20" s="157" t="s">
        <v>34</v>
      </c>
      <c r="AG20" s="157" t="s">
        <v>34</v>
      </c>
      <c r="AH20" s="190" t="s">
        <v>200</v>
      </c>
      <c r="AI20" s="190" t="s">
        <v>470</v>
      </c>
      <c r="AJ20" s="157" t="s">
        <v>34</v>
      </c>
      <c r="AK20" s="147" t="s">
        <v>35</v>
      </c>
    </row>
    <row r="21" spans="2:37" s="2" customFormat="1" ht="105.75" customHeight="1" x14ac:dyDescent="0.35">
      <c r="B21" s="237"/>
      <c r="C21" s="237"/>
      <c r="D21" s="237"/>
      <c r="E21" s="243"/>
      <c r="F21" s="243"/>
      <c r="G21" s="131"/>
      <c r="H21" s="220"/>
      <c r="I21" s="190" t="s">
        <v>288</v>
      </c>
      <c r="J21" s="190" t="s">
        <v>427</v>
      </c>
      <c r="K21" s="190" t="s">
        <v>425</v>
      </c>
      <c r="L21" s="140">
        <v>0</v>
      </c>
      <c r="M21" s="158">
        <v>4</v>
      </c>
      <c r="N21" s="140">
        <v>0</v>
      </c>
      <c r="O21" s="140">
        <f t="shared" ref="O21" si="29">SUM(L21:N21)</f>
        <v>4</v>
      </c>
      <c r="P21" s="190" t="s">
        <v>426</v>
      </c>
      <c r="Q21" s="157">
        <v>2</v>
      </c>
      <c r="R21" s="179" t="s">
        <v>213</v>
      </c>
      <c r="S21" s="190" t="s">
        <v>475</v>
      </c>
      <c r="T21" s="179" t="s">
        <v>477</v>
      </c>
      <c r="U21" s="7">
        <v>2</v>
      </c>
      <c r="V21" s="7">
        <v>4</v>
      </c>
      <c r="W21" s="7">
        <f t="shared" ref="W21" si="30">V21*U21</f>
        <v>8</v>
      </c>
      <c r="X21" s="8" t="str">
        <f t="shared" ref="X21" si="31">+IF(AND(U21*V21&gt;=24,U21*V21&lt;=40),"MA",IF(AND(U21*V21&gt;=10,U21*V21&lt;=20),"A",IF(AND(U21*V21&gt;=6,U21*V21&lt;=8),"M",IF(AND(U21*V21&gt;=0,U21*V21&lt;=4),"B",""))))</f>
        <v>M</v>
      </c>
      <c r="Y21" s="9" t="str">
        <f t="shared" ref="Y21" si="32">+IF(X21="MA","Situación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1" s="7">
        <v>10</v>
      </c>
      <c r="AA21" s="7">
        <f t="shared" ref="AA21" si="33">W21*Z21</f>
        <v>80</v>
      </c>
      <c r="AB21" s="10" t="str">
        <f t="shared" ref="AB21" si="34">+IF(AND(U21*V21*Z21&gt;=600,U21*V21*Z21&lt;=4000),"I",IF(AND(U21*V21*Z21&gt;=150,U21*V21*Z21&lt;=500),"II",IF(AND(U21*V21*Z21&gt;=40,U21*V21*Z21&lt;=120),"III",IF(AND(U21*V21*Z21&gt;=0,U21*V21*Z21&lt;=20),"IV",""))))</f>
        <v>III</v>
      </c>
      <c r="AC21" s="9" t="str">
        <f t="shared" ref="AC21" si="35">+IF(AB21="I","Situación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1" t="str">
        <f t="shared" ref="AD21" si="36">+IF(AB21="I","No aceptable",IF(AB21="II","No aceptable o aceptable con control específico",IF(AB21="III","Aceptable",IF(AB21="IV","Aceptable",""))))</f>
        <v>Aceptable</v>
      </c>
      <c r="AE21" s="148" t="s">
        <v>34</v>
      </c>
      <c r="AF21" s="148" t="s">
        <v>34</v>
      </c>
      <c r="AG21" s="148" t="s">
        <v>34</v>
      </c>
      <c r="AH21" s="190" t="s">
        <v>428</v>
      </c>
      <c r="AI21" s="190" t="s">
        <v>217</v>
      </c>
      <c r="AJ21" s="148" t="s">
        <v>34</v>
      </c>
      <c r="AK21" s="147" t="s">
        <v>35</v>
      </c>
    </row>
    <row r="22" spans="2:37" s="2" customFormat="1" ht="105.75" customHeight="1" x14ac:dyDescent="0.35">
      <c r="B22" s="237"/>
      <c r="C22" s="237"/>
      <c r="D22" s="237"/>
      <c r="E22" s="243"/>
      <c r="F22" s="243"/>
      <c r="G22" s="132"/>
      <c r="H22" s="220"/>
      <c r="I22" s="190" t="s">
        <v>450</v>
      </c>
      <c r="J22" s="190" t="s">
        <v>449</v>
      </c>
      <c r="K22" s="190" t="s">
        <v>448</v>
      </c>
      <c r="L22" s="140">
        <v>0</v>
      </c>
      <c r="M22" s="158">
        <v>4</v>
      </c>
      <c r="N22" s="140">
        <v>0</v>
      </c>
      <c r="O22" s="140">
        <f t="shared" ref="O22" si="37">SUM(L22:N22)</f>
        <v>4</v>
      </c>
      <c r="P22" s="190" t="s">
        <v>509</v>
      </c>
      <c r="Q22" s="157">
        <v>8</v>
      </c>
      <c r="R22" s="179" t="s">
        <v>510</v>
      </c>
      <c r="S22" s="190" t="s">
        <v>511</v>
      </c>
      <c r="T22" s="179" t="s">
        <v>468</v>
      </c>
      <c r="U22" s="7">
        <v>2</v>
      </c>
      <c r="V22" s="7">
        <v>4</v>
      </c>
      <c r="W22" s="7">
        <f t="shared" ref="W22" si="38">V22*U22</f>
        <v>8</v>
      </c>
      <c r="X22" s="8" t="str">
        <f t="shared" ref="X22" si="39">+IF(AND(U22*V22&gt;=24,U22*V22&lt;=40),"MA",IF(AND(U22*V22&gt;=10,U22*V22&lt;=20),"A",IF(AND(U22*V22&gt;=6,U22*V22&lt;=8),"M",IF(AND(U22*V22&gt;=0,U22*V22&lt;=4),"B",""))))</f>
        <v>M</v>
      </c>
      <c r="Y22" s="9" t="str">
        <f t="shared" ref="Y22" si="40">+IF(X22="MA","Situación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2" s="7">
        <v>25</v>
      </c>
      <c r="AA22" s="7">
        <f t="shared" ref="AA22" si="41">W22*Z22</f>
        <v>200</v>
      </c>
      <c r="AB22" s="10" t="str">
        <f t="shared" ref="AB22" si="42">+IF(AND(U22*V22*Z22&gt;=600,U22*V22*Z22&lt;=4000),"I",IF(AND(U22*V22*Z22&gt;=150,U22*V22*Z22&lt;=500),"II",IF(AND(U22*V22*Z22&gt;=40,U22*V22*Z22&lt;=120),"III",IF(AND(U22*V22*Z22&gt;=0,U22*V22*Z22&lt;=20),"IV",""))))</f>
        <v>II</v>
      </c>
      <c r="AC22" s="9" t="str">
        <f t="shared" ref="AC22" si="43">+IF(AB22="I","Situación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2" s="11" t="str">
        <f t="shared" ref="AD22" si="44">+IF(AB22="I","No aceptable",IF(AB22="II","No aceptable o aceptable con control específico",IF(AB22="III","Aceptable",IF(AB22="IV","Aceptable",""))))</f>
        <v>No aceptable o aceptable con control específico</v>
      </c>
      <c r="AE22" s="143" t="s">
        <v>526</v>
      </c>
      <c r="AF22" s="148" t="s">
        <v>34</v>
      </c>
      <c r="AG22" s="148" t="s">
        <v>34</v>
      </c>
      <c r="AH22" s="190" t="s">
        <v>513</v>
      </c>
      <c r="AI22" s="190" t="s">
        <v>512</v>
      </c>
      <c r="AJ22" s="148" t="s">
        <v>34</v>
      </c>
      <c r="AK22" s="147" t="s">
        <v>35</v>
      </c>
    </row>
    <row r="23" spans="2:37" s="135" customFormat="1" ht="105.75" customHeight="1" x14ac:dyDescent="0.35">
      <c r="B23" s="237"/>
      <c r="C23" s="237"/>
      <c r="D23" s="237"/>
      <c r="E23" s="243"/>
      <c r="F23" s="243"/>
      <c r="G23" s="158"/>
      <c r="H23" s="220"/>
      <c r="I23" s="190" t="s">
        <v>51</v>
      </c>
      <c r="J23" s="190" t="s">
        <v>429</v>
      </c>
      <c r="K23" s="190" t="s">
        <v>420</v>
      </c>
      <c r="L23" s="140">
        <v>0</v>
      </c>
      <c r="M23" s="158">
        <v>4</v>
      </c>
      <c r="N23" s="140">
        <v>0</v>
      </c>
      <c r="O23" s="140">
        <f t="shared" ref="O23" si="45">SUM(L23:N23)</f>
        <v>4</v>
      </c>
      <c r="P23" s="190" t="s">
        <v>437</v>
      </c>
      <c r="Q23" s="157">
        <v>1</v>
      </c>
      <c r="R23" s="190" t="s">
        <v>213</v>
      </c>
      <c r="S23" s="179" t="s">
        <v>461</v>
      </c>
      <c r="T23" s="190" t="s">
        <v>473</v>
      </c>
      <c r="U23" s="141">
        <v>2</v>
      </c>
      <c r="V23" s="141">
        <v>4</v>
      </c>
      <c r="W23" s="141">
        <f t="shared" ref="W23" si="46">V23*U23</f>
        <v>8</v>
      </c>
      <c r="X23" s="142" t="str">
        <f t="shared" ref="X23" si="47">+IF(AND(U23*V23&gt;=24,U23*V23&lt;=40),"MA",IF(AND(U23*V23&gt;=10,U23*V23&lt;=20),"A",IF(AND(U23*V23&gt;=6,U23*V23&lt;=8),"M",IF(AND(U23*V23&gt;=0,U23*V23&lt;=4),"B",""))))</f>
        <v>M</v>
      </c>
      <c r="Y23" s="143" t="str">
        <f t="shared" ref="Y23" si="48">+IF(X23="MA","Situación deficiente con exposición continua, o muy deficiente con exposición frecuente. Normalmente la materialización del riesgo ocurre con frecuencia.",IF(X23="A","Situación deficiente con exposición frecuente u ocasional, o bien situación muy deficiente con exposición ocasional o esporádica. La materialización de Riesgo es posible que suceda varias veces en la vida laboral",IF(X23="M","Situación deficiente con exposición esporádica, o bien situación mejorable con exposición continuada o frecuente. Es posible que suceda el daño alguna vez.",IF(X23="B","Situación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3" s="141">
        <v>10</v>
      </c>
      <c r="AA23" s="141">
        <f t="shared" ref="AA23" si="49">W23*Z23</f>
        <v>80</v>
      </c>
      <c r="AB23" s="144" t="str">
        <f t="shared" ref="AB23" si="50">+IF(AND(U23*V23*Z23&gt;=600,U23*V23*Z23&lt;=4000),"I",IF(AND(U23*V23*Z23&gt;=150,U23*V23*Z23&lt;=500),"II",IF(AND(U23*V23*Z23&gt;=40,U23*V23*Z23&lt;=120),"III",IF(AND(U23*V23*Z23&gt;=0,U23*V23*Z23&lt;=20),"IV",""))))</f>
        <v>III</v>
      </c>
      <c r="AC23" s="143" t="str">
        <f t="shared" ref="AC23" si="51">+IF(AB23="I","Situación crìtica. Suspender actividades hasta que el riesgo esté bajo control. Intervención urgente.",IF(AB23="II","Corregir y adoptar medidas de control de inmediato. Sin embargo suspenda actividades si el nivel de riesgo está por encima o igual de 360.",IF(AB23="III","Mejorar si es posible. Sería conveniente justificar la intervención y su rentabilidad.",IF(AB23="IV","Mantener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3" s="145" t="str">
        <f t="shared" ref="AD23" si="52">+IF(AB23="I","No aceptable",IF(AB23="II","No aceptable o aceptable con control específico",IF(AB23="III","Aceptable",IF(AB23="IV","Aceptable",""))))</f>
        <v>Aceptable</v>
      </c>
      <c r="AE23" s="143" t="s">
        <v>527</v>
      </c>
      <c r="AF23" s="148" t="s">
        <v>34</v>
      </c>
      <c r="AG23" s="148" t="s">
        <v>34</v>
      </c>
      <c r="AH23" s="190" t="s">
        <v>72</v>
      </c>
      <c r="AI23" s="190" t="s">
        <v>431</v>
      </c>
      <c r="AJ23" s="148" t="s">
        <v>34</v>
      </c>
      <c r="AK23" s="147" t="s">
        <v>35</v>
      </c>
    </row>
    <row r="24" spans="2:37" s="2" customFormat="1" ht="105.75" customHeight="1" x14ac:dyDescent="0.35">
      <c r="B24" s="237"/>
      <c r="C24" s="237"/>
      <c r="D24" s="237"/>
      <c r="E24" s="243"/>
      <c r="F24" s="243"/>
      <c r="G24" s="38" t="s">
        <v>33</v>
      </c>
      <c r="H24" s="220"/>
      <c r="I24" s="190" t="s">
        <v>68</v>
      </c>
      <c r="J24" s="190" t="s">
        <v>436</v>
      </c>
      <c r="K24" s="190" t="s">
        <v>420</v>
      </c>
      <c r="L24" s="140">
        <v>0</v>
      </c>
      <c r="M24" s="158">
        <v>4</v>
      </c>
      <c r="N24" s="140">
        <v>0</v>
      </c>
      <c r="O24" s="140">
        <f t="shared" si="0"/>
        <v>4</v>
      </c>
      <c r="P24" s="190" t="s">
        <v>437</v>
      </c>
      <c r="Q24" s="157">
        <v>1</v>
      </c>
      <c r="R24" s="190" t="s">
        <v>439</v>
      </c>
      <c r="S24" s="190" t="s">
        <v>467</v>
      </c>
      <c r="T24" s="179" t="s">
        <v>468</v>
      </c>
      <c r="U24" s="7">
        <v>2</v>
      </c>
      <c r="V24" s="7">
        <v>2</v>
      </c>
      <c r="W24" s="7">
        <f t="shared" si="1"/>
        <v>4</v>
      </c>
      <c r="X24" s="8" t="str">
        <f t="shared" si="2"/>
        <v>B</v>
      </c>
      <c r="Y24" s="9" t="str">
        <f t="shared" si="3"/>
        <v>Situación mejorable con exposición ocasional o esporádica, o situación sin anomalía destacable con cualquier nivel de exposición. No es esperable que se materialice el riesgo, aunque puede ser concebible.</v>
      </c>
      <c r="Z24" s="7">
        <v>25</v>
      </c>
      <c r="AA24" s="7">
        <f t="shared" si="4"/>
        <v>100</v>
      </c>
      <c r="AB24" s="10" t="str">
        <f t="shared" si="5"/>
        <v>III</v>
      </c>
      <c r="AC24" s="9" t="str">
        <f t="shared" si="6"/>
        <v>Mejorar si es posible. Sería conveniente justificar la intervención y su rentabilidad.</v>
      </c>
      <c r="AD24" s="11" t="str">
        <f t="shared" si="7"/>
        <v>Aceptable</v>
      </c>
      <c r="AE24" s="143" t="s">
        <v>135</v>
      </c>
      <c r="AF24" s="143" t="s">
        <v>34</v>
      </c>
      <c r="AG24" s="145" t="s">
        <v>213</v>
      </c>
      <c r="AH24" s="190" t="s">
        <v>440</v>
      </c>
      <c r="AI24" s="190" t="s">
        <v>441</v>
      </c>
      <c r="AJ24" s="157" t="s">
        <v>34</v>
      </c>
      <c r="AK24" s="147" t="s">
        <v>35</v>
      </c>
    </row>
    <row r="25" spans="2:37" s="2" customFormat="1" ht="105.75" customHeight="1" x14ac:dyDescent="0.35">
      <c r="B25" s="238"/>
      <c r="C25" s="238"/>
      <c r="D25" s="238"/>
      <c r="E25" s="244"/>
      <c r="F25" s="244"/>
      <c r="G25" s="38" t="s">
        <v>33</v>
      </c>
      <c r="H25" s="190" t="s">
        <v>75</v>
      </c>
      <c r="I25" s="190" t="s">
        <v>418</v>
      </c>
      <c r="J25" s="190" t="s">
        <v>419</v>
      </c>
      <c r="K25" s="190" t="s">
        <v>420</v>
      </c>
      <c r="L25" s="140">
        <v>0</v>
      </c>
      <c r="M25" s="158">
        <v>4</v>
      </c>
      <c r="N25" s="140">
        <v>0</v>
      </c>
      <c r="O25" s="140">
        <f t="shared" si="0"/>
        <v>4</v>
      </c>
      <c r="P25" s="190" t="s">
        <v>421</v>
      </c>
      <c r="Q25" s="157">
        <v>8</v>
      </c>
      <c r="R25" s="190" t="s">
        <v>422</v>
      </c>
      <c r="S25" s="190" t="s">
        <v>423</v>
      </c>
      <c r="T25" s="179" t="s">
        <v>492</v>
      </c>
      <c r="U25" s="7">
        <v>2</v>
      </c>
      <c r="V25" s="7">
        <v>4</v>
      </c>
      <c r="W25" s="7">
        <f t="shared" si="1"/>
        <v>8</v>
      </c>
      <c r="X25" s="8" t="str">
        <f t="shared" si="2"/>
        <v>M</v>
      </c>
      <c r="Y25" s="9" t="str">
        <f t="shared" si="3"/>
        <v>Situación deficiente con exposición esporádica, o bien situación mejorable con exposición continuada o frecuente. Es posible que suceda el daño alguna vez.</v>
      </c>
      <c r="Z25" s="7">
        <v>10</v>
      </c>
      <c r="AA25" s="7">
        <f t="shared" si="4"/>
        <v>80</v>
      </c>
      <c r="AB25" s="10" t="str">
        <f t="shared" si="5"/>
        <v>III</v>
      </c>
      <c r="AC25" s="9" t="str">
        <f t="shared" si="6"/>
        <v>Mejorar si es posible. Sería conveniente justificar la intervención y su rentabilidad.</v>
      </c>
      <c r="AD25" s="11" t="str">
        <f t="shared" si="7"/>
        <v>Aceptable</v>
      </c>
      <c r="AE25" s="190" t="s">
        <v>79</v>
      </c>
      <c r="AF25" s="157" t="s">
        <v>34</v>
      </c>
      <c r="AG25" s="157" t="s">
        <v>34</v>
      </c>
      <c r="AH25" s="190" t="s">
        <v>80</v>
      </c>
      <c r="AI25" s="190" t="s">
        <v>424</v>
      </c>
      <c r="AJ25" s="157" t="s">
        <v>34</v>
      </c>
      <c r="AK25" s="147" t="s">
        <v>301</v>
      </c>
    </row>
    <row r="26" spans="2:37" ht="105.75" customHeight="1" x14ac:dyDescent="0.3">
      <c r="E26" s="3"/>
      <c r="H26" s="3"/>
      <c r="AF26" s="3"/>
      <c r="AG26" s="3"/>
      <c r="AH26" s="3"/>
      <c r="AI26" s="104"/>
      <c r="AJ26" s="3"/>
    </row>
    <row r="27" spans="2:37" ht="105.75" customHeight="1" x14ac:dyDescent="0.3">
      <c r="E27" s="3"/>
      <c r="H27" s="3"/>
      <c r="AF27" s="3"/>
      <c r="AG27" s="3"/>
      <c r="AH27" s="3"/>
      <c r="AI27" s="104"/>
      <c r="AJ27" s="3"/>
    </row>
    <row r="28" spans="2:37" ht="105.75" customHeight="1" x14ac:dyDescent="0.3">
      <c r="E28" s="3"/>
      <c r="H28" s="3"/>
      <c r="AF28" s="3"/>
      <c r="AG28" s="3"/>
      <c r="AH28" s="3"/>
      <c r="AJ28" s="3"/>
    </row>
  </sheetData>
  <autoFilter ref="B10:AK25" xr:uid="{00000000-0009-0000-0000-000021000000}"/>
  <mergeCells count="45">
    <mergeCell ref="B9:B10"/>
    <mergeCell ref="C9:C10"/>
    <mergeCell ref="B5:T5"/>
    <mergeCell ref="D9:D10"/>
    <mergeCell ref="E9:E10"/>
    <mergeCell ref="F9:F10"/>
    <mergeCell ref="G9:G10"/>
    <mergeCell ref="Q9:Q10"/>
    <mergeCell ref="U5:AK5"/>
    <mergeCell ref="B7:T8"/>
    <mergeCell ref="U7:AC8"/>
    <mergeCell ref="AD7:AD8"/>
    <mergeCell ref="AE7:AK7"/>
    <mergeCell ref="AE8:AK8"/>
    <mergeCell ref="AI9:AI10"/>
    <mergeCell ref="AJ9:AJ10"/>
    <mergeCell ref="AK9:AK10"/>
    <mergeCell ref="B11:B25"/>
    <mergeCell ref="C11:C25"/>
    <mergeCell ref="D11:D25"/>
    <mergeCell ref="E11:E25"/>
    <mergeCell ref="F11:F25"/>
    <mergeCell ref="AA9:AA10"/>
    <mergeCell ref="AB9:AB10"/>
    <mergeCell ref="Z9:Z10"/>
    <mergeCell ref="H9:J9"/>
    <mergeCell ref="K9:K10"/>
    <mergeCell ref="L9:O9"/>
    <mergeCell ref="P9:P10"/>
    <mergeCell ref="H17:H18"/>
    <mergeCell ref="H19:H24"/>
    <mergeCell ref="AG9:AG10"/>
    <mergeCell ref="Y9:Y10"/>
    <mergeCell ref="AH9:AH10"/>
    <mergeCell ref="AC9:AC10"/>
    <mergeCell ref="AD9:AD10"/>
    <mergeCell ref="AE9:AE10"/>
    <mergeCell ref="AF9:AF10"/>
    <mergeCell ref="H11:H12"/>
    <mergeCell ref="U9:U10"/>
    <mergeCell ref="V9:V10"/>
    <mergeCell ref="W9:W10"/>
    <mergeCell ref="R9:T9"/>
    <mergeCell ref="X9:X10"/>
    <mergeCell ref="H14:H15"/>
  </mergeCells>
  <conditionalFormatting sqref="AB11:AD11 AB15:AD15 AB25:AD25 AB24 AB12:AB14 AB17:AD23">
    <cfRule type="cellIs" dxfId="186" priority="111" stopIfTrue="1" operator="equal">
      <formula>"I"</formula>
    </cfRule>
    <cfRule type="cellIs" dxfId="185" priority="112" stopIfTrue="1" operator="equal">
      <formula>"II"</formula>
    </cfRule>
    <cfRule type="cellIs" dxfId="184" priority="113" stopIfTrue="1" operator="between">
      <formula>"III"</formula>
      <formula>"IV"</formula>
    </cfRule>
  </conditionalFormatting>
  <conditionalFormatting sqref="AD11 AD15 AD25 AD17:AD23">
    <cfRule type="cellIs" dxfId="183" priority="109" stopIfTrue="1" operator="equal">
      <formula>"Aceptable"</formula>
    </cfRule>
    <cfRule type="cellIs" dxfId="182" priority="110" stopIfTrue="1" operator="equal">
      <formula>"No aceptable"</formula>
    </cfRule>
  </conditionalFormatting>
  <conditionalFormatting sqref="AD11 AD15 AD25 AD17:AD23">
    <cfRule type="containsText" dxfId="181" priority="104" stopIfTrue="1" operator="containsText" text="No aceptable o aceptable con control específico">
      <formula>NOT(ISERROR(SEARCH("No aceptable o aceptable con control específico",AD11)))</formula>
    </cfRule>
    <cfRule type="containsText" dxfId="180" priority="107" stopIfTrue="1" operator="containsText" text="No aceptable">
      <formula>NOT(ISERROR(SEARCH("No aceptable",AD11)))</formula>
    </cfRule>
    <cfRule type="containsText" dxfId="179" priority="108" stopIfTrue="1" operator="containsText" text="No Aceptable o aceptable con control específico">
      <formula>NOT(ISERROR(SEARCH("No Aceptable o aceptable con control específico",AD11)))</formula>
    </cfRule>
  </conditionalFormatting>
  <conditionalFormatting sqref="AD15">
    <cfRule type="containsText" dxfId="178" priority="105" stopIfTrue="1" operator="containsText" text="No aceptable">
      <formula>NOT(ISERROR(SEARCH("No aceptable",AD15)))</formula>
    </cfRule>
    <cfRule type="containsText" dxfId="177" priority="106" stopIfTrue="1" operator="containsText" text="No Aceptable o aceptable con control específico">
      <formula>NOT(ISERROR(SEARCH("No Aceptable o aceptable con control específico",AD15)))</formula>
    </cfRule>
  </conditionalFormatting>
  <conditionalFormatting sqref="AD24">
    <cfRule type="cellIs" dxfId="176" priority="99" stopIfTrue="1" operator="equal">
      <formula>"Aceptable"</formula>
    </cfRule>
    <cfRule type="cellIs" dxfId="175" priority="100" stopIfTrue="1" operator="equal">
      <formula>"No aceptable"</formula>
    </cfRule>
  </conditionalFormatting>
  <conditionalFormatting sqref="AD24">
    <cfRule type="containsText" dxfId="174" priority="96" stopIfTrue="1" operator="containsText" text="No aceptable o aceptable con control específico">
      <formula>NOT(ISERROR(SEARCH("No aceptable o aceptable con control específico",AD24)))</formula>
    </cfRule>
    <cfRule type="containsText" dxfId="173" priority="97" stopIfTrue="1" operator="containsText" text="No aceptable">
      <formula>NOT(ISERROR(SEARCH("No aceptable",AD24)))</formula>
    </cfRule>
    <cfRule type="containsText" dxfId="172" priority="98" stopIfTrue="1" operator="containsText" text="No Aceptable o aceptable con control específico">
      <formula>NOT(ISERROR(SEARCH("No Aceptable o aceptable con control específico",AD24)))</formula>
    </cfRule>
  </conditionalFormatting>
  <conditionalFormatting sqref="AD13:AE13 AD14">
    <cfRule type="cellIs" dxfId="171" priority="91" stopIfTrue="1" operator="equal">
      <formula>"Aceptable"</formula>
    </cfRule>
    <cfRule type="cellIs" dxfId="170" priority="92" stopIfTrue="1" operator="equal">
      <formula>"No aceptable"</formula>
    </cfRule>
  </conditionalFormatting>
  <conditionalFormatting sqref="AD13:AD14">
    <cfRule type="containsText" dxfId="169" priority="88" stopIfTrue="1" operator="containsText" text="No aceptable o aceptable con control específico">
      <formula>NOT(ISERROR(SEARCH("No aceptable o aceptable con control específico",AD13)))</formula>
    </cfRule>
    <cfRule type="containsText" dxfId="168" priority="89" stopIfTrue="1" operator="containsText" text="No aceptable">
      <formula>NOT(ISERROR(SEARCH("No aceptable",AD13)))</formula>
    </cfRule>
    <cfRule type="containsText" dxfId="167" priority="90" stopIfTrue="1" operator="containsText" text="No Aceptable o aceptable con control específico">
      <formula>NOT(ISERROR(SEARCH("No Aceptable o aceptable con control específico",AD13)))</formula>
    </cfRule>
  </conditionalFormatting>
  <conditionalFormatting sqref="AD12">
    <cfRule type="cellIs" dxfId="166" priority="83" stopIfTrue="1" operator="equal">
      <formula>"Aceptable"</formula>
    </cfRule>
    <cfRule type="cellIs" dxfId="165" priority="84" stopIfTrue="1" operator="equal">
      <formula>"No aceptable"</formula>
    </cfRule>
  </conditionalFormatting>
  <conditionalFormatting sqref="AD12">
    <cfRule type="containsText" dxfId="164" priority="80" stopIfTrue="1" operator="containsText" text="No aceptable o aceptable con control específico">
      <formula>NOT(ISERROR(SEARCH("No aceptable o aceptable con control específico",AD12)))</formula>
    </cfRule>
    <cfRule type="containsText" dxfId="163" priority="81" stopIfTrue="1" operator="containsText" text="No aceptable">
      <formula>NOT(ISERROR(SEARCH("No aceptable",AD12)))</formula>
    </cfRule>
    <cfRule type="containsText" dxfId="162" priority="82" stopIfTrue="1" operator="containsText" text="No Aceptable o aceptable con control específico">
      <formula>NOT(ISERROR(SEARCH("No Aceptable o aceptable con control específico",AD12)))</formula>
    </cfRule>
  </conditionalFormatting>
  <conditionalFormatting sqref="AE14">
    <cfRule type="cellIs" dxfId="161" priority="65" stopIfTrue="1" operator="equal">
      <formula>"Aceptable"</formula>
    </cfRule>
    <cfRule type="cellIs" dxfId="160" priority="66" stopIfTrue="1" operator="equal">
      <formula>"No aceptable"</formula>
    </cfRule>
  </conditionalFormatting>
  <conditionalFormatting sqref="AE14">
    <cfRule type="cellIs" dxfId="159" priority="67" stopIfTrue="1" operator="equal">
      <formula>"I"</formula>
    </cfRule>
    <cfRule type="cellIs" dxfId="158" priority="68" stopIfTrue="1" operator="equal">
      <formula>"II"</formula>
    </cfRule>
    <cfRule type="cellIs" dxfId="157" priority="69" stopIfTrue="1" operator="between">
      <formula>"III"</formula>
      <formula>"IV"</formula>
    </cfRule>
  </conditionalFormatting>
  <conditionalFormatting sqref="AE11">
    <cfRule type="cellIs" dxfId="156" priority="62" stopIfTrue="1" operator="equal">
      <formula>"I"</formula>
    </cfRule>
    <cfRule type="cellIs" dxfId="155" priority="63" stopIfTrue="1" operator="equal">
      <formula>"II"</formula>
    </cfRule>
    <cfRule type="cellIs" dxfId="154" priority="64" stopIfTrue="1" operator="between">
      <formula>"III"</formula>
      <formula>"IV"</formula>
    </cfRule>
  </conditionalFormatting>
  <conditionalFormatting sqref="AE11">
    <cfRule type="cellIs" dxfId="153" priority="60" stopIfTrue="1" operator="equal">
      <formula>"Aceptable"</formula>
    </cfRule>
    <cfRule type="cellIs" dxfId="152" priority="61" stopIfTrue="1" operator="equal">
      <formula>"No aceptable"</formula>
    </cfRule>
  </conditionalFormatting>
  <conditionalFormatting sqref="AE12">
    <cfRule type="cellIs" dxfId="151" priority="58" stopIfTrue="1" operator="equal">
      <formula>"Aceptable"</formula>
    </cfRule>
    <cfRule type="cellIs" dxfId="150" priority="59" stopIfTrue="1" operator="equal">
      <formula>"No aceptable"</formula>
    </cfRule>
  </conditionalFormatting>
  <conditionalFormatting sqref="AE20">
    <cfRule type="cellIs" dxfId="149" priority="55" stopIfTrue="1" operator="equal">
      <formula>"I"</formula>
    </cfRule>
    <cfRule type="cellIs" dxfId="148" priority="56" stopIfTrue="1" operator="equal">
      <formula>"II"</formula>
    </cfRule>
    <cfRule type="cellIs" dxfId="147" priority="57" stopIfTrue="1" operator="between">
      <formula>"III"</formula>
      <formula>"IV"</formula>
    </cfRule>
  </conditionalFormatting>
  <conditionalFormatting sqref="AE20">
    <cfRule type="cellIs" dxfId="146" priority="53" stopIfTrue="1" operator="equal">
      <formula>"Aceptable"</formula>
    </cfRule>
    <cfRule type="cellIs" dxfId="145" priority="54" stopIfTrue="1" operator="equal">
      <formula>"No aceptable"</formula>
    </cfRule>
  </conditionalFormatting>
  <conditionalFormatting sqref="AE24">
    <cfRule type="cellIs" dxfId="144" priority="51" stopIfTrue="1" operator="equal">
      <formula>"Aceptable"</formula>
    </cfRule>
    <cfRule type="cellIs" dxfId="143" priority="52" stopIfTrue="1" operator="equal">
      <formula>"No aceptable"</formula>
    </cfRule>
  </conditionalFormatting>
  <conditionalFormatting sqref="AE19">
    <cfRule type="cellIs" dxfId="142" priority="48" stopIfTrue="1" operator="equal">
      <formula>"I"</formula>
    </cfRule>
    <cfRule type="cellIs" dxfId="141" priority="49" stopIfTrue="1" operator="equal">
      <formula>"II"</formula>
    </cfRule>
    <cfRule type="cellIs" dxfId="140" priority="50" stopIfTrue="1" operator="between">
      <formula>"III"</formula>
      <formula>"IV"</formula>
    </cfRule>
  </conditionalFormatting>
  <conditionalFormatting sqref="AE19">
    <cfRule type="cellIs" dxfId="139" priority="46" stopIfTrue="1" operator="equal">
      <formula>"Aceptable"</formula>
    </cfRule>
    <cfRule type="cellIs" dxfId="138" priority="47" stopIfTrue="1" operator="equal">
      <formula>"No aceptable"</formula>
    </cfRule>
  </conditionalFormatting>
  <conditionalFormatting sqref="AE21">
    <cfRule type="cellIs" dxfId="137" priority="43" stopIfTrue="1" operator="equal">
      <formula>"I"</formula>
    </cfRule>
    <cfRule type="cellIs" dxfId="136" priority="44" stopIfTrue="1" operator="equal">
      <formula>"II"</formula>
    </cfRule>
    <cfRule type="cellIs" dxfId="135" priority="45" stopIfTrue="1" operator="between">
      <formula>"III"</formula>
      <formula>"IV"</formula>
    </cfRule>
  </conditionalFormatting>
  <conditionalFormatting sqref="AE21">
    <cfRule type="cellIs" dxfId="134" priority="41" stopIfTrue="1" operator="equal">
      <formula>"Aceptable"</formula>
    </cfRule>
    <cfRule type="cellIs" dxfId="133" priority="42" stopIfTrue="1" operator="equal">
      <formula>"No aceptable"</formula>
    </cfRule>
  </conditionalFormatting>
  <conditionalFormatting sqref="AE22">
    <cfRule type="cellIs" dxfId="132" priority="37" stopIfTrue="1" operator="equal">
      <formula>"Aceptable"</formula>
    </cfRule>
    <cfRule type="cellIs" dxfId="131" priority="38" stopIfTrue="1" operator="equal">
      <formula>"No aceptable"</formula>
    </cfRule>
  </conditionalFormatting>
  <conditionalFormatting sqref="AE23">
    <cfRule type="cellIs" dxfId="130" priority="32" stopIfTrue="1" operator="equal">
      <formula>"Aceptable"</formula>
    </cfRule>
    <cfRule type="cellIs" dxfId="129" priority="33" stopIfTrue="1" operator="equal">
      <formula>"No aceptable"</formula>
    </cfRule>
  </conditionalFormatting>
  <conditionalFormatting sqref="AE23">
    <cfRule type="cellIs" dxfId="128" priority="34" stopIfTrue="1" operator="equal">
      <formula>"I"</formula>
    </cfRule>
    <cfRule type="cellIs" dxfId="127" priority="35" stopIfTrue="1" operator="equal">
      <formula>"II"</formula>
    </cfRule>
    <cfRule type="cellIs" dxfId="126" priority="36" stopIfTrue="1" operator="between">
      <formula>"III"</formula>
      <formula>"IV"</formula>
    </cfRule>
  </conditionalFormatting>
  <conditionalFormatting sqref="AE16">
    <cfRule type="cellIs" dxfId="125" priority="27" stopIfTrue="1" operator="equal">
      <formula>"Aceptable"</formula>
    </cfRule>
    <cfRule type="cellIs" dxfId="124" priority="28" stopIfTrue="1" operator="equal">
      <formula>"No aceptable"</formula>
    </cfRule>
  </conditionalFormatting>
  <conditionalFormatting sqref="AE16">
    <cfRule type="cellIs" dxfId="123" priority="29" stopIfTrue="1" operator="equal">
      <formula>"I"</formula>
    </cfRule>
    <cfRule type="cellIs" dxfId="122" priority="30" stopIfTrue="1" operator="equal">
      <formula>"II"</formula>
    </cfRule>
    <cfRule type="cellIs" dxfId="121" priority="31" stopIfTrue="1" operator="between">
      <formula>"III"</formula>
      <formula>"IV"</formula>
    </cfRule>
  </conditionalFormatting>
  <conditionalFormatting sqref="AE17">
    <cfRule type="cellIs" dxfId="120" priority="16" stopIfTrue="1" operator="equal">
      <formula>"I"</formula>
    </cfRule>
    <cfRule type="cellIs" dxfId="119" priority="17" stopIfTrue="1" operator="equal">
      <formula>"II"</formula>
    </cfRule>
    <cfRule type="cellIs" dxfId="118" priority="18" stopIfTrue="1" operator="between">
      <formula>"III"</formula>
      <formula>"IV"</formula>
    </cfRule>
  </conditionalFormatting>
  <conditionalFormatting sqref="AE17">
    <cfRule type="cellIs" dxfId="117" priority="14" stopIfTrue="1" operator="equal">
      <formula>"Aceptable"</formula>
    </cfRule>
    <cfRule type="cellIs" dxfId="116" priority="15" stopIfTrue="1" operator="equal">
      <formula>"No aceptable"</formula>
    </cfRule>
  </conditionalFormatting>
  <conditionalFormatting sqref="AE18">
    <cfRule type="cellIs" dxfId="115" priority="11" stopIfTrue="1" operator="equal">
      <formula>"I"</formula>
    </cfRule>
    <cfRule type="cellIs" dxfId="114" priority="12" stopIfTrue="1" operator="equal">
      <formula>"II"</formula>
    </cfRule>
    <cfRule type="cellIs" dxfId="113" priority="13" stopIfTrue="1" operator="between">
      <formula>"III"</formula>
      <formula>"IV"</formula>
    </cfRule>
  </conditionalFormatting>
  <conditionalFormatting sqref="AE18">
    <cfRule type="cellIs" dxfId="112" priority="9" stopIfTrue="1" operator="equal">
      <formula>"Aceptable"</formula>
    </cfRule>
    <cfRule type="cellIs" dxfId="111" priority="10" stopIfTrue="1" operator="equal">
      <formula>"No aceptable"</formula>
    </cfRule>
  </conditionalFormatting>
  <conditionalFormatting sqref="AB16:AD16">
    <cfRule type="cellIs" dxfId="110" priority="6" stopIfTrue="1" operator="equal">
      <formula>"I"</formula>
    </cfRule>
    <cfRule type="cellIs" dxfId="109" priority="7" stopIfTrue="1" operator="equal">
      <formula>"II"</formula>
    </cfRule>
    <cfRule type="cellIs" dxfId="108" priority="8" stopIfTrue="1" operator="between">
      <formula>"III"</formula>
      <formula>"IV"</formula>
    </cfRule>
  </conditionalFormatting>
  <conditionalFormatting sqref="AD16">
    <cfRule type="cellIs" dxfId="107" priority="4" stopIfTrue="1" operator="equal">
      <formula>"Aceptable"</formula>
    </cfRule>
    <cfRule type="cellIs" dxfId="106" priority="5" stopIfTrue="1" operator="equal">
      <formula>"No aceptable"</formula>
    </cfRule>
  </conditionalFormatting>
  <conditionalFormatting sqref="AD16">
    <cfRule type="containsText" dxfId="105" priority="1" stopIfTrue="1" operator="containsText" text="No aceptable o aceptable con control específico">
      <formula>NOT(ISERROR(SEARCH("No aceptable o aceptable con control específico",AD16)))</formula>
    </cfRule>
    <cfRule type="containsText" dxfId="104" priority="2" stopIfTrue="1" operator="containsText" text="No aceptable">
      <formula>NOT(ISERROR(SEARCH("No aceptable",AD16)))</formula>
    </cfRule>
    <cfRule type="containsText" dxfId="103" priority="3" stopIfTrue="1" operator="containsText" text="No Aceptable o aceptable con control específico">
      <formula>NOT(ISERROR(SEARCH("No Aceptable o aceptable con control específico",AD16)))</formula>
    </cfRule>
  </conditionalFormatting>
  <dataValidations count="4">
    <dataValidation allowBlank="1" sqref="AA11 AA13:AA25" xr:uid="{00000000-0002-0000-2100-000000000000}"/>
    <dataValidation type="list" allowBlank="1" showInputMessage="1" prompt="100= Muerte_x000a_60= Lesiones graves e irreparables (IPP o invalidez)_x000a_25= Lesiones con incapacidad laboral temporal_x000a_10= Lesiones que no requieren hospitalización_x000a_" sqref="Z11:Z25" xr:uid="{00000000-0002-0000-2100-000001000000}">
      <formula1>"100,60,25,10"</formula1>
    </dataValidation>
    <dataValidation type="list" allowBlank="1" showInputMessage="1" prompt="4 = Continua_x000a_3 = Frecuente_x000a_2 = Ocasional_x000a_1 = Esporádica" sqref="V11:V25" xr:uid="{00000000-0002-0000-2100-000002000000}">
      <formula1>"4, 3, 2, 1"</formula1>
    </dataValidation>
    <dataValidation type="list" allowBlank="1" showInputMessage="1" showErrorMessage="1" prompt="10 = Muy Alto_x000a_6 = Alto_x000a_2 = Medio_x000a_0 = Bajo" sqref="U11:U25" xr:uid="{00000000-0002-0000-2100-000003000000}">
      <formula1>"10, 6, 2, 0, "</formula1>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BL24"/>
  <sheetViews>
    <sheetView zoomScale="50" zoomScaleNormal="50" workbookViewId="0"/>
  </sheetViews>
  <sheetFormatPr baseColWidth="10" defaultRowHeight="104.25" customHeight="1" x14ac:dyDescent="0.2"/>
  <cols>
    <col min="1" max="1" width="1.85546875" customWidth="1"/>
    <col min="2" max="2" width="5.7109375" customWidth="1"/>
    <col min="3" max="3" width="7.5703125" customWidth="1"/>
    <col min="4" max="4" width="6.42578125" customWidth="1"/>
    <col min="5" max="5" width="5" customWidth="1"/>
    <col min="6" max="6" width="5.28515625" customWidth="1"/>
    <col min="7" max="7" width="8.28515625" customWidth="1"/>
    <col min="8" max="8" width="20.28515625" customWidth="1"/>
    <col min="9" max="9" width="20.5703125" customWidth="1"/>
    <col min="10" max="10" width="23.85546875" customWidth="1"/>
    <col min="11" max="11" width="29.85546875" customWidth="1"/>
    <col min="12" max="15" width="5.140625" customWidth="1"/>
    <col min="16" max="16" width="23.85546875" bestFit="1"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20.28515625" customWidth="1"/>
    <col min="26" max="26" width="7.7109375" customWidth="1"/>
    <col min="27" max="27" width="8.140625" customWidth="1"/>
    <col min="28" max="28" width="7.28515625" customWidth="1"/>
    <col min="29" max="29" width="17.85546875" customWidth="1"/>
    <col min="30" max="30" width="12.7109375" customWidth="1"/>
    <col min="31" max="31" width="23.5703125" customWidth="1"/>
    <col min="32" max="32" width="14.42578125" customWidth="1"/>
    <col min="33" max="33" width="16.7109375" customWidth="1"/>
    <col min="34" max="34" width="20.28515625" customWidth="1"/>
    <col min="35" max="35" width="30.42578125" customWidth="1"/>
    <col min="36" max="36" width="12" customWidth="1"/>
    <col min="37" max="37" width="19.28515625" customWidth="1"/>
  </cols>
  <sheetData>
    <row r="1" spans="1:64" s="3" customFormat="1" ht="29.2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69" t="s">
        <v>89</v>
      </c>
      <c r="AK1" s="59" t="s">
        <v>137</v>
      </c>
    </row>
    <row r="2" spans="1:64" s="3" customFormat="1" ht="29.2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69" t="s">
        <v>90</v>
      </c>
      <c r="AK2" s="59">
        <v>1</v>
      </c>
    </row>
    <row r="3" spans="1:64" s="3" customFormat="1" ht="29.2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81" t="s">
        <v>91</v>
      </c>
      <c r="AK3" s="60">
        <v>42870</v>
      </c>
    </row>
    <row r="4" spans="1:64" s="3" customFormat="1" ht="29.25" customHeight="1" x14ac:dyDescent="0.3">
      <c r="E4" s="4"/>
      <c r="H4" s="5"/>
      <c r="AF4" s="4"/>
      <c r="AG4" s="4"/>
      <c r="AH4" s="4"/>
      <c r="AJ4" s="5"/>
    </row>
    <row r="5" spans="1:64" s="137" customFormat="1" ht="29.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1:64" s="137" customFormat="1" ht="29.25" customHeight="1" x14ac:dyDescent="0.3">
      <c r="E6" s="138"/>
      <c r="H6" s="139"/>
      <c r="AF6" s="138"/>
      <c r="AG6" s="138"/>
      <c r="AH6" s="138"/>
      <c r="AJ6" s="139"/>
    </row>
    <row r="7" spans="1:64" s="135" customFormat="1" ht="29.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1: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1:64" s="135" customFormat="1" ht="104.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1:64" s="135" customFormat="1" ht="104.25" customHeight="1" thickBot="1" x14ac:dyDescent="0.4">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1:64" s="2" customFormat="1" ht="104.25" customHeight="1" x14ac:dyDescent="0.35">
      <c r="A11" s="39"/>
      <c r="B11" s="262" t="s">
        <v>633</v>
      </c>
      <c r="C11" s="262" t="s">
        <v>634</v>
      </c>
      <c r="D11" s="262" t="s">
        <v>203</v>
      </c>
      <c r="E11" s="292" t="s">
        <v>632</v>
      </c>
      <c r="F11" s="270" t="s">
        <v>204</v>
      </c>
      <c r="G11" s="36" t="s">
        <v>44</v>
      </c>
      <c r="H11" s="216" t="s">
        <v>36</v>
      </c>
      <c r="I11" s="148" t="s">
        <v>49</v>
      </c>
      <c r="J11" s="189" t="s">
        <v>374</v>
      </c>
      <c r="K11" s="189" t="s">
        <v>375</v>
      </c>
      <c r="L11" s="140">
        <v>0</v>
      </c>
      <c r="M11" s="158">
        <v>20</v>
      </c>
      <c r="N11" s="140">
        <v>0</v>
      </c>
      <c r="O11" s="140">
        <f>SUM(L11:N11)</f>
        <v>20</v>
      </c>
      <c r="P11" s="189" t="s">
        <v>376</v>
      </c>
      <c r="Q11" s="157">
        <v>8</v>
      </c>
      <c r="R11" s="189" t="s">
        <v>628</v>
      </c>
      <c r="S11" s="189" t="s">
        <v>378</v>
      </c>
      <c r="T11" s="189" t="s">
        <v>377</v>
      </c>
      <c r="U11" s="119">
        <v>2</v>
      </c>
      <c r="V11" s="119">
        <v>4</v>
      </c>
      <c r="W11" s="119">
        <f>V11*U11</f>
        <v>8</v>
      </c>
      <c r="X11" s="119"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0" t="str">
        <f t="shared" ref="AB11:AB23" si="0">+IF(AND(U11*V11*Z11&gt;=600,U11*V11*Z11&lt;=4000),"I",IF(AND(U11*V11*Z11&gt;=150,U11*V11*Z11&lt;=500),"II",IF(AND(U11*V11*Z11&gt;=40,U11*V11*Z11&lt;=120),"III",IF(AND(U11*V11*Z11&gt;=0,U11*V11*Z11&lt;=20),"IV",""))))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73" t="s">
        <v>59</v>
      </c>
      <c r="AF11" s="157" t="s">
        <v>34</v>
      </c>
      <c r="AG11" s="157" t="s">
        <v>34</v>
      </c>
      <c r="AH11" s="157" t="s">
        <v>383</v>
      </c>
      <c r="AI11" s="146" t="s">
        <v>379</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104.25" customHeight="1" thickBot="1" x14ac:dyDescent="0.4">
      <c r="A12" s="40"/>
      <c r="B12" s="237"/>
      <c r="C12" s="237"/>
      <c r="D12" s="237"/>
      <c r="E12" s="293"/>
      <c r="F12" s="271"/>
      <c r="G12" s="36" t="s">
        <v>44</v>
      </c>
      <c r="H12" s="217"/>
      <c r="I12" s="148" t="s">
        <v>127</v>
      </c>
      <c r="J12" s="189" t="s">
        <v>380</v>
      </c>
      <c r="K12" s="190" t="s">
        <v>381</v>
      </c>
      <c r="L12" s="140">
        <v>0</v>
      </c>
      <c r="M12" s="204">
        <v>20</v>
      </c>
      <c r="N12" s="140">
        <v>0</v>
      </c>
      <c r="O12" s="140">
        <f t="shared" ref="O12:O23" si="1">SUM(L12:N12)</f>
        <v>20</v>
      </c>
      <c r="P12" s="189" t="s">
        <v>376</v>
      </c>
      <c r="Q12" s="157">
        <v>8</v>
      </c>
      <c r="R12" s="190" t="s">
        <v>629</v>
      </c>
      <c r="S12" s="190" t="s">
        <v>378</v>
      </c>
      <c r="T12" s="190" t="s">
        <v>377</v>
      </c>
      <c r="U12" s="119">
        <v>2</v>
      </c>
      <c r="V12" s="119">
        <v>4</v>
      </c>
      <c r="W12" s="119">
        <f t="shared" ref="W12:W23" si="2">V12*U12</f>
        <v>8</v>
      </c>
      <c r="X12" s="119" t="str">
        <f t="shared" ref="X12:X23" si="3">+IF(AND(U12*V12&gt;=24,U12*V12&lt;=40),"MA",IF(AND(U12*V12&gt;=10,U12*V12&lt;=20),"A",IF(AND(U12*V12&gt;=6,U12*V12&lt;=8),"M",IF(AND(U12*V12&gt;=0,U12*V12&lt;=4),"B",""))))</f>
        <v>M</v>
      </c>
      <c r="Y12" s="9" t="str">
        <f t="shared" ref="Y12:Y23" si="4">+IF(X12="MA","Situación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10</v>
      </c>
      <c r="AA12" s="7">
        <f t="shared" ref="AA12:AA23" si="5">W12*Z12</f>
        <v>80</v>
      </c>
      <c r="AB12" s="10" t="str">
        <f t="shared" si="0"/>
        <v>III</v>
      </c>
      <c r="AC12" s="9" t="str">
        <f t="shared" ref="AC12:AC23"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 t="shared" ref="AD12:AD23" si="7">+IF(AB12="I","No aceptable",IF(AB12="II","No aceptable o aceptable con control específico",IF(AB12="III","Aceptable",IF(AB12="IV","Aceptable",""))))</f>
        <v>Aceptable</v>
      </c>
      <c r="AE12" s="173" t="s">
        <v>128</v>
      </c>
      <c r="AF12" s="157" t="s">
        <v>34</v>
      </c>
      <c r="AG12" s="157" t="s">
        <v>34</v>
      </c>
      <c r="AH12" s="157" t="s">
        <v>384</v>
      </c>
      <c r="AI12" s="146" t="s">
        <v>379</v>
      </c>
      <c r="AJ12" s="157" t="s">
        <v>34</v>
      </c>
      <c r="AK12" s="147"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104.25" customHeight="1" thickBot="1" x14ac:dyDescent="0.4">
      <c r="A13" s="40"/>
      <c r="B13" s="237"/>
      <c r="C13" s="237"/>
      <c r="D13" s="237"/>
      <c r="E13" s="293"/>
      <c r="F13" s="271"/>
      <c r="G13" s="36" t="s">
        <v>44</v>
      </c>
      <c r="H13" s="216" t="s">
        <v>47</v>
      </c>
      <c r="I13" s="148" t="s">
        <v>353</v>
      </c>
      <c r="J13" s="148" t="s">
        <v>354</v>
      </c>
      <c r="K13" s="148" t="s">
        <v>355</v>
      </c>
      <c r="L13" s="140">
        <v>0</v>
      </c>
      <c r="M13" s="204">
        <v>20</v>
      </c>
      <c r="N13" s="140">
        <v>0</v>
      </c>
      <c r="O13" s="140">
        <f t="shared" ref="O13" si="8">SUM(L13:N13)</f>
        <v>20</v>
      </c>
      <c r="P13" s="148" t="s">
        <v>356</v>
      </c>
      <c r="Q13" s="157">
        <v>8</v>
      </c>
      <c r="R13" s="148" t="s">
        <v>359</v>
      </c>
      <c r="S13" s="148" t="s">
        <v>465</v>
      </c>
      <c r="T13" s="148" t="s">
        <v>466</v>
      </c>
      <c r="U13" s="119">
        <v>2</v>
      </c>
      <c r="V13" s="119">
        <v>4</v>
      </c>
      <c r="W13" s="119">
        <f t="shared" ref="W13" si="9">V13*U13</f>
        <v>8</v>
      </c>
      <c r="X13" s="119" t="str">
        <f t="shared" ref="X13" si="10">+IF(AND(U13*V13&gt;=24,U13*V13&lt;=40),"MA",IF(AND(U13*V13&gt;=10,U13*V13&lt;=20),"A",IF(AND(U13*V13&gt;=6,U13*V13&lt;=8),"M",IF(AND(U13*V13&gt;=0,U13*V13&lt;=4),"B",""))))</f>
        <v>M</v>
      </c>
      <c r="Y13" s="9" t="str">
        <f t="shared" ref="Y13" si="11">+IF(X13="MA","Situación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7">
        <v>11</v>
      </c>
      <c r="AA13" s="7">
        <f t="shared" ref="AA13" si="12">W13*Z13</f>
        <v>88</v>
      </c>
      <c r="AB13" s="10" t="str">
        <f t="shared" ref="AB13" si="13">+IF(AND(U13*V13*Z13&gt;=600,U13*V13*Z13&lt;=4000),"I",IF(AND(U13*V13*Z13&gt;=150,U13*V13*Z13&lt;=500),"II",IF(AND(U13*V13*Z13&gt;=40,U13*V13*Z13&lt;=120),"III",IF(AND(U13*V13*Z13&gt;=0,U13*V13*Z13&lt;=20),"IV",""))))</f>
        <v>III</v>
      </c>
      <c r="AC13" s="9" t="str">
        <f t="shared" ref="AC13" si="14">+IF(AB13="I","Situación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 t="shared" ref="AD13" si="15">+IF(AB13="I","No aceptable",IF(AB13="II","No aceptable o aceptable con control específico",IF(AB13="III","Aceptable",IF(AB13="IV","Aceptable",""))))</f>
        <v>Aceptable</v>
      </c>
      <c r="AE13" s="150" t="s">
        <v>362</v>
      </c>
      <c r="AF13" s="148" t="s">
        <v>34</v>
      </c>
      <c r="AG13" s="148" t="s">
        <v>34</v>
      </c>
      <c r="AH13" s="148" t="s">
        <v>34</v>
      </c>
      <c r="AI13" s="148" t="s">
        <v>361</v>
      </c>
      <c r="AJ13" s="148" t="s">
        <v>34</v>
      </c>
      <c r="AK13" s="147" t="s">
        <v>285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104.25" customHeight="1" thickBot="1" x14ac:dyDescent="0.4">
      <c r="A14" s="40"/>
      <c r="B14" s="237"/>
      <c r="C14" s="237"/>
      <c r="D14" s="237"/>
      <c r="E14" s="293"/>
      <c r="F14" s="271"/>
      <c r="G14" s="36" t="s">
        <v>44</v>
      </c>
      <c r="H14" s="217"/>
      <c r="I14" s="149" t="s">
        <v>63</v>
      </c>
      <c r="J14" s="148" t="s">
        <v>365</v>
      </c>
      <c r="K14" s="148" t="s">
        <v>347</v>
      </c>
      <c r="L14" s="140">
        <v>0</v>
      </c>
      <c r="M14" s="204">
        <v>20</v>
      </c>
      <c r="N14" s="140">
        <v>0</v>
      </c>
      <c r="O14" s="140">
        <f t="shared" si="1"/>
        <v>20</v>
      </c>
      <c r="P14" s="148" t="s">
        <v>363</v>
      </c>
      <c r="Q14" s="148">
        <v>8</v>
      </c>
      <c r="R14" s="148" t="s">
        <v>351</v>
      </c>
      <c r="S14" s="148" t="s">
        <v>349</v>
      </c>
      <c r="T14" s="148" t="s">
        <v>464</v>
      </c>
      <c r="U14" s="119">
        <v>2</v>
      </c>
      <c r="V14" s="119">
        <v>2</v>
      </c>
      <c r="W14" s="119">
        <f t="shared" si="2"/>
        <v>4</v>
      </c>
      <c r="X14" s="119" t="str">
        <f t="shared" si="3"/>
        <v>B</v>
      </c>
      <c r="Y14" s="9" t="str">
        <f t="shared" si="4"/>
        <v>Situación mejorable con exposición ocasional o esporádica, o situación sin anomalía destacable con cualquier nivel de exposición. No es esperable que se materialice el riesgo, aunque puede ser concebible.</v>
      </c>
      <c r="Z14" s="7">
        <v>25</v>
      </c>
      <c r="AA14" s="7">
        <f t="shared" si="5"/>
        <v>100</v>
      </c>
      <c r="AB14" s="10" t="str">
        <f t="shared" si="0"/>
        <v>III</v>
      </c>
      <c r="AC14" s="9" t="str">
        <f t="shared" si="6"/>
        <v>Mejorar si es posible. Sería conveniente justificar la intervención y su rentabilidad.</v>
      </c>
      <c r="AD14" s="11" t="str">
        <f t="shared" si="7"/>
        <v>Aceptable</v>
      </c>
      <c r="AE14" s="146" t="s">
        <v>371</v>
      </c>
      <c r="AF14" s="148" t="s">
        <v>34</v>
      </c>
      <c r="AG14" s="148" t="s">
        <v>34</v>
      </c>
      <c r="AH14" s="148" t="s">
        <v>34</v>
      </c>
      <c r="AI14" s="151" t="s">
        <v>364</v>
      </c>
      <c r="AJ14" s="148" t="s">
        <v>34</v>
      </c>
      <c r="AK14" s="147" t="s">
        <v>35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104.25" customHeight="1" thickTop="1" x14ac:dyDescent="0.35">
      <c r="A15" s="40"/>
      <c r="B15" s="237"/>
      <c r="C15" s="237"/>
      <c r="D15" s="237"/>
      <c r="E15" s="293"/>
      <c r="F15" s="271"/>
      <c r="G15" s="122" t="s">
        <v>44</v>
      </c>
      <c r="H15" s="190" t="s">
        <v>326</v>
      </c>
      <c r="I15" s="190" t="s">
        <v>547</v>
      </c>
      <c r="J15" s="190" t="s">
        <v>533</v>
      </c>
      <c r="K15" s="190" t="s">
        <v>534</v>
      </c>
      <c r="L15" s="140">
        <v>0</v>
      </c>
      <c r="M15" s="204">
        <v>20</v>
      </c>
      <c r="N15" s="140">
        <v>0</v>
      </c>
      <c r="O15" s="140">
        <f t="shared" si="1"/>
        <v>20</v>
      </c>
      <c r="P15" s="190" t="s">
        <v>535</v>
      </c>
      <c r="Q15" s="148">
        <v>8</v>
      </c>
      <c r="R15" s="190" t="s">
        <v>536</v>
      </c>
      <c r="S15" s="190" t="s">
        <v>537</v>
      </c>
      <c r="T15" s="190" t="s">
        <v>539</v>
      </c>
      <c r="U15" s="141">
        <v>2</v>
      </c>
      <c r="V15" s="141">
        <v>3</v>
      </c>
      <c r="W15" s="141">
        <f t="shared" si="2"/>
        <v>6</v>
      </c>
      <c r="X15" s="142" t="str">
        <f t="shared" si="3"/>
        <v>M</v>
      </c>
      <c r="Y15" s="143" t="str">
        <f t="shared" si="4"/>
        <v>Situación deficiente con exposición esporádica, o bien situación mejorable con exposición continuada o frecuente. Es posible que suceda el daño alguna vez.</v>
      </c>
      <c r="Z15" s="141">
        <v>25</v>
      </c>
      <c r="AA15" s="141">
        <f t="shared" si="5"/>
        <v>150</v>
      </c>
      <c r="AB15" s="144" t="str">
        <f t="shared" si="0"/>
        <v>II</v>
      </c>
      <c r="AC15" s="143" t="str">
        <f t="shared" si="6"/>
        <v>Corregir y adoptar medidas de control de inmediato. Sin embargo suspenda actividades si el nivel de riesgo está por encima o igual de 360.</v>
      </c>
      <c r="AD15" s="145" t="str">
        <f t="shared" si="7"/>
        <v>No aceptable o aceptable con control específico</v>
      </c>
      <c r="AE15" s="143" t="s">
        <v>538</v>
      </c>
      <c r="AF15" s="148" t="s">
        <v>34</v>
      </c>
      <c r="AG15" s="148" t="s">
        <v>34</v>
      </c>
      <c r="AH15" s="141" t="s">
        <v>531</v>
      </c>
      <c r="AI15" s="152" t="s">
        <v>532</v>
      </c>
      <c r="AJ15" s="148" t="s">
        <v>530</v>
      </c>
      <c r="AK15" s="173" t="s">
        <v>285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2" customFormat="1" ht="104.25" customHeight="1" x14ac:dyDescent="0.35">
      <c r="A16" s="40"/>
      <c r="B16" s="237"/>
      <c r="C16" s="237"/>
      <c r="D16" s="237"/>
      <c r="E16" s="293"/>
      <c r="F16" s="271"/>
      <c r="G16" s="36" t="s">
        <v>44</v>
      </c>
      <c r="H16" s="216" t="s">
        <v>53</v>
      </c>
      <c r="I16" s="190" t="s">
        <v>330</v>
      </c>
      <c r="J16" s="190" t="s">
        <v>331</v>
      </c>
      <c r="K16" s="190" t="s">
        <v>334</v>
      </c>
      <c r="L16" s="140">
        <v>0</v>
      </c>
      <c r="M16" s="204">
        <v>20</v>
      </c>
      <c r="N16" s="140">
        <v>0</v>
      </c>
      <c r="O16" s="140">
        <f t="shared" si="1"/>
        <v>20</v>
      </c>
      <c r="P16" s="191" t="s">
        <v>337</v>
      </c>
      <c r="Q16" s="185">
        <v>8</v>
      </c>
      <c r="R16" s="191" t="s">
        <v>339</v>
      </c>
      <c r="S16" s="191" t="s">
        <v>459</v>
      </c>
      <c r="T16" s="191" t="s">
        <v>341</v>
      </c>
      <c r="U16" s="119">
        <v>6</v>
      </c>
      <c r="V16" s="119">
        <v>4</v>
      </c>
      <c r="W16" s="119">
        <f t="shared" si="2"/>
        <v>24</v>
      </c>
      <c r="X16" s="119" t="str">
        <f t="shared" si="3"/>
        <v>MA</v>
      </c>
      <c r="Y16" s="9" t="str">
        <f t="shared" si="4"/>
        <v>Situación deficiente con exposición continua, o muy deficiente con exposición frecuente. Normalmente la materialización del riesgo ocurre con frecuencia.</v>
      </c>
      <c r="Z16" s="7">
        <v>10</v>
      </c>
      <c r="AA16" s="7">
        <f t="shared" si="5"/>
        <v>240</v>
      </c>
      <c r="AB16" s="10" t="str">
        <f t="shared" si="0"/>
        <v>II</v>
      </c>
      <c r="AC16" s="9" t="str">
        <f t="shared" si="6"/>
        <v>Corregir y adoptar medidas de control de inmediato. Sin embargo suspenda actividades si el nivel de riesgo está por encima o igual de 360.</v>
      </c>
      <c r="AD16" s="11" t="str">
        <f t="shared" si="7"/>
        <v>No aceptable o aceptable con control específico</v>
      </c>
      <c r="AE16" s="173" t="s">
        <v>570</v>
      </c>
      <c r="AF16" s="148" t="s">
        <v>34</v>
      </c>
      <c r="AG16" s="148" t="s">
        <v>34</v>
      </c>
      <c r="AH16" s="190" t="s">
        <v>345</v>
      </c>
      <c r="AI16" s="190" t="s">
        <v>346</v>
      </c>
      <c r="AJ16" s="157" t="s">
        <v>34</v>
      </c>
      <c r="AK16" s="147" t="s">
        <v>35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2" customFormat="1" ht="104.25" customHeight="1" x14ac:dyDescent="0.35">
      <c r="A17" s="40"/>
      <c r="B17" s="237"/>
      <c r="C17" s="237"/>
      <c r="D17" s="237"/>
      <c r="E17" s="293"/>
      <c r="F17" s="271"/>
      <c r="G17" s="36" t="s">
        <v>44</v>
      </c>
      <c r="H17" s="217"/>
      <c r="I17" s="190" t="s">
        <v>333</v>
      </c>
      <c r="J17" s="190" t="s">
        <v>332</v>
      </c>
      <c r="K17" s="190" t="s">
        <v>335</v>
      </c>
      <c r="L17" s="140">
        <v>0</v>
      </c>
      <c r="M17" s="204">
        <v>20</v>
      </c>
      <c r="N17" s="140">
        <v>0</v>
      </c>
      <c r="O17" s="140">
        <f t="shared" si="1"/>
        <v>20</v>
      </c>
      <c r="P17" s="191" t="s">
        <v>338</v>
      </c>
      <c r="Q17" s="185">
        <v>8</v>
      </c>
      <c r="R17" s="191" t="s">
        <v>342</v>
      </c>
      <c r="S17" s="191" t="s">
        <v>343</v>
      </c>
      <c r="T17" s="191" t="s">
        <v>344</v>
      </c>
      <c r="U17" s="119">
        <v>6</v>
      </c>
      <c r="V17" s="119">
        <v>4</v>
      </c>
      <c r="W17" s="119">
        <f t="shared" si="2"/>
        <v>24</v>
      </c>
      <c r="X17" s="119" t="str">
        <f t="shared" si="3"/>
        <v>MA</v>
      </c>
      <c r="Y17" s="9" t="str">
        <f t="shared" si="4"/>
        <v>Situación deficiente con exposición continua, o muy deficiente con exposición frecuente. Normalmente la materialización del riesgo ocurre con frecuencia.</v>
      </c>
      <c r="Z17" s="7">
        <v>10</v>
      </c>
      <c r="AA17" s="7">
        <f t="shared" si="5"/>
        <v>240</v>
      </c>
      <c r="AB17" s="10" t="str">
        <f t="shared" si="0"/>
        <v>II</v>
      </c>
      <c r="AC17" s="9" t="str">
        <f t="shared" si="6"/>
        <v>Corregir y adoptar medidas de control de inmediato. Sin embargo suspenda actividades si el nivel de riesgo está por encima o igual de 360.</v>
      </c>
      <c r="AD17" s="11" t="str">
        <f t="shared" si="7"/>
        <v>No aceptable o aceptable con control específico</v>
      </c>
      <c r="AE17" s="173" t="s">
        <v>570</v>
      </c>
      <c r="AF17" s="148" t="s">
        <v>34</v>
      </c>
      <c r="AG17" s="148" t="s">
        <v>34</v>
      </c>
      <c r="AH17" s="190" t="s">
        <v>345</v>
      </c>
      <c r="AI17" s="190" t="s">
        <v>346</v>
      </c>
      <c r="AJ17" s="157" t="s">
        <v>34</v>
      </c>
      <c r="AK17" s="147"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2" customFormat="1" ht="104.25" customHeight="1" x14ac:dyDescent="0.35">
      <c r="A18" s="40"/>
      <c r="B18" s="237"/>
      <c r="C18" s="237"/>
      <c r="D18" s="237"/>
      <c r="E18" s="293"/>
      <c r="F18" s="271"/>
      <c r="G18" s="36" t="s">
        <v>33</v>
      </c>
      <c r="H18" s="216" t="s">
        <v>48</v>
      </c>
      <c r="I18" s="190" t="s">
        <v>106</v>
      </c>
      <c r="J18" s="190" t="s">
        <v>444</v>
      </c>
      <c r="K18" s="190" t="s">
        <v>420</v>
      </c>
      <c r="L18" s="140">
        <v>0</v>
      </c>
      <c r="M18" s="204">
        <v>20</v>
      </c>
      <c r="N18" s="140">
        <v>0</v>
      </c>
      <c r="O18" s="140">
        <f t="shared" si="1"/>
        <v>20</v>
      </c>
      <c r="P18" s="190" t="s">
        <v>443</v>
      </c>
      <c r="Q18" s="157">
        <v>8</v>
      </c>
      <c r="R18" s="190" t="s">
        <v>213</v>
      </c>
      <c r="S18" s="179" t="s">
        <v>460</v>
      </c>
      <c r="T18" s="179" t="s">
        <v>469</v>
      </c>
      <c r="U18" s="119">
        <v>2</v>
      </c>
      <c r="V18" s="119">
        <v>2</v>
      </c>
      <c r="W18" s="119">
        <f t="shared" si="2"/>
        <v>4</v>
      </c>
      <c r="X18" s="119" t="str">
        <f t="shared" si="3"/>
        <v>B</v>
      </c>
      <c r="Y18" s="9" t="str">
        <f t="shared" si="4"/>
        <v>Situación mejorable con exposición ocasional o esporádica, o situación sin anomalía destacable con cualquier nivel de exposición. No es esperable que se materialice el riesgo, aunque puede ser concebible.</v>
      </c>
      <c r="Z18" s="7">
        <v>10</v>
      </c>
      <c r="AA18" s="7">
        <f t="shared" si="5"/>
        <v>40</v>
      </c>
      <c r="AB18" s="10" t="str">
        <f t="shared" si="0"/>
        <v>III</v>
      </c>
      <c r="AC18" s="9" t="str">
        <f t="shared" si="6"/>
        <v>Mejorar si es posible. Sería conveniente justificar la intervención y su rentabilidad.</v>
      </c>
      <c r="AD18" s="11" t="str">
        <f t="shared" si="7"/>
        <v>Aceptable</v>
      </c>
      <c r="AE18" s="143" t="s">
        <v>70</v>
      </c>
      <c r="AF18" s="157" t="s">
        <v>34</v>
      </c>
      <c r="AG18" s="157" t="s">
        <v>34</v>
      </c>
      <c r="AH18" s="190" t="s">
        <v>200</v>
      </c>
      <c r="AI18" s="190" t="s">
        <v>470</v>
      </c>
      <c r="AJ18" s="157" t="s">
        <v>34</v>
      </c>
      <c r="AK18" s="147"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2" customFormat="1" ht="104.25" customHeight="1" x14ac:dyDescent="0.35">
      <c r="A19" s="40"/>
      <c r="B19" s="237"/>
      <c r="C19" s="237"/>
      <c r="D19" s="237"/>
      <c r="E19" s="293"/>
      <c r="F19" s="271"/>
      <c r="G19" s="36" t="s">
        <v>33</v>
      </c>
      <c r="H19" s="220"/>
      <c r="I19" s="190" t="s">
        <v>68</v>
      </c>
      <c r="J19" s="190" t="s">
        <v>436</v>
      </c>
      <c r="K19" s="190" t="s">
        <v>420</v>
      </c>
      <c r="L19" s="140">
        <v>0</v>
      </c>
      <c r="M19" s="204">
        <v>20</v>
      </c>
      <c r="N19" s="140">
        <v>0</v>
      </c>
      <c r="O19" s="140">
        <f t="shared" si="1"/>
        <v>20</v>
      </c>
      <c r="P19" s="190" t="s">
        <v>437</v>
      </c>
      <c r="Q19" s="157">
        <v>1</v>
      </c>
      <c r="R19" s="190" t="s">
        <v>439</v>
      </c>
      <c r="S19" s="190" t="s">
        <v>467</v>
      </c>
      <c r="T19" s="179" t="s">
        <v>468</v>
      </c>
      <c r="U19" s="119">
        <v>2</v>
      </c>
      <c r="V19" s="119">
        <v>2</v>
      </c>
      <c r="W19" s="119">
        <f t="shared" si="2"/>
        <v>4</v>
      </c>
      <c r="X19" s="119" t="str">
        <f t="shared" si="3"/>
        <v>B</v>
      </c>
      <c r="Y19" s="9" t="str">
        <f t="shared" si="4"/>
        <v>Situación mejorable con exposición ocasional o esporádica, o situación sin anomalía destacable con cualquier nivel de exposición. No es esperable que se materialice el riesgo, aunque puede ser concebible.</v>
      </c>
      <c r="Z19" s="7">
        <v>25</v>
      </c>
      <c r="AA19" s="7">
        <f t="shared" si="5"/>
        <v>100</v>
      </c>
      <c r="AB19" s="10" t="str">
        <f t="shared" si="0"/>
        <v>III</v>
      </c>
      <c r="AC19" s="9" t="str">
        <f t="shared" si="6"/>
        <v>Mejorar si es posible. Sería conveniente justificar la intervención y su rentabilidad.</v>
      </c>
      <c r="AD19" s="11" t="str">
        <f t="shared" si="7"/>
        <v>Aceptable</v>
      </c>
      <c r="AE19" s="143" t="s">
        <v>135</v>
      </c>
      <c r="AF19" s="143" t="s">
        <v>34</v>
      </c>
      <c r="AG19" s="145" t="s">
        <v>213</v>
      </c>
      <c r="AH19" s="190" t="s">
        <v>440</v>
      </c>
      <c r="AI19" s="190" t="s">
        <v>441</v>
      </c>
      <c r="AJ19" s="157" t="s">
        <v>34</v>
      </c>
      <c r="AK19" s="147"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 customFormat="1" ht="104.25" customHeight="1" x14ac:dyDescent="0.35">
      <c r="A20" s="40"/>
      <c r="B20" s="237"/>
      <c r="C20" s="237"/>
      <c r="D20" s="237"/>
      <c r="E20" s="293"/>
      <c r="F20" s="271"/>
      <c r="G20" s="36" t="s">
        <v>33</v>
      </c>
      <c r="H20" s="220"/>
      <c r="I20" s="190" t="s">
        <v>68</v>
      </c>
      <c r="J20" s="190" t="s">
        <v>438</v>
      </c>
      <c r="K20" s="190" t="s">
        <v>69</v>
      </c>
      <c r="L20" s="140">
        <v>0</v>
      </c>
      <c r="M20" s="204">
        <v>20</v>
      </c>
      <c r="N20" s="140">
        <v>0</v>
      </c>
      <c r="O20" s="140">
        <f t="shared" si="1"/>
        <v>20</v>
      </c>
      <c r="P20" s="190" t="s">
        <v>432</v>
      </c>
      <c r="Q20" s="157">
        <v>8</v>
      </c>
      <c r="R20" s="179" t="s">
        <v>213</v>
      </c>
      <c r="S20" s="190" t="s">
        <v>433</v>
      </c>
      <c r="T20" s="179" t="s">
        <v>472</v>
      </c>
      <c r="U20" s="119">
        <v>0</v>
      </c>
      <c r="V20" s="119">
        <v>1</v>
      </c>
      <c r="W20" s="119">
        <f t="shared" si="2"/>
        <v>0</v>
      </c>
      <c r="X20" s="119" t="str">
        <f t="shared" si="3"/>
        <v>B</v>
      </c>
      <c r="Y20" s="9" t="str">
        <f t="shared" si="4"/>
        <v>Situación mejorable con exposición ocasional o esporádica, o situación sin anomalía destacable con cualquier nivel de exposición. No es esperable que se materialice el riesgo, aunque puede ser concebible.</v>
      </c>
      <c r="Z20" s="7">
        <v>10</v>
      </c>
      <c r="AA20" s="7">
        <f t="shared" si="5"/>
        <v>0</v>
      </c>
      <c r="AB20" s="10" t="str">
        <f t="shared" si="0"/>
        <v>IV</v>
      </c>
      <c r="AC20" s="9" t="str">
        <f t="shared" si="6"/>
        <v>Mantener las medidas de control existentes, pero se deberían considerar soluciones o mejoras y se deben hacer comprobaciones periódicas para asegurar que el riesgo aún es tolerable.</v>
      </c>
      <c r="AD20" s="11" t="str">
        <f t="shared" si="7"/>
        <v>Aceptable</v>
      </c>
      <c r="AE20" s="143" t="s">
        <v>70</v>
      </c>
      <c r="AF20" s="157" t="s">
        <v>34</v>
      </c>
      <c r="AG20" s="157" t="s">
        <v>34</v>
      </c>
      <c r="AH20" s="190" t="s">
        <v>434</v>
      </c>
      <c r="AI20" s="190" t="s">
        <v>435</v>
      </c>
      <c r="AJ20" s="157" t="s">
        <v>34</v>
      </c>
      <c r="AK20" s="147"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104.25" customHeight="1" x14ac:dyDescent="0.35">
      <c r="A21" s="40"/>
      <c r="B21" s="237"/>
      <c r="C21" s="237"/>
      <c r="D21" s="237"/>
      <c r="E21" s="293"/>
      <c r="F21" s="271"/>
      <c r="G21" s="36" t="s">
        <v>33</v>
      </c>
      <c r="H21" s="220"/>
      <c r="I21" s="190" t="s">
        <v>288</v>
      </c>
      <c r="J21" s="190" t="s">
        <v>427</v>
      </c>
      <c r="K21" s="190" t="s">
        <v>425</v>
      </c>
      <c r="L21" s="140">
        <v>0</v>
      </c>
      <c r="M21" s="204">
        <v>20</v>
      </c>
      <c r="N21" s="140">
        <v>0</v>
      </c>
      <c r="O21" s="140">
        <f t="shared" si="1"/>
        <v>20</v>
      </c>
      <c r="P21" s="190" t="s">
        <v>426</v>
      </c>
      <c r="Q21" s="157">
        <v>2</v>
      </c>
      <c r="R21" s="179" t="s">
        <v>213</v>
      </c>
      <c r="S21" s="190" t="s">
        <v>475</v>
      </c>
      <c r="T21" s="179" t="s">
        <v>477</v>
      </c>
      <c r="U21" s="119">
        <v>2</v>
      </c>
      <c r="V21" s="119">
        <v>4</v>
      </c>
      <c r="W21" s="119">
        <f t="shared" si="2"/>
        <v>8</v>
      </c>
      <c r="X21" s="119" t="str">
        <f t="shared" si="3"/>
        <v>M</v>
      </c>
      <c r="Y21" s="9" t="str">
        <f t="shared" si="4"/>
        <v>Situación deficiente con exposición esporádica, o bien situación mejorable con exposición continuada o frecuente. Es posible que suceda el daño alguna vez.</v>
      </c>
      <c r="Z21" s="7">
        <v>25</v>
      </c>
      <c r="AA21" s="7">
        <f t="shared" si="5"/>
        <v>200</v>
      </c>
      <c r="AB21" s="10" t="str">
        <f t="shared" si="0"/>
        <v>II</v>
      </c>
      <c r="AC21" s="9" t="str">
        <f t="shared" si="6"/>
        <v>Corregir y adoptar medidas de control de inmediato. Sin embargo suspenda actividades si el nivel de riesgo está por encima o igual de 360.</v>
      </c>
      <c r="AD21" s="11" t="str">
        <f t="shared" si="7"/>
        <v>No aceptable o aceptable con control específico</v>
      </c>
      <c r="AE21" s="148" t="s">
        <v>34</v>
      </c>
      <c r="AF21" s="148" t="s">
        <v>34</v>
      </c>
      <c r="AG21" s="148" t="s">
        <v>34</v>
      </c>
      <c r="AH21" s="190" t="s">
        <v>428</v>
      </c>
      <c r="AI21" s="146" t="s">
        <v>217</v>
      </c>
      <c r="AJ21" s="148" t="s">
        <v>34</v>
      </c>
      <c r="AK21" s="147"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104.25" customHeight="1" x14ac:dyDescent="0.35">
      <c r="A22" s="40"/>
      <c r="B22" s="237"/>
      <c r="C22" s="237"/>
      <c r="D22" s="237"/>
      <c r="E22" s="293"/>
      <c r="F22" s="271"/>
      <c r="G22" s="36" t="s">
        <v>33</v>
      </c>
      <c r="H22" s="217"/>
      <c r="I22" s="190" t="s">
        <v>51</v>
      </c>
      <c r="J22" s="190" t="s">
        <v>429</v>
      </c>
      <c r="K22" s="190" t="s">
        <v>420</v>
      </c>
      <c r="L22" s="140">
        <v>0</v>
      </c>
      <c r="M22" s="204">
        <v>20</v>
      </c>
      <c r="N22" s="140">
        <v>0</v>
      </c>
      <c r="O22" s="140">
        <f t="shared" si="1"/>
        <v>20</v>
      </c>
      <c r="P22" s="190" t="s">
        <v>437</v>
      </c>
      <c r="Q22" s="157">
        <v>1</v>
      </c>
      <c r="R22" s="190" t="s">
        <v>213</v>
      </c>
      <c r="S22" s="179" t="s">
        <v>461</v>
      </c>
      <c r="T22" s="190" t="s">
        <v>473</v>
      </c>
      <c r="U22" s="119">
        <v>2</v>
      </c>
      <c r="V22" s="119">
        <v>1</v>
      </c>
      <c r="W22" s="119">
        <f t="shared" si="2"/>
        <v>2</v>
      </c>
      <c r="X22" s="119" t="str">
        <f t="shared" si="3"/>
        <v>B</v>
      </c>
      <c r="Y22" s="9" t="str">
        <f t="shared" si="4"/>
        <v>Situación mejorable con exposición ocasional o esporádica, o situación sin anomalía destacable con cualquier nivel de exposición. No es esperable que se materialice el riesgo, aunque puede ser concebible.</v>
      </c>
      <c r="Z22" s="7">
        <v>60</v>
      </c>
      <c r="AA22" s="7">
        <f t="shared" si="5"/>
        <v>120</v>
      </c>
      <c r="AB22" s="10" t="str">
        <f t="shared" si="0"/>
        <v>III</v>
      </c>
      <c r="AC22" s="9" t="str">
        <f t="shared" si="6"/>
        <v>Mejorar si es posible. Sería conveniente justificar la intervención y su rentabilidad.</v>
      </c>
      <c r="AD22" s="11" t="str">
        <f t="shared" si="7"/>
        <v>Aceptable</v>
      </c>
      <c r="AE22" s="143" t="s">
        <v>527</v>
      </c>
      <c r="AF22" s="148" t="s">
        <v>34</v>
      </c>
      <c r="AG22" s="148" t="s">
        <v>34</v>
      </c>
      <c r="AH22" s="190" t="s">
        <v>72</v>
      </c>
      <c r="AI22" s="190" t="s">
        <v>431</v>
      </c>
      <c r="AJ22" s="148" t="s">
        <v>34</v>
      </c>
      <c r="AK22" s="147"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04.25" customHeight="1" thickBot="1" x14ac:dyDescent="0.25">
      <c r="A23" s="50"/>
      <c r="B23" s="263"/>
      <c r="C23" s="263"/>
      <c r="D23" s="263"/>
      <c r="E23" s="294"/>
      <c r="F23" s="272"/>
      <c r="G23" s="36" t="s">
        <v>33</v>
      </c>
      <c r="H23" s="190" t="s">
        <v>75</v>
      </c>
      <c r="I23" s="190" t="s">
        <v>418</v>
      </c>
      <c r="J23" s="190" t="s">
        <v>419</v>
      </c>
      <c r="K23" s="190" t="s">
        <v>420</v>
      </c>
      <c r="L23" s="140">
        <v>0</v>
      </c>
      <c r="M23" s="204">
        <v>20</v>
      </c>
      <c r="N23" s="140">
        <v>0</v>
      </c>
      <c r="O23" s="140">
        <f t="shared" si="1"/>
        <v>20</v>
      </c>
      <c r="P23" s="190" t="s">
        <v>421</v>
      </c>
      <c r="Q23" s="157">
        <v>8</v>
      </c>
      <c r="R23" s="190" t="s">
        <v>422</v>
      </c>
      <c r="S23" s="190" t="s">
        <v>423</v>
      </c>
      <c r="T23" s="179" t="s">
        <v>492</v>
      </c>
      <c r="U23" s="119">
        <v>2</v>
      </c>
      <c r="V23" s="119">
        <v>1</v>
      </c>
      <c r="W23" s="119">
        <f t="shared" si="2"/>
        <v>2</v>
      </c>
      <c r="X23" s="119" t="str">
        <f t="shared" si="3"/>
        <v>B</v>
      </c>
      <c r="Y23" s="9" t="str">
        <f t="shared" si="4"/>
        <v>Situación mejorable con exposición ocasional o esporádica, o situación sin anomalía destacable con cualquier nivel de exposición. No es esperable que se materialice el riesgo, aunque puede ser concebible.</v>
      </c>
      <c r="Z23" s="7">
        <v>10</v>
      </c>
      <c r="AA23" s="7">
        <f t="shared" si="5"/>
        <v>20</v>
      </c>
      <c r="AB23" s="10" t="str">
        <f t="shared" si="0"/>
        <v>IV</v>
      </c>
      <c r="AC23" s="9" t="str">
        <f t="shared" si="6"/>
        <v>Mantener las medidas de control existentes, pero se deberían considerar soluciones o mejoras y se deben hacer comprobaciones periódicas para asegurar que el riesgo aún es tolerable.</v>
      </c>
      <c r="AD23" s="11" t="str">
        <f t="shared" si="7"/>
        <v>Aceptable</v>
      </c>
      <c r="AE23" s="203" t="s">
        <v>79</v>
      </c>
      <c r="AF23" s="157" t="s">
        <v>34</v>
      </c>
      <c r="AG23" s="157" t="s">
        <v>34</v>
      </c>
      <c r="AH23" s="190" t="s">
        <v>80</v>
      </c>
      <c r="AI23" s="190" t="s">
        <v>424</v>
      </c>
      <c r="AJ23" s="157" t="s">
        <v>34</v>
      </c>
      <c r="AK23" s="147" t="s">
        <v>35</v>
      </c>
    </row>
    <row r="24" spans="1:64" ht="104.25" customHeight="1" x14ac:dyDescent="0.2">
      <c r="AI24" s="103"/>
    </row>
  </sheetData>
  <mergeCells count="45">
    <mergeCell ref="G9:G10"/>
    <mergeCell ref="B5:T5"/>
    <mergeCell ref="U5:AK5"/>
    <mergeCell ref="B7:T8"/>
    <mergeCell ref="U7:AC8"/>
    <mergeCell ref="AD7:AD8"/>
    <mergeCell ref="AE7:AK7"/>
    <mergeCell ref="AE8:AK8"/>
    <mergeCell ref="B9:B10"/>
    <mergeCell ref="C9:C10"/>
    <mergeCell ref="D9:D10"/>
    <mergeCell ref="E9:E10"/>
    <mergeCell ref="F9:F10"/>
    <mergeCell ref="AJ9:AJ10"/>
    <mergeCell ref="AK9:AK10"/>
    <mergeCell ref="AA9:AA10"/>
    <mergeCell ref="B11:B23"/>
    <mergeCell ref="C11:C23"/>
    <mergeCell ref="D11:D23"/>
    <mergeCell ref="E11:E23"/>
    <mergeCell ref="F11:F23"/>
    <mergeCell ref="AI9:AI10"/>
    <mergeCell ref="AD9:AD10"/>
    <mergeCell ref="AE9:AE10"/>
    <mergeCell ref="AF9:AF10"/>
    <mergeCell ref="U9:U10"/>
    <mergeCell ref="AB9:AB10"/>
    <mergeCell ref="AC9:AC10"/>
    <mergeCell ref="V9:V10"/>
    <mergeCell ref="W9:W10"/>
    <mergeCell ref="X9:X10"/>
    <mergeCell ref="Y9:Y10"/>
    <mergeCell ref="Z9:Z10"/>
    <mergeCell ref="H11:H12"/>
    <mergeCell ref="H16:H17"/>
    <mergeCell ref="H18:H22"/>
    <mergeCell ref="AG9:AG10"/>
    <mergeCell ref="AH9:AH10"/>
    <mergeCell ref="K9:K10"/>
    <mergeCell ref="L9:O9"/>
    <mergeCell ref="P9:P10"/>
    <mergeCell ref="Q9:Q10"/>
    <mergeCell ref="R9:T9"/>
    <mergeCell ref="H9:J9"/>
    <mergeCell ref="H13:H14"/>
  </mergeCells>
  <conditionalFormatting sqref="AB681:AF681 AE513:AF513 AE501:AF501 AE233:AF233 AB49:AF49 AB34:AF34 AB28:AF31 AB32:AE33 AB43:AF46 AB35:AE42 AB47:AE48 AB61:AF62 AB50:AE60 AB64:AF64 AB63:AE63 AB74:AF75 AB65:AE73 AB77:AF77 AB76:AE76 AB89:AF90 AB78:AE88 AB92:AF92 AB91:AE91 AB93:AE102 AF88 AF102:AF103 AE105:AF105 AE103:AE104 AE106:AE115 AF115 AE116:AF117 AE119:AF119 AE118 AE120:AE129 AF129 AE130:AF131 AE133:AF133 AE132 AE134:AE143 AF143 AE144:AF145 AE147:AF147 AE146 AE148:AE157 AF157 AB103:AD157 AB158:AF230 AE245:AF246 AE248:AF248 AE247 AE249:AE258 AF258 AB259:AF259 AE260:AF498 AE499:AE500 AE502:AE512 AB260:AD513 AB514:AF599 AB676:AF676 AB611:AF612 AB602:AF602 AB600:AE601 AB603:AE610 AB614:AF673 AB613:AE613 AB674:AE675 AB677:AE680 AB685:AF686 AB682:AE684 AB688:AF748 AB687:AE687 AB231:AE232 AE234:AE244 AB233:AD258 AC20:AD20 AB24:AE27 AB14:AD14 AB22:AD23 AB19:AB21 AB11:AB14 AB16:AD18">
    <cfRule type="cellIs" dxfId="102" priority="103" stopIfTrue="1" operator="equal">
      <formula>"I"</formula>
    </cfRule>
    <cfRule type="cellIs" dxfId="101" priority="104" stopIfTrue="1" operator="equal">
      <formula>"II"</formula>
    </cfRule>
    <cfRule type="cellIs" dxfId="100" priority="105" stopIfTrue="1" operator="between">
      <formula>"III"</formula>
      <formula>"IV"</formula>
    </cfRule>
  </conditionalFormatting>
  <conditionalFormatting sqref="AD681:AF681 AE513:AF513 AE501:AF501 AD233:AF233 AD231:AE232 AD234:AE245 AD49:AF49 AD34:AF34 AD28:AF31 AD32:AE33 AD43:AF46 AD35:AE42 AD47:AE48 AD61:AF62 AD50:AE60 AD64:AF64 AD63:AE63 AD74:AF75 AD65:AE73 AD77:AF77 AD76:AE76 AD89:AF90 AD78:AE88 AD92:AF92 AD91:AE91 AD93:AE102 AF88 AF102:AF103 AE105:AF105 AE103:AE104 AE106:AE115 AF115 AE116:AF117 AE119:AF119 AE118 AE120:AE129 AF129 AE130:AF131 AE133:AF133 AE132 AE134:AE143 AF143 AE144:AF145 AE147:AF147 AE146 AE148:AE157 AF157 AD103:AD157 AD158:AF230 AF245:AF246 AE248:AF248 AE246:AE247 AE249:AE258 AF258 AD246:AD258 AD259:AF259 AE260:AF498 AE499:AE500 AE502:AE512 AD260:AD513 AD514:AF599 AD676:AF676 AD611:AF612 AD602:AF602 AD600:AE601 AD603:AE610 AD614:AF673 AD613:AE613 AD674:AE675 AD677:AE680 AD685:AF686 AD682:AE684 AD688:AF748 AD687:AE687 AD14 AD20 AD24:AE27 AD22:AD23 AD16:AD18">
    <cfRule type="cellIs" dxfId="99" priority="101" stopIfTrue="1" operator="equal">
      <formula>"Aceptable"</formula>
    </cfRule>
    <cfRule type="cellIs" dxfId="98" priority="102" stopIfTrue="1" operator="equal">
      <formula>"No aceptable"</formula>
    </cfRule>
  </conditionalFormatting>
  <conditionalFormatting sqref="AD14 AD20 AD22:AD748 AD16:AD18">
    <cfRule type="containsText" dxfId="97" priority="98" stopIfTrue="1" operator="containsText" text="No aceptable o aceptable con control específico">
      <formula>NOT(ISERROR(SEARCH("No aceptable o aceptable con control específico",AD14)))</formula>
    </cfRule>
    <cfRule type="containsText" dxfId="96" priority="99" stopIfTrue="1" operator="containsText" text="No aceptable">
      <formula>NOT(ISERROR(SEARCH("No aceptable",AD14)))</formula>
    </cfRule>
    <cfRule type="containsText" dxfId="95" priority="100" stopIfTrue="1" operator="containsText" text="No Aceptable o aceptable con control específico">
      <formula>NOT(ISERROR(SEARCH("No Aceptable o aceptable con control específico",AD14)))</formula>
    </cfRule>
  </conditionalFormatting>
  <conditionalFormatting sqref="AD11">
    <cfRule type="containsText" dxfId="94" priority="90" stopIfTrue="1" operator="containsText" text="No aceptable o aceptable con control específico">
      <formula>NOT(ISERROR(SEARCH("No aceptable o aceptable con control específico",AD11)))</formula>
    </cfRule>
    <cfRule type="containsText" dxfId="93" priority="91" stopIfTrue="1" operator="containsText" text="No aceptable">
      <formula>NOT(ISERROR(SEARCH("No aceptable",AD11)))</formula>
    </cfRule>
    <cfRule type="containsText" dxfId="92" priority="92" stopIfTrue="1" operator="containsText" text="No Aceptable o aceptable con control específico">
      <formula>NOT(ISERROR(SEARCH("No Aceptable o aceptable con control específico",AD11)))</formula>
    </cfRule>
  </conditionalFormatting>
  <conditionalFormatting sqref="AD11">
    <cfRule type="cellIs" dxfId="91" priority="93" stopIfTrue="1" operator="equal">
      <formula>"Aceptable"</formula>
    </cfRule>
    <cfRule type="cellIs" dxfId="90" priority="94" stopIfTrue="1" operator="equal">
      <formula>"No aceptable"</formula>
    </cfRule>
  </conditionalFormatting>
  <conditionalFormatting sqref="AD12:AD13">
    <cfRule type="cellIs" dxfId="89" priority="85" stopIfTrue="1" operator="equal">
      <formula>"Aceptable"</formula>
    </cfRule>
    <cfRule type="cellIs" dxfId="88" priority="86" stopIfTrue="1" operator="equal">
      <formula>"No aceptable"</formula>
    </cfRule>
  </conditionalFormatting>
  <conditionalFormatting sqref="AD12:AD13">
    <cfRule type="containsText" dxfId="87" priority="82" stopIfTrue="1" operator="containsText" text="No aceptable o aceptable con control específico">
      <formula>NOT(ISERROR(SEARCH("No aceptable o aceptable con control específico",AD12)))</formula>
    </cfRule>
    <cfRule type="containsText" dxfId="86" priority="83" stopIfTrue="1" operator="containsText" text="No aceptable">
      <formula>NOT(ISERROR(SEARCH("No aceptable",AD12)))</formula>
    </cfRule>
    <cfRule type="containsText" dxfId="85" priority="84" stopIfTrue="1" operator="containsText" text="No Aceptable o aceptable con control específico">
      <formula>NOT(ISERROR(SEARCH("No Aceptable o aceptable con control específico",AD12)))</formula>
    </cfRule>
  </conditionalFormatting>
  <conditionalFormatting sqref="AD19">
    <cfRule type="cellIs" dxfId="84" priority="77" stopIfTrue="1" operator="equal">
      <formula>"Aceptable"</formula>
    </cfRule>
    <cfRule type="cellIs" dxfId="83" priority="78" stopIfTrue="1" operator="equal">
      <formula>"No aceptable"</formula>
    </cfRule>
  </conditionalFormatting>
  <conditionalFormatting sqref="AD19">
    <cfRule type="containsText" dxfId="82" priority="74" stopIfTrue="1" operator="containsText" text="No aceptable o aceptable con control específico">
      <formula>NOT(ISERROR(SEARCH("No aceptable o aceptable con control específico",AD19)))</formula>
    </cfRule>
    <cfRule type="containsText" dxfId="81" priority="75" stopIfTrue="1" operator="containsText" text="No aceptable">
      <formula>NOT(ISERROR(SEARCH("No aceptable",AD19)))</formula>
    </cfRule>
    <cfRule type="containsText" dxfId="80" priority="76" stopIfTrue="1" operator="containsText" text="No Aceptable o aceptable con control específico">
      <formula>NOT(ISERROR(SEARCH("No Aceptable o aceptable con control específico",AD19)))</formula>
    </cfRule>
  </conditionalFormatting>
  <conditionalFormatting sqref="AD21">
    <cfRule type="cellIs" dxfId="79" priority="69" stopIfTrue="1" operator="equal">
      <formula>"Aceptable"</formula>
    </cfRule>
    <cfRule type="cellIs" dxfId="78" priority="70" stopIfTrue="1" operator="equal">
      <formula>"No aceptable"</formula>
    </cfRule>
  </conditionalFormatting>
  <conditionalFormatting sqref="AD21">
    <cfRule type="containsText" dxfId="77" priority="66" stopIfTrue="1" operator="containsText" text="No aceptable o aceptable con control específico">
      <formula>NOT(ISERROR(SEARCH("No aceptable o aceptable con control específico",AD21)))</formula>
    </cfRule>
    <cfRule type="containsText" dxfId="76" priority="67" stopIfTrue="1" operator="containsText" text="No aceptable">
      <formula>NOT(ISERROR(SEARCH("No aceptable",AD21)))</formula>
    </cfRule>
    <cfRule type="containsText" dxfId="75" priority="68" stopIfTrue="1" operator="containsText" text="No Aceptable o aceptable con control específico">
      <formula>NOT(ISERROR(SEARCH("No Aceptable o aceptable con control específico",AD21)))</formula>
    </cfRule>
  </conditionalFormatting>
  <conditionalFormatting sqref="AE13">
    <cfRule type="cellIs" dxfId="74" priority="56" stopIfTrue="1" operator="equal">
      <formula>"Aceptable"</formula>
    </cfRule>
    <cfRule type="cellIs" dxfId="73" priority="57" stopIfTrue="1" operator="equal">
      <formula>"No aceptable"</formula>
    </cfRule>
  </conditionalFormatting>
  <conditionalFormatting sqref="AE13">
    <cfRule type="cellIs" dxfId="72" priority="58" stopIfTrue="1" operator="equal">
      <formula>"I"</formula>
    </cfRule>
    <cfRule type="cellIs" dxfId="71" priority="59" stopIfTrue="1" operator="equal">
      <formula>"II"</formula>
    </cfRule>
    <cfRule type="cellIs" dxfId="70" priority="60" stopIfTrue="1" operator="between">
      <formula>"III"</formula>
      <formula>"IV"</formula>
    </cfRule>
  </conditionalFormatting>
  <conditionalFormatting sqref="AE11:AE12">
    <cfRule type="cellIs" dxfId="69" priority="53" stopIfTrue="1" operator="equal">
      <formula>"I"</formula>
    </cfRule>
    <cfRule type="cellIs" dxfId="68" priority="54" stopIfTrue="1" operator="equal">
      <formula>"II"</formula>
    </cfRule>
    <cfRule type="cellIs" dxfId="67" priority="55" stopIfTrue="1" operator="between">
      <formula>"III"</formula>
      <formula>"IV"</formula>
    </cfRule>
  </conditionalFormatting>
  <conditionalFormatting sqref="AE11:AE12">
    <cfRule type="cellIs" dxfId="66" priority="51" stopIfTrue="1" operator="equal">
      <formula>"Aceptable"</formula>
    </cfRule>
    <cfRule type="cellIs" dxfId="65" priority="52" stopIfTrue="1" operator="equal">
      <formula>"No aceptable"</formula>
    </cfRule>
  </conditionalFormatting>
  <conditionalFormatting sqref="AE18">
    <cfRule type="cellIs" dxfId="64" priority="48" stopIfTrue="1" operator="equal">
      <formula>"I"</formula>
    </cfRule>
    <cfRule type="cellIs" dxfId="63" priority="49" stopIfTrue="1" operator="equal">
      <formula>"II"</formula>
    </cfRule>
    <cfRule type="cellIs" dxfId="62" priority="50" stopIfTrue="1" operator="between">
      <formula>"III"</formula>
      <formula>"IV"</formula>
    </cfRule>
  </conditionalFormatting>
  <conditionalFormatting sqref="AE18">
    <cfRule type="cellIs" dxfId="61" priority="46" stopIfTrue="1" operator="equal">
      <formula>"Aceptable"</formula>
    </cfRule>
    <cfRule type="cellIs" dxfId="60" priority="47" stopIfTrue="1" operator="equal">
      <formula>"No aceptable"</formula>
    </cfRule>
  </conditionalFormatting>
  <conditionalFormatting sqref="AE19">
    <cfRule type="cellIs" dxfId="59" priority="44" stopIfTrue="1" operator="equal">
      <formula>"Aceptable"</formula>
    </cfRule>
    <cfRule type="cellIs" dxfId="58" priority="45" stopIfTrue="1" operator="equal">
      <formula>"No aceptable"</formula>
    </cfRule>
  </conditionalFormatting>
  <conditionalFormatting sqref="AE20">
    <cfRule type="cellIs" dxfId="57" priority="41" stopIfTrue="1" operator="equal">
      <formula>"I"</formula>
    </cfRule>
    <cfRule type="cellIs" dxfId="56" priority="42" stopIfTrue="1" operator="equal">
      <formula>"II"</formula>
    </cfRule>
    <cfRule type="cellIs" dxfId="55" priority="43" stopIfTrue="1" operator="between">
      <formula>"III"</formula>
      <formula>"IV"</formula>
    </cfRule>
  </conditionalFormatting>
  <conditionalFormatting sqref="AE20">
    <cfRule type="cellIs" dxfId="54" priority="39" stopIfTrue="1" operator="equal">
      <formula>"Aceptable"</formula>
    </cfRule>
    <cfRule type="cellIs" dxfId="53" priority="40" stopIfTrue="1" operator="equal">
      <formula>"No aceptable"</formula>
    </cfRule>
  </conditionalFormatting>
  <conditionalFormatting sqref="AE21">
    <cfRule type="cellIs" dxfId="52" priority="31" stopIfTrue="1" operator="equal">
      <formula>"I"</formula>
    </cfRule>
    <cfRule type="cellIs" dxfId="51" priority="32" stopIfTrue="1" operator="equal">
      <formula>"II"</formula>
    </cfRule>
    <cfRule type="cellIs" dxfId="50" priority="33" stopIfTrue="1" operator="between">
      <formula>"III"</formula>
      <formula>"IV"</formula>
    </cfRule>
  </conditionalFormatting>
  <conditionalFormatting sqref="AE21">
    <cfRule type="cellIs" dxfId="49" priority="29" stopIfTrue="1" operator="equal">
      <formula>"Aceptable"</formula>
    </cfRule>
    <cfRule type="cellIs" dxfId="48" priority="30" stopIfTrue="1" operator="equal">
      <formula>"No aceptable"</formula>
    </cfRule>
  </conditionalFormatting>
  <conditionalFormatting sqref="AE22">
    <cfRule type="cellIs" dxfId="47" priority="26" stopIfTrue="1" operator="equal">
      <formula>"I"</formula>
    </cfRule>
    <cfRule type="cellIs" dxfId="46" priority="27" stopIfTrue="1" operator="equal">
      <formula>"II"</formula>
    </cfRule>
    <cfRule type="cellIs" dxfId="45" priority="28" stopIfTrue="1" operator="between">
      <formula>"III"</formula>
      <formula>"IV"</formula>
    </cfRule>
  </conditionalFormatting>
  <conditionalFormatting sqref="AE22">
    <cfRule type="cellIs" dxfId="44" priority="24" stopIfTrue="1" operator="equal">
      <formula>"Aceptable"</formula>
    </cfRule>
    <cfRule type="cellIs" dxfId="43" priority="25" stopIfTrue="1" operator="equal">
      <formula>"No aceptable"</formula>
    </cfRule>
  </conditionalFormatting>
  <conditionalFormatting sqref="AE15">
    <cfRule type="cellIs" dxfId="42" priority="21" stopIfTrue="1" operator="equal">
      <formula>"I"</formula>
    </cfRule>
    <cfRule type="cellIs" dxfId="41" priority="22" stopIfTrue="1" operator="equal">
      <formula>"II"</formula>
    </cfRule>
    <cfRule type="cellIs" dxfId="40" priority="23" stopIfTrue="1" operator="between">
      <formula>"III"</formula>
      <formula>"IV"</formula>
    </cfRule>
  </conditionalFormatting>
  <conditionalFormatting sqref="AE15">
    <cfRule type="cellIs" dxfId="39" priority="19" stopIfTrue="1" operator="equal">
      <formula>"Aceptable"</formula>
    </cfRule>
    <cfRule type="cellIs" dxfId="38" priority="20" stopIfTrue="1" operator="equal">
      <formula>"No aceptable"</formula>
    </cfRule>
  </conditionalFormatting>
  <conditionalFormatting sqref="AE16">
    <cfRule type="cellIs" dxfId="37" priority="16" stopIfTrue="1" operator="equal">
      <formula>"I"</formula>
    </cfRule>
    <cfRule type="cellIs" dxfId="36" priority="17" stopIfTrue="1" operator="equal">
      <formula>"II"</formula>
    </cfRule>
    <cfRule type="cellIs" dxfId="35" priority="18" stopIfTrue="1" operator="between">
      <formula>"III"</formula>
      <formula>"IV"</formula>
    </cfRule>
  </conditionalFormatting>
  <conditionalFormatting sqref="AE16">
    <cfRule type="cellIs" dxfId="34" priority="14" stopIfTrue="1" operator="equal">
      <formula>"Aceptable"</formula>
    </cfRule>
    <cfRule type="cellIs" dxfId="33" priority="15" stopIfTrue="1" operator="equal">
      <formula>"No aceptable"</formula>
    </cfRule>
  </conditionalFormatting>
  <conditionalFormatting sqref="AE17">
    <cfRule type="cellIs" dxfId="32" priority="11" stopIfTrue="1" operator="equal">
      <formula>"I"</formula>
    </cfRule>
    <cfRule type="cellIs" dxfId="31" priority="12" stopIfTrue="1" operator="equal">
      <formula>"II"</formula>
    </cfRule>
    <cfRule type="cellIs" dxfId="30" priority="13" stopIfTrue="1" operator="between">
      <formula>"III"</formula>
      <formula>"IV"</formula>
    </cfRule>
  </conditionalFormatting>
  <conditionalFormatting sqref="AE17">
    <cfRule type="cellIs" dxfId="29" priority="9" stopIfTrue="1" operator="equal">
      <formula>"Aceptable"</formula>
    </cfRule>
    <cfRule type="cellIs" dxfId="28" priority="10" stopIfTrue="1" operator="equal">
      <formula>"No aceptable"</formula>
    </cfRule>
  </conditionalFormatting>
  <conditionalFormatting sqref="AB15:AD15">
    <cfRule type="cellIs" dxfId="27" priority="6" stopIfTrue="1" operator="equal">
      <formula>"I"</formula>
    </cfRule>
    <cfRule type="cellIs" dxfId="26" priority="7" stopIfTrue="1" operator="equal">
      <formula>"II"</formula>
    </cfRule>
    <cfRule type="cellIs" dxfId="25" priority="8" stopIfTrue="1" operator="between">
      <formula>"III"</formula>
      <formula>"IV"</formula>
    </cfRule>
  </conditionalFormatting>
  <conditionalFormatting sqref="AD15">
    <cfRule type="cellIs" dxfId="24" priority="4" stopIfTrue="1" operator="equal">
      <formula>"Aceptable"</formula>
    </cfRule>
    <cfRule type="cellIs" dxfId="23" priority="5" stopIfTrue="1" operator="equal">
      <formula>"No aceptable"</formula>
    </cfRule>
  </conditionalFormatting>
  <conditionalFormatting sqref="AD15">
    <cfRule type="containsText" dxfId="22" priority="1" stopIfTrue="1" operator="containsText" text="No aceptable o aceptable con control específico">
      <formula>NOT(ISERROR(SEARCH("No aceptable o aceptable con control específico",AD15)))</formula>
    </cfRule>
    <cfRule type="containsText" dxfId="21" priority="2" stopIfTrue="1" operator="containsText" text="No aceptable">
      <formula>NOT(ISERROR(SEARCH("No aceptable",AD15)))</formula>
    </cfRule>
    <cfRule type="containsText" dxfId="20" priority="3" stopIfTrue="1" operator="containsText" text="No Aceptable o aceptable con control específico">
      <formula>NOT(ISERROR(SEARCH("No Aceptable o aceptable con control específico",AD15)))</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22:Z23 Z11:Z20" xr:uid="{00000000-0002-0000-2200-000000000000}">
      <formula1>"100,60,25,10"</formula1>
    </dataValidation>
    <dataValidation type="list" allowBlank="1" showInputMessage="1" prompt="4 = Continua_x000a_3 = Frecuente_x000a_2 = Ocasional_x000a_1 = Esporádica" sqref="V11:V23" xr:uid="{00000000-0002-0000-2200-000001000000}">
      <formula1>"4, 3, 2, 1"</formula1>
    </dataValidation>
    <dataValidation type="list" allowBlank="1" showInputMessage="1" showErrorMessage="1" prompt="10 = Muy Alto_x000a_6 = Alto_x000a_2 = Medio_x000a_0 = Bajo" sqref="U11:U23" xr:uid="{00000000-0002-0000-2200-000002000000}">
      <formula1>"10, 6, 2, 0, "</formula1>
    </dataValidation>
    <dataValidation allowBlank="1" sqref="AA22:AA23 AA11:AA20" xr:uid="{00000000-0002-0000-2200-000003000000}"/>
  </dataValidations>
  <pageMargins left="0.7" right="0.7" top="0.75" bottom="0.75" header="0.3" footer="0.3"/>
  <pageSetup orientation="portrait" horizontalDpi="4294967294" verticalDpi="4294967294"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pageSetUpPr fitToPage="1"/>
  </sheetPr>
  <dimension ref="A1:BL79"/>
  <sheetViews>
    <sheetView topLeftCell="A4" zoomScale="70" zoomScaleNormal="70" zoomScaleSheetLayoutView="100" workbookViewId="0">
      <selection activeCell="D11" sqref="D11:D17"/>
    </sheetView>
  </sheetViews>
  <sheetFormatPr baseColWidth="10" defaultRowHeight="15" x14ac:dyDescent="0.3"/>
  <cols>
    <col min="1" max="1" width="1.85546875" style="61" customWidth="1"/>
    <col min="2" max="2" width="4.85546875" style="61" customWidth="1"/>
    <col min="3" max="3" width="6.42578125" style="61" customWidth="1"/>
    <col min="4" max="4" width="4.5703125" style="61" customWidth="1"/>
    <col min="5" max="5" width="5" style="62" customWidth="1"/>
    <col min="6" max="6" width="6.5703125" style="61" customWidth="1"/>
    <col min="7" max="7" width="8.28515625" style="61" customWidth="1"/>
    <col min="8" max="8" width="20.28515625" style="63" customWidth="1"/>
    <col min="9" max="9" width="29.28515625" style="61" customWidth="1"/>
    <col min="10" max="10" width="29.7109375" style="61" customWidth="1"/>
    <col min="11" max="11" width="38.28515625" style="61" customWidth="1"/>
    <col min="12" max="15" width="5.140625" style="61" customWidth="1"/>
    <col min="16" max="16" width="23.85546875" style="61" bestFit="1" customWidth="1"/>
    <col min="17" max="17" width="5.7109375" style="61" customWidth="1"/>
    <col min="18" max="18" width="15.140625" style="61" customWidth="1"/>
    <col min="19" max="19" width="16" style="61" customWidth="1"/>
    <col min="20" max="20" width="14.7109375" style="61" customWidth="1"/>
    <col min="21" max="21" width="5" style="61" customWidth="1"/>
    <col min="22" max="22" width="5.42578125" style="61" customWidth="1"/>
    <col min="23" max="23" width="8.140625" style="61" customWidth="1"/>
    <col min="24" max="24" width="6.7109375" style="61" customWidth="1"/>
    <col min="25" max="25" width="30.42578125" style="61" customWidth="1"/>
    <col min="26" max="26" width="7.7109375" style="61" customWidth="1"/>
    <col min="27" max="27" width="8.140625" style="61" customWidth="1"/>
    <col min="28" max="28" width="7.28515625" style="61" customWidth="1"/>
    <col min="29" max="29" width="24.42578125" style="61" customWidth="1"/>
    <col min="30" max="30" width="12.7109375" style="61" customWidth="1"/>
    <col min="31" max="31" width="23.5703125" style="61" customWidth="1"/>
    <col min="32" max="32" width="20" style="62" customWidth="1"/>
    <col min="33" max="33" width="27.28515625" style="62" customWidth="1"/>
    <col min="34" max="34" width="22.28515625" style="62" customWidth="1"/>
    <col min="35" max="35" width="40.42578125" style="61" customWidth="1"/>
    <col min="36" max="36" width="18.5703125" style="63" customWidth="1"/>
    <col min="37" max="37" width="19.28515625" style="61" customWidth="1"/>
    <col min="38" max="16384" width="11.42578125" style="61"/>
  </cols>
  <sheetData>
    <row r="1" spans="1:64" ht="24.95" customHeight="1" x14ac:dyDescent="0.3">
      <c r="B1" s="64"/>
      <c r="C1" s="65"/>
      <c r="D1" s="65"/>
      <c r="E1" s="66"/>
      <c r="F1" s="65"/>
      <c r="G1" s="65"/>
      <c r="H1" s="67"/>
      <c r="I1" s="65"/>
      <c r="J1" s="65"/>
      <c r="K1" s="65"/>
      <c r="L1" s="65"/>
      <c r="M1" s="65"/>
      <c r="N1" s="65"/>
      <c r="O1" s="65"/>
      <c r="P1" s="65"/>
      <c r="Q1" s="65"/>
      <c r="R1" s="65"/>
      <c r="S1" s="65"/>
      <c r="T1" s="65"/>
      <c r="U1" s="65"/>
      <c r="V1" s="65"/>
      <c r="W1" s="65"/>
      <c r="X1" s="65"/>
      <c r="Y1" s="65"/>
      <c r="Z1" s="65"/>
      <c r="AA1" s="65"/>
      <c r="AB1" s="65"/>
      <c r="AC1" s="65"/>
      <c r="AD1" s="65"/>
      <c r="AE1" s="65"/>
      <c r="AF1" s="66"/>
      <c r="AG1" s="66"/>
      <c r="AH1" s="66"/>
      <c r="AI1" s="68"/>
      <c r="AJ1" s="69" t="s">
        <v>89</v>
      </c>
      <c r="AK1" s="70" t="s">
        <v>137</v>
      </c>
    </row>
    <row r="2" spans="1:64" ht="24.95" customHeight="1" x14ac:dyDescent="0.3">
      <c r="B2" s="71"/>
      <c r="C2" s="72"/>
      <c r="D2" s="72"/>
      <c r="E2" s="73"/>
      <c r="F2" s="72"/>
      <c r="G2" s="72"/>
      <c r="H2" s="74"/>
      <c r="I2" s="72"/>
      <c r="J2" s="72"/>
      <c r="K2" s="72"/>
      <c r="L2" s="72"/>
      <c r="M2" s="72"/>
      <c r="N2" s="72"/>
      <c r="O2" s="72"/>
      <c r="P2" s="72"/>
      <c r="Q2" s="72"/>
      <c r="R2" s="72"/>
      <c r="S2" s="72"/>
      <c r="T2" s="72"/>
      <c r="U2" s="72"/>
      <c r="V2" s="72"/>
      <c r="W2" s="72"/>
      <c r="X2" s="72"/>
      <c r="Y2" s="72"/>
      <c r="Z2" s="72"/>
      <c r="AA2" s="72"/>
      <c r="AB2" s="72"/>
      <c r="AC2" s="72"/>
      <c r="AD2" s="72"/>
      <c r="AE2" s="72"/>
      <c r="AF2" s="73"/>
      <c r="AG2" s="73"/>
      <c r="AH2" s="73"/>
      <c r="AI2" s="75"/>
      <c r="AJ2" s="69" t="s">
        <v>90</v>
      </c>
      <c r="AK2" s="70">
        <v>1</v>
      </c>
    </row>
    <row r="3" spans="1:64" ht="24.95" customHeight="1" x14ac:dyDescent="0.3">
      <c r="B3" s="76"/>
      <c r="C3" s="77"/>
      <c r="D3" s="77"/>
      <c r="E3" s="78"/>
      <c r="F3" s="77"/>
      <c r="G3" s="77"/>
      <c r="H3" s="79"/>
      <c r="I3" s="77"/>
      <c r="J3" s="77"/>
      <c r="K3" s="77"/>
      <c r="L3" s="77"/>
      <c r="M3" s="77"/>
      <c r="N3" s="77"/>
      <c r="O3" s="77"/>
      <c r="P3" s="77"/>
      <c r="Q3" s="77"/>
      <c r="R3" s="77"/>
      <c r="S3" s="77"/>
      <c r="T3" s="77"/>
      <c r="U3" s="77"/>
      <c r="V3" s="77"/>
      <c r="W3" s="77"/>
      <c r="X3" s="77"/>
      <c r="Y3" s="77"/>
      <c r="Z3" s="77"/>
      <c r="AA3" s="77"/>
      <c r="AB3" s="77"/>
      <c r="AC3" s="77"/>
      <c r="AD3" s="77"/>
      <c r="AE3" s="77"/>
      <c r="AF3" s="78"/>
      <c r="AG3" s="78"/>
      <c r="AH3" s="78"/>
      <c r="AI3" s="80"/>
      <c r="AJ3" s="81" t="s">
        <v>91</v>
      </c>
      <c r="AK3" s="82">
        <v>42870</v>
      </c>
    </row>
    <row r="4" spans="1:64" ht="6.75" customHeight="1" x14ac:dyDescent="0.3"/>
    <row r="5" spans="1:64" s="137" customFormat="1" ht="62.25" customHeight="1" x14ac:dyDescent="0.3">
      <c r="B5" s="225" t="s">
        <v>329</v>
      </c>
      <c r="C5" s="226"/>
      <c r="D5" s="226"/>
      <c r="E5" s="226"/>
      <c r="F5" s="226"/>
      <c r="G5" s="226"/>
      <c r="H5" s="226"/>
      <c r="I5" s="226"/>
      <c r="J5" s="226"/>
      <c r="K5" s="226"/>
      <c r="L5" s="226"/>
      <c r="M5" s="226"/>
      <c r="N5" s="226"/>
      <c r="O5" s="226"/>
      <c r="P5" s="226"/>
      <c r="Q5" s="226"/>
      <c r="R5" s="226"/>
      <c r="S5" s="226"/>
      <c r="T5" s="227"/>
      <c r="U5" s="225" t="s">
        <v>92</v>
      </c>
      <c r="V5" s="226"/>
      <c r="W5" s="226"/>
      <c r="X5" s="226"/>
      <c r="Y5" s="226"/>
      <c r="Z5" s="226"/>
      <c r="AA5" s="226"/>
      <c r="AB5" s="226"/>
      <c r="AC5" s="226"/>
      <c r="AD5" s="226"/>
      <c r="AE5" s="226"/>
      <c r="AF5" s="226"/>
      <c r="AG5" s="226"/>
      <c r="AH5" s="226"/>
      <c r="AI5" s="226"/>
      <c r="AJ5" s="226"/>
      <c r="AK5" s="227"/>
    </row>
    <row r="6" spans="1:64" s="137" customFormat="1" ht="18.75" customHeight="1" x14ac:dyDescent="0.3">
      <c r="E6" s="138"/>
      <c r="H6" s="139"/>
      <c r="AF6" s="138"/>
      <c r="AG6" s="138"/>
      <c r="AH6" s="138"/>
      <c r="AJ6" s="139"/>
    </row>
    <row r="7" spans="1:64" s="135" customFormat="1" ht="41.25" customHeight="1" x14ac:dyDescent="0.35">
      <c r="B7" s="324" t="s">
        <v>16</v>
      </c>
      <c r="C7" s="325"/>
      <c r="D7" s="325"/>
      <c r="E7" s="325"/>
      <c r="F7" s="325"/>
      <c r="G7" s="325"/>
      <c r="H7" s="325"/>
      <c r="I7" s="325"/>
      <c r="J7" s="325"/>
      <c r="K7" s="325"/>
      <c r="L7" s="325"/>
      <c r="M7" s="325"/>
      <c r="N7" s="325"/>
      <c r="O7" s="325"/>
      <c r="P7" s="325"/>
      <c r="Q7" s="325"/>
      <c r="R7" s="325"/>
      <c r="S7" s="325"/>
      <c r="T7" s="326"/>
      <c r="U7" s="330" t="s">
        <v>7</v>
      </c>
      <c r="V7" s="331"/>
      <c r="W7" s="331"/>
      <c r="X7" s="331"/>
      <c r="Y7" s="331"/>
      <c r="Z7" s="331"/>
      <c r="AA7" s="331"/>
      <c r="AB7" s="331"/>
      <c r="AC7" s="332"/>
      <c r="AD7" s="336" t="s">
        <v>19</v>
      </c>
      <c r="AE7" s="338" t="s">
        <v>17</v>
      </c>
      <c r="AF7" s="339"/>
      <c r="AG7" s="339"/>
      <c r="AH7" s="339"/>
      <c r="AI7" s="339"/>
      <c r="AJ7" s="339"/>
      <c r="AK7" s="340"/>
    </row>
    <row r="8" spans="1:64" s="135" customFormat="1" ht="29.25" customHeight="1" x14ac:dyDescent="0.35">
      <c r="B8" s="327"/>
      <c r="C8" s="328"/>
      <c r="D8" s="328"/>
      <c r="E8" s="328"/>
      <c r="F8" s="328"/>
      <c r="G8" s="328"/>
      <c r="H8" s="328"/>
      <c r="I8" s="328"/>
      <c r="J8" s="328"/>
      <c r="K8" s="328"/>
      <c r="L8" s="328"/>
      <c r="M8" s="328"/>
      <c r="N8" s="328"/>
      <c r="O8" s="328"/>
      <c r="P8" s="328"/>
      <c r="Q8" s="328"/>
      <c r="R8" s="328"/>
      <c r="S8" s="328"/>
      <c r="T8" s="329"/>
      <c r="U8" s="333"/>
      <c r="V8" s="334"/>
      <c r="W8" s="334"/>
      <c r="X8" s="334"/>
      <c r="Y8" s="334"/>
      <c r="Z8" s="334"/>
      <c r="AA8" s="334"/>
      <c r="AB8" s="334"/>
      <c r="AC8" s="335"/>
      <c r="AD8" s="337"/>
      <c r="AE8" s="341" t="s">
        <v>10</v>
      </c>
      <c r="AF8" s="342"/>
      <c r="AG8" s="342"/>
      <c r="AH8" s="342"/>
      <c r="AI8" s="342"/>
      <c r="AJ8" s="342"/>
      <c r="AK8" s="343"/>
    </row>
    <row r="9" spans="1:64" s="135" customFormat="1" ht="62.25" customHeight="1" x14ac:dyDescent="0.35">
      <c r="B9" s="302" t="s">
        <v>22</v>
      </c>
      <c r="C9" s="302" t="s">
        <v>23</v>
      </c>
      <c r="D9" s="302" t="s">
        <v>39</v>
      </c>
      <c r="E9" s="302" t="s">
        <v>20</v>
      </c>
      <c r="F9" s="302" t="s">
        <v>21</v>
      </c>
      <c r="G9" s="302" t="s">
        <v>88</v>
      </c>
      <c r="H9" s="312" t="s">
        <v>2</v>
      </c>
      <c r="I9" s="313"/>
      <c r="J9" s="314"/>
      <c r="K9" s="315" t="s">
        <v>5</v>
      </c>
      <c r="L9" s="317" t="s">
        <v>93</v>
      </c>
      <c r="M9" s="318"/>
      <c r="N9" s="318"/>
      <c r="O9" s="319"/>
      <c r="P9" s="320" t="s">
        <v>336</v>
      </c>
      <c r="Q9" s="302" t="s">
        <v>94</v>
      </c>
      <c r="R9" s="308" t="s">
        <v>0</v>
      </c>
      <c r="S9" s="309"/>
      <c r="T9" s="310"/>
      <c r="U9" s="298" t="s">
        <v>30</v>
      </c>
      <c r="V9" s="298" t="s">
        <v>31</v>
      </c>
      <c r="W9" s="298" t="s">
        <v>8</v>
      </c>
      <c r="X9" s="305" t="s">
        <v>29</v>
      </c>
      <c r="Y9" s="300" t="s">
        <v>25</v>
      </c>
      <c r="Z9" s="298" t="s">
        <v>32</v>
      </c>
      <c r="AA9" s="298" t="s">
        <v>28</v>
      </c>
      <c r="AB9" s="298" t="s">
        <v>27</v>
      </c>
      <c r="AC9" s="300" t="s">
        <v>26</v>
      </c>
      <c r="AD9" s="302" t="s">
        <v>9</v>
      </c>
      <c r="AE9" s="296" t="s">
        <v>24</v>
      </c>
      <c r="AF9" s="296" t="s">
        <v>11</v>
      </c>
      <c r="AG9" s="296" t="s">
        <v>12</v>
      </c>
      <c r="AH9" s="296" t="s">
        <v>13</v>
      </c>
      <c r="AI9" s="296" t="s">
        <v>14</v>
      </c>
      <c r="AJ9" s="296" t="s">
        <v>15</v>
      </c>
      <c r="AK9" s="296" t="s">
        <v>18</v>
      </c>
    </row>
    <row r="10" spans="1:64" s="135" customFormat="1" ht="62.25" customHeight="1" x14ac:dyDescent="0.35">
      <c r="B10" s="322"/>
      <c r="C10" s="322"/>
      <c r="D10" s="322"/>
      <c r="E10" s="322"/>
      <c r="F10" s="322"/>
      <c r="G10" s="322"/>
      <c r="H10" s="199" t="s">
        <v>3</v>
      </c>
      <c r="I10" s="199" t="s">
        <v>4</v>
      </c>
      <c r="J10" s="199" t="s">
        <v>6</v>
      </c>
      <c r="K10" s="316"/>
      <c r="L10" s="169" t="s">
        <v>41</v>
      </c>
      <c r="M10" s="169" t="s">
        <v>42</v>
      </c>
      <c r="N10" s="165" t="s">
        <v>43</v>
      </c>
      <c r="O10" s="165" t="s">
        <v>46</v>
      </c>
      <c r="P10" s="321"/>
      <c r="Q10" s="322"/>
      <c r="R10" s="200" t="s">
        <v>6</v>
      </c>
      <c r="S10" s="200" t="s">
        <v>1</v>
      </c>
      <c r="T10" s="200" t="s">
        <v>95</v>
      </c>
      <c r="U10" s="304"/>
      <c r="V10" s="304"/>
      <c r="W10" s="304"/>
      <c r="X10" s="306"/>
      <c r="Y10" s="307"/>
      <c r="Z10" s="304"/>
      <c r="AA10" s="304"/>
      <c r="AB10" s="299"/>
      <c r="AC10" s="301"/>
      <c r="AD10" s="303"/>
      <c r="AE10" s="297"/>
      <c r="AF10" s="297"/>
      <c r="AG10" s="297"/>
      <c r="AH10" s="297"/>
      <c r="AI10" s="297"/>
      <c r="AJ10" s="297"/>
      <c r="AK10" s="297"/>
    </row>
    <row r="11" spans="1:64" s="83" customFormat="1" ht="67.5" customHeight="1" x14ac:dyDescent="0.35">
      <c r="A11" s="201"/>
      <c r="B11" s="311" t="s">
        <v>125</v>
      </c>
      <c r="C11" s="212" t="s">
        <v>635</v>
      </c>
      <c r="D11" s="311" t="s">
        <v>117</v>
      </c>
      <c r="E11" s="323" t="s">
        <v>86</v>
      </c>
      <c r="F11" s="251" t="s">
        <v>169</v>
      </c>
      <c r="G11" s="85" t="s">
        <v>33</v>
      </c>
      <c r="H11" s="295" t="s">
        <v>36</v>
      </c>
      <c r="I11" s="86" t="s">
        <v>40</v>
      </c>
      <c r="J11" s="86" t="s">
        <v>45</v>
      </c>
      <c r="K11" s="86" t="s">
        <v>60</v>
      </c>
      <c r="L11" s="87">
        <v>0</v>
      </c>
      <c r="M11" s="87">
        <v>0</v>
      </c>
      <c r="N11" s="87">
        <v>60</v>
      </c>
      <c r="O11" s="87">
        <f>SUM(L11:N11)</f>
        <v>60</v>
      </c>
      <c r="P11" s="86" t="s">
        <v>60</v>
      </c>
      <c r="Q11" s="86">
        <v>8</v>
      </c>
      <c r="R11" s="86" t="s">
        <v>33</v>
      </c>
      <c r="S11" s="86" t="s">
        <v>33</v>
      </c>
      <c r="T11" s="86" t="s">
        <v>33</v>
      </c>
      <c r="U11" s="88">
        <v>2</v>
      </c>
      <c r="V11" s="88">
        <v>4</v>
      </c>
      <c r="W11" s="88">
        <f t="shared" ref="W11:W17" si="0">V11*U11</f>
        <v>8</v>
      </c>
      <c r="X11" s="89" t="str">
        <f t="shared" ref="X11:X17" si="1">+IF(AND(U11*V11&gt;=24,U11*V11&lt;=40),"MA",IF(AND(U11*V11&gt;=10,U11*V11&lt;=20),"A",IF(AND(U11*V11&gt;=6,U11*V11&lt;=8),"M",IF(AND(U11*V11&gt;=0,U11*V11&lt;=4),"B",""))))</f>
        <v>M</v>
      </c>
      <c r="Y11" s="90" t="str">
        <f t="shared" ref="Y11:Y17" si="2">+IF(X11="MA","Situación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88">
        <v>10</v>
      </c>
      <c r="AA11" s="88">
        <f t="shared" ref="AA11:AA17" si="3">W11*Z11</f>
        <v>80</v>
      </c>
      <c r="AB11" s="91" t="str">
        <f t="shared" ref="AB11:AB17" si="4">+IF(AND(U11*V11*Z11&gt;=600,U11*V11*Z11&lt;=4000),"I",IF(AND(U11*V11*Z11&gt;=150,U11*V11*Z11&lt;=500),"II",IF(AND(U11*V11*Z11&gt;=40,U11*V11*Z11&lt;=120),"III",IF(AND(U11*V11*Z11&gt;=0,U11*V11*Z11&lt;=20),"IV",""))))</f>
        <v>III</v>
      </c>
      <c r="AC11" s="90" t="str">
        <f t="shared" ref="AC11:AC17" si="5">+IF(AB11="I","Situación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92" t="str">
        <f t="shared" ref="AD11:AD17" si="6">+IF(AB11="I","No aceptable",IF(AB11="II","No aceptable o aceptable con control específico",IF(AB11="III","Aceptable",IF(AB11="IV","Aceptable",""))))</f>
        <v>Aceptable</v>
      </c>
      <c r="AE11" s="90" t="s">
        <v>38</v>
      </c>
      <c r="AF11" s="86" t="s">
        <v>34</v>
      </c>
      <c r="AG11" s="86" t="s">
        <v>37</v>
      </c>
      <c r="AH11" s="86" t="s">
        <v>34</v>
      </c>
      <c r="AI11" s="12" t="s">
        <v>264</v>
      </c>
      <c r="AJ11" s="86" t="s">
        <v>34</v>
      </c>
      <c r="AK11" s="93" t="s">
        <v>35</v>
      </c>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s="83" customFormat="1" ht="94.5" x14ac:dyDescent="0.35">
      <c r="A12" s="201"/>
      <c r="B12" s="311"/>
      <c r="C12" s="311"/>
      <c r="D12" s="311"/>
      <c r="E12" s="323"/>
      <c r="F12" s="323"/>
      <c r="G12" s="85" t="s">
        <v>33</v>
      </c>
      <c r="H12" s="295"/>
      <c r="I12" s="94" t="s">
        <v>50</v>
      </c>
      <c r="J12" s="94" t="s">
        <v>56</v>
      </c>
      <c r="K12" s="86" t="s">
        <v>57</v>
      </c>
      <c r="L12" s="87">
        <v>0</v>
      </c>
      <c r="M12" s="87">
        <v>0</v>
      </c>
      <c r="N12" s="87">
        <v>60</v>
      </c>
      <c r="O12" s="87">
        <f t="shared" ref="O12:O17" si="7">SUM(L12:N12)</f>
        <v>60</v>
      </c>
      <c r="P12" s="86" t="s">
        <v>57</v>
      </c>
      <c r="Q12" s="86">
        <v>8</v>
      </c>
      <c r="R12" s="86" t="s">
        <v>33</v>
      </c>
      <c r="S12" s="86" t="s">
        <v>33</v>
      </c>
      <c r="T12" s="86" t="s">
        <v>33</v>
      </c>
      <c r="U12" s="88">
        <v>0</v>
      </c>
      <c r="V12" s="88">
        <v>4</v>
      </c>
      <c r="W12" s="88">
        <f t="shared" si="0"/>
        <v>0</v>
      </c>
      <c r="X12" s="89" t="str">
        <f t="shared" si="1"/>
        <v>B</v>
      </c>
      <c r="Y12" s="90" t="str">
        <f t="shared" si="2"/>
        <v>Situación mejorable con exposición ocasional o esporádica, o situación sin anomalía destacable con cualquier nivel de exposición. No es esperable que se materialice el riesgo, aunque puede ser concebible.</v>
      </c>
      <c r="Z12" s="88">
        <v>10</v>
      </c>
      <c r="AA12" s="88">
        <f t="shared" si="3"/>
        <v>0</v>
      </c>
      <c r="AB12" s="91" t="str">
        <f t="shared" si="4"/>
        <v>IV</v>
      </c>
      <c r="AC12" s="90" t="str">
        <f t="shared" si="5"/>
        <v>Mantener las medidas de control existentes, pero se deberían considerar soluciones o mejoras y se deben hacer comprobaciones periódicas para asegurar que el riesgo aún es tolerable.</v>
      </c>
      <c r="AD12" s="92" t="str">
        <f t="shared" si="6"/>
        <v>Aceptable</v>
      </c>
      <c r="AE12" s="90" t="s">
        <v>58</v>
      </c>
      <c r="AF12" s="94" t="s">
        <v>34</v>
      </c>
      <c r="AG12" s="94" t="s">
        <v>34</v>
      </c>
      <c r="AH12" s="14" t="s">
        <v>212</v>
      </c>
      <c r="AI12" s="12" t="s">
        <v>315</v>
      </c>
      <c r="AJ12" s="86" t="s">
        <v>34</v>
      </c>
      <c r="AK12" s="13" t="s">
        <v>321</v>
      </c>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row>
    <row r="13" spans="1:64" s="83" customFormat="1" ht="121.5" x14ac:dyDescent="0.35">
      <c r="A13" s="201"/>
      <c r="B13" s="311"/>
      <c r="C13" s="311"/>
      <c r="D13" s="311"/>
      <c r="E13" s="323"/>
      <c r="F13" s="323"/>
      <c r="G13" s="183" t="s">
        <v>33</v>
      </c>
      <c r="H13" s="148" t="s">
        <v>280</v>
      </c>
      <c r="I13" s="148" t="s">
        <v>304</v>
      </c>
      <c r="J13" s="148" t="s">
        <v>314</v>
      </c>
      <c r="K13" s="148" t="s">
        <v>281</v>
      </c>
      <c r="L13" s="87">
        <v>0</v>
      </c>
      <c r="M13" s="87">
        <v>0</v>
      </c>
      <c r="N13" s="87">
        <v>60</v>
      </c>
      <c r="O13" s="87">
        <f t="shared" si="7"/>
        <v>60</v>
      </c>
      <c r="P13" s="148" t="s">
        <v>282</v>
      </c>
      <c r="Q13" s="148">
        <v>0</v>
      </c>
      <c r="R13" s="148" t="s">
        <v>33</v>
      </c>
      <c r="S13" s="148" t="s">
        <v>33</v>
      </c>
      <c r="T13" s="148" t="s">
        <v>33</v>
      </c>
      <c r="U13" s="141">
        <v>2</v>
      </c>
      <c r="V13" s="141">
        <v>3</v>
      </c>
      <c r="W13" s="141">
        <f t="shared" si="0"/>
        <v>6</v>
      </c>
      <c r="X13" s="142" t="str">
        <f t="shared" si="1"/>
        <v>M</v>
      </c>
      <c r="Y13" s="143" t="str">
        <f t="shared" si="2"/>
        <v>Situación deficiente con exposición esporádica, o bien situación mejorable con exposición continuada o frecuente. Es posible que suceda el daño alguna vez.</v>
      </c>
      <c r="Z13" s="141">
        <v>25</v>
      </c>
      <c r="AA13" s="141">
        <f t="shared" si="3"/>
        <v>150</v>
      </c>
      <c r="AB13" s="91" t="str">
        <f t="shared" si="4"/>
        <v>II</v>
      </c>
      <c r="AC13" s="9" t="str">
        <f t="shared" si="5"/>
        <v>Corregir y adoptar medidas de control de inmediato. Sin embargo suspenda actividades si el nivel de riesgo está por encima o igual de 360.</v>
      </c>
      <c r="AD13" s="11" t="str">
        <f t="shared" si="6"/>
        <v>No aceptable o aceptable con control específico</v>
      </c>
      <c r="AE13" s="121" t="s">
        <v>283</v>
      </c>
      <c r="AF13" s="14" t="s">
        <v>34</v>
      </c>
      <c r="AG13" s="14" t="s">
        <v>34</v>
      </c>
      <c r="AH13" s="14" t="s">
        <v>34</v>
      </c>
      <c r="AI13" s="15" t="s">
        <v>316</v>
      </c>
      <c r="AJ13" s="14" t="s">
        <v>286</v>
      </c>
      <c r="AK13" s="58" t="s">
        <v>284</v>
      </c>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row>
    <row r="14" spans="1:64" s="83" customFormat="1" ht="67.5" x14ac:dyDescent="0.35">
      <c r="A14" s="201"/>
      <c r="B14" s="311"/>
      <c r="C14" s="311"/>
      <c r="D14" s="311"/>
      <c r="E14" s="323"/>
      <c r="F14" s="323"/>
      <c r="G14" s="85" t="s">
        <v>33</v>
      </c>
      <c r="H14" s="235" t="s">
        <v>113</v>
      </c>
      <c r="I14" s="94" t="s">
        <v>106</v>
      </c>
      <c r="J14" s="148" t="s">
        <v>170</v>
      </c>
      <c r="K14" s="157" t="s">
        <v>171</v>
      </c>
      <c r="L14" s="87">
        <v>0</v>
      </c>
      <c r="M14" s="87">
        <v>0</v>
      </c>
      <c r="N14" s="87">
        <v>60</v>
      </c>
      <c r="O14" s="87">
        <f t="shared" si="7"/>
        <v>60</v>
      </c>
      <c r="P14" s="86" t="str">
        <f>K14</f>
        <v xml:space="preserve">GOLPES, CAIDAS </v>
      </c>
      <c r="Q14" s="86">
        <v>8</v>
      </c>
      <c r="R14" s="86" t="s">
        <v>33</v>
      </c>
      <c r="S14" s="86" t="s">
        <v>33</v>
      </c>
      <c r="T14" s="86" t="s">
        <v>33</v>
      </c>
      <c r="U14" s="88">
        <v>2</v>
      </c>
      <c r="V14" s="88">
        <v>3</v>
      </c>
      <c r="W14" s="88">
        <f t="shared" si="0"/>
        <v>6</v>
      </c>
      <c r="X14" s="89" t="str">
        <f t="shared" si="1"/>
        <v>M</v>
      </c>
      <c r="Y14" s="90" t="str">
        <f t="shared" si="2"/>
        <v>Situación deficiente con exposición esporádica, o bien situación mejorable con exposición continuada o frecuente. Es posible que suceda el daño alguna vez.</v>
      </c>
      <c r="Z14" s="88">
        <v>10</v>
      </c>
      <c r="AA14" s="88">
        <f t="shared" si="3"/>
        <v>60</v>
      </c>
      <c r="AB14" s="91" t="str">
        <f t="shared" si="4"/>
        <v>III</v>
      </c>
      <c r="AC14" s="90" t="str">
        <f t="shared" si="5"/>
        <v>Mejorar si es posible. Sería conveniente justificar la intervención y su rentabilidad.</v>
      </c>
      <c r="AD14" s="92" t="str">
        <f t="shared" si="6"/>
        <v>Aceptable</v>
      </c>
      <c r="AE14" s="90" t="s">
        <v>107</v>
      </c>
      <c r="AF14" s="94" t="s">
        <v>34</v>
      </c>
      <c r="AG14" s="94" t="s">
        <v>34</v>
      </c>
      <c r="AH14" s="7" t="s">
        <v>199</v>
      </c>
      <c r="AI14" s="15" t="s">
        <v>319</v>
      </c>
      <c r="AJ14" s="86" t="s">
        <v>34</v>
      </c>
      <c r="AK14" s="93" t="s">
        <v>35</v>
      </c>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row>
    <row r="15" spans="1:64" s="83" customFormat="1" ht="81" x14ac:dyDescent="0.35">
      <c r="A15" s="201"/>
      <c r="B15" s="311"/>
      <c r="C15" s="311"/>
      <c r="D15" s="311"/>
      <c r="E15" s="323"/>
      <c r="F15" s="323"/>
      <c r="G15" s="85" t="s">
        <v>33</v>
      </c>
      <c r="H15" s="295"/>
      <c r="I15" s="94" t="s">
        <v>106</v>
      </c>
      <c r="J15" s="94" t="s">
        <v>132</v>
      </c>
      <c r="K15" s="86" t="s">
        <v>133</v>
      </c>
      <c r="L15" s="87">
        <v>0</v>
      </c>
      <c r="M15" s="87">
        <v>0</v>
      </c>
      <c r="N15" s="87">
        <v>60</v>
      </c>
      <c r="O15" s="87">
        <f t="shared" si="7"/>
        <v>60</v>
      </c>
      <c r="P15" s="86" t="s">
        <v>134</v>
      </c>
      <c r="Q15" s="86">
        <v>1</v>
      </c>
      <c r="R15" s="86" t="s">
        <v>33</v>
      </c>
      <c r="S15" s="86" t="s">
        <v>33</v>
      </c>
      <c r="T15" s="86" t="s">
        <v>33</v>
      </c>
      <c r="U15" s="88">
        <v>2</v>
      </c>
      <c r="V15" s="88">
        <v>2</v>
      </c>
      <c r="W15" s="88">
        <f t="shared" si="0"/>
        <v>4</v>
      </c>
      <c r="X15" s="89" t="str">
        <f t="shared" si="1"/>
        <v>B</v>
      </c>
      <c r="Y15" s="90" t="str">
        <f t="shared" si="2"/>
        <v>Situación mejorable con exposición ocasional o esporádica, o situación sin anomalía destacable con cualquier nivel de exposición. No es esperable que se materialice el riesgo, aunque puede ser concebible.</v>
      </c>
      <c r="Z15" s="88">
        <v>25</v>
      </c>
      <c r="AA15" s="88">
        <f t="shared" si="3"/>
        <v>100</v>
      </c>
      <c r="AB15" s="91" t="str">
        <f t="shared" si="4"/>
        <v>III</v>
      </c>
      <c r="AC15" s="90" t="str">
        <f t="shared" si="5"/>
        <v>Mejorar si es posible. Sería conveniente justificar la intervención y su rentabilidad.</v>
      </c>
      <c r="AD15" s="92" t="str">
        <f t="shared" si="6"/>
        <v>Aceptable</v>
      </c>
      <c r="AE15" s="90" t="s">
        <v>135</v>
      </c>
      <c r="AF15" s="90" t="s">
        <v>34</v>
      </c>
      <c r="AG15" s="11" t="s">
        <v>213</v>
      </c>
      <c r="AH15" s="90" t="s">
        <v>136</v>
      </c>
      <c r="AI15" s="9" t="s">
        <v>317</v>
      </c>
      <c r="AJ15" s="86" t="s">
        <v>34</v>
      </c>
      <c r="AK15" s="93" t="s">
        <v>35</v>
      </c>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row>
    <row r="16" spans="1:64" s="83" customFormat="1" ht="81" x14ac:dyDescent="0.35">
      <c r="A16" s="201"/>
      <c r="B16" s="311"/>
      <c r="C16" s="311"/>
      <c r="D16" s="311"/>
      <c r="E16" s="323"/>
      <c r="F16" s="323"/>
      <c r="G16" s="85" t="s">
        <v>33</v>
      </c>
      <c r="H16" s="295"/>
      <c r="I16" s="94" t="s">
        <v>73</v>
      </c>
      <c r="J16" s="94" t="s">
        <v>74</v>
      </c>
      <c r="K16" s="86" t="s">
        <v>54</v>
      </c>
      <c r="L16" s="87">
        <v>0</v>
      </c>
      <c r="M16" s="87">
        <v>0</v>
      </c>
      <c r="N16" s="87">
        <v>60</v>
      </c>
      <c r="O16" s="87">
        <f t="shared" si="7"/>
        <v>60</v>
      </c>
      <c r="P16" s="86" t="s">
        <v>71</v>
      </c>
      <c r="Q16" s="86">
        <v>8</v>
      </c>
      <c r="R16" s="86" t="s">
        <v>33</v>
      </c>
      <c r="S16" s="86" t="s">
        <v>33</v>
      </c>
      <c r="T16" s="86" t="s">
        <v>33</v>
      </c>
      <c r="U16" s="88">
        <v>2</v>
      </c>
      <c r="V16" s="88">
        <v>2</v>
      </c>
      <c r="W16" s="88">
        <f t="shared" si="0"/>
        <v>4</v>
      </c>
      <c r="X16" s="89" t="str">
        <f t="shared" si="1"/>
        <v>B</v>
      </c>
      <c r="Y16" s="90" t="str">
        <f t="shared" si="2"/>
        <v>Situación mejorable con exposición ocasional o esporádica, o situación sin anomalía destacable con cualquier nivel de exposición. No es esperable que se materialice el riesgo, aunque puede ser concebible.</v>
      </c>
      <c r="Z16" s="88">
        <v>25</v>
      </c>
      <c r="AA16" s="88">
        <f t="shared" si="3"/>
        <v>100</v>
      </c>
      <c r="AB16" s="91" t="str">
        <f t="shared" si="4"/>
        <v>III</v>
      </c>
      <c r="AC16" s="90" t="str">
        <f t="shared" si="5"/>
        <v>Mejorar si es posible. Sería conveniente justificar la intervención y su rentabilidad.</v>
      </c>
      <c r="AD16" s="92" t="str">
        <f t="shared" si="6"/>
        <v>Aceptable</v>
      </c>
      <c r="AE16" s="9" t="s">
        <v>135</v>
      </c>
      <c r="AF16" s="11" t="s">
        <v>34</v>
      </c>
      <c r="AG16" s="9"/>
      <c r="AH16" s="9" t="s">
        <v>206</v>
      </c>
      <c r="AI16" s="9" t="s">
        <v>318</v>
      </c>
      <c r="AJ16" s="100" t="s">
        <v>34</v>
      </c>
      <c r="AK16" s="13" t="s">
        <v>35</v>
      </c>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row>
    <row r="17" spans="1:64" s="83" customFormat="1" ht="81" x14ac:dyDescent="0.35">
      <c r="A17" s="201"/>
      <c r="B17" s="311"/>
      <c r="C17" s="311"/>
      <c r="D17" s="311"/>
      <c r="E17" s="323"/>
      <c r="F17" s="323"/>
      <c r="G17" s="85" t="s">
        <v>33</v>
      </c>
      <c r="H17" s="202" t="s">
        <v>75</v>
      </c>
      <c r="I17" s="86" t="s">
        <v>76</v>
      </c>
      <c r="J17" s="94" t="s">
        <v>78</v>
      </c>
      <c r="K17" s="86" t="s">
        <v>77</v>
      </c>
      <c r="L17" s="87">
        <v>0</v>
      </c>
      <c r="M17" s="87">
        <v>0</v>
      </c>
      <c r="N17" s="87">
        <v>60</v>
      </c>
      <c r="O17" s="87">
        <f t="shared" si="7"/>
        <v>60</v>
      </c>
      <c r="P17" s="86" t="s">
        <v>71</v>
      </c>
      <c r="Q17" s="86">
        <v>8</v>
      </c>
      <c r="R17" s="86" t="s">
        <v>33</v>
      </c>
      <c r="S17" s="86" t="s">
        <v>33</v>
      </c>
      <c r="T17" s="86" t="s">
        <v>33</v>
      </c>
      <c r="U17" s="88">
        <v>2</v>
      </c>
      <c r="V17" s="88">
        <v>2</v>
      </c>
      <c r="W17" s="88">
        <f t="shared" si="0"/>
        <v>4</v>
      </c>
      <c r="X17" s="89" t="str">
        <f t="shared" si="1"/>
        <v>B</v>
      </c>
      <c r="Y17" s="90" t="str">
        <f t="shared" si="2"/>
        <v>Situación mejorable con exposición ocasional o esporádica, o situación sin anomalía destacable con cualquier nivel de exposición. No es esperable que se materialice el riesgo, aunque puede ser concebible.</v>
      </c>
      <c r="Z17" s="88">
        <v>25</v>
      </c>
      <c r="AA17" s="88">
        <f t="shared" si="3"/>
        <v>100</v>
      </c>
      <c r="AB17" s="91" t="str">
        <f t="shared" si="4"/>
        <v>III</v>
      </c>
      <c r="AC17" s="90" t="str">
        <f t="shared" si="5"/>
        <v>Mejorar si es posible. Sería conveniente justificar la intervención y su rentabilidad.</v>
      </c>
      <c r="AD17" s="92" t="str">
        <f t="shared" si="6"/>
        <v>Aceptable</v>
      </c>
      <c r="AE17" s="95" t="s">
        <v>79</v>
      </c>
      <c r="AF17" s="86" t="s">
        <v>34</v>
      </c>
      <c r="AG17" s="86" t="s">
        <v>34</v>
      </c>
      <c r="AH17" s="86" t="s">
        <v>199</v>
      </c>
      <c r="AI17" s="12" t="s">
        <v>320</v>
      </c>
      <c r="AJ17" s="86" t="s">
        <v>34</v>
      </c>
      <c r="AK17" s="93" t="s">
        <v>35</v>
      </c>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row>
    <row r="18" spans="1:64" x14ac:dyDescent="0.3">
      <c r="E18" s="61"/>
      <c r="H18" s="61"/>
      <c r="AF18" s="61"/>
      <c r="AG18" s="61"/>
      <c r="AH18" s="61"/>
      <c r="AI18" s="102"/>
      <c r="AJ18" s="61"/>
    </row>
    <row r="19" spans="1:64" x14ac:dyDescent="0.3">
      <c r="E19" s="61"/>
      <c r="H19" s="61"/>
      <c r="AF19" s="61"/>
      <c r="AG19" s="61"/>
      <c r="AH19" s="61"/>
      <c r="AI19" s="102"/>
      <c r="AJ19" s="61"/>
    </row>
    <row r="20" spans="1:64" x14ac:dyDescent="0.3">
      <c r="AI20" s="102"/>
    </row>
    <row r="21" spans="1:64" x14ac:dyDescent="0.3">
      <c r="AI21" s="102"/>
    </row>
    <row r="22" spans="1:64" x14ac:dyDescent="0.3">
      <c r="AI22" s="102"/>
    </row>
    <row r="35" spans="2:64" s="62" customFormat="1" x14ac:dyDescent="0.3">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I35" s="61"/>
      <c r="AJ35" s="63"/>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2:64" s="62" customFormat="1" x14ac:dyDescent="0.3">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I36" s="61"/>
      <c r="AJ36" s="63"/>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row>
    <row r="37" spans="2:64" s="62" customFormat="1" x14ac:dyDescent="0.3">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I37" s="61"/>
      <c r="AJ37" s="63"/>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row>
    <row r="38" spans="2:64" s="62" customFormat="1" x14ac:dyDescent="0.3">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I38" s="61"/>
      <c r="AJ38" s="63"/>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row>
    <row r="39" spans="2:64" s="62" customFormat="1" x14ac:dyDescent="0.3">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I39" s="61"/>
      <c r="AJ39" s="63"/>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row>
    <row r="40" spans="2:64" s="62" customFormat="1" x14ac:dyDescent="0.3">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I40" s="61"/>
      <c r="AJ40" s="63"/>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row>
    <row r="41" spans="2:64" s="62" customFormat="1" x14ac:dyDescent="0.3">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I41" s="61"/>
      <c r="AJ41" s="63"/>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row>
    <row r="42" spans="2:64" s="62" customFormat="1" x14ac:dyDescent="0.3">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I42" s="61"/>
      <c r="AJ42" s="63"/>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row>
    <row r="43" spans="2:64" x14ac:dyDescent="0.3">
      <c r="E43" s="61"/>
      <c r="H43" s="61"/>
      <c r="AF43" s="61"/>
    </row>
    <row r="44" spans="2:64" x14ac:dyDescent="0.3">
      <c r="E44" s="61"/>
      <c r="H44" s="61"/>
      <c r="AF44" s="61"/>
    </row>
    <row r="45" spans="2:64" x14ac:dyDescent="0.3">
      <c r="E45" s="61"/>
      <c r="H45" s="61"/>
      <c r="AF45" s="61"/>
    </row>
    <row r="46" spans="2:64" x14ac:dyDescent="0.3">
      <c r="E46" s="61"/>
      <c r="H46" s="61"/>
      <c r="AF46" s="61"/>
    </row>
    <row r="47" spans="2:64" x14ac:dyDescent="0.3">
      <c r="E47" s="61"/>
      <c r="H47" s="61"/>
      <c r="AF47" s="61"/>
    </row>
    <row r="48" spans="2:64" x14ac:dyDescent="0.3">
      <c r="E48" s="61"/>
      <c r="H48" s="61"/>
      <c r="AF48" s="61"/>
    </row>
    <row r="49" spans="5:36" x14ac:dyDescent="0.3">
      <c r="E49" s="61"/>
      <c r="H49" s="61"/>
      <c r="AF49" s="61"/>
    </row>
    <row r="50" spans="5:36" x14ac:dyDescent="0.3">
      <c r="E50" s="61"/>
      <c r="H50" s="61"/>
      <c r="AF50" s="61"/>
      <c r="AG50" s="61"/>
      <c r="AH50" s="61"/>
      <c r="AJ50" s="61"/>
    </row>
    <row r="51" spans="5:36" x14ac:dyDescent="0.3">
      <c r="E51" s="61"/>
      <c r="H51" s="61"/>
      <c r="AF51" s="61"/>
      <c r="AG51" s="61"/>
      <c r="AH51" s="61"/>
      <c r="AJ51" s="61"/>
    </row>
    <row r="52" spans="5:36" x14ac:dyDescent="0.3">
      <c r="E52" s="61"/>
      <c r="H52" s="61"/>
      <c r="AF52" s="61"/>
      <c r="AG52" s="61"/>
      <c r="AH52" s="61"/>
      <c r="AJ52" s="61"/>
    </row>
    <row r="53" spans="5:36" x14ac:dyDescent="0.3">
      <c r="E53" s="61"/>
      <c r="H53" s="61"/>
      <c r="AF53" s="61"/>
      <c r="AG53" s="61"/>
      <c r="AH53" s="61"/>
      <c r="AJ53" s="61"/>
    </row>
    <row r="54" spans="5:36" x14ac:dyDescent="0.3">
      <c r="E54" s="61"/>
      <c r="H54" s="61"/>
      <c r="AF54" s="61"/>
      <c r="AG54" s="61"/>
      <c r="AH54" s="61"/>
      <c r="AJ54" s="61"/>
    </row>
    <row r="55" spans="5:36" x14ac:dyDescent="0.3">
      <c r="E55" s="61"/>
      <c r="H55" s="61"/>
      <c r="AF55" s="61"/>
      <c r="AG55" s="61"/>
      <c r="AH55" s="61"/>
      <c r="AJ55" s="61"/>
    </row>
    <row r="56" spans="5:36" x14ac:dyDescent="0.3">
      <c r="E56" s="61"/>
      <c r="H56" s="61"/>
      <c r="AF56" s="61"/>
      <c r="AG56" s="61"/>
      <c r="AH56" s="61"/>
      <c r="AJ56" s="61"/>
    </row>
    <row r="57" spans="5:36" x14ac:dyDescent="0.3">
      <c r="E57" s="61"/>
      <c r="H57" s="61"/>
      <c r="AF57" s="61"/>
      <c r="AG57" s="61"/>
      <c r="AH57" s="61"/>
      <c r="AJ57" s="61"/>
    </row>
    <row r="58" spans="5:36" x14ac:dyDescent="0.3">
      <c r="E58" s="61"/>
      <c r="H58" s="61"/>
      <c r="AF58" s="61"/>
      <c r="AG58" s="61"/>
      <c r="AH58" s="61"/>
      <c r="AJ58" s="61"/>
    </row>
    <row r="59" spans="5:36" x14ac:dyDescent="0.3">
      <c r="E59" s="61"/>
      <c r="H59" s="61"/>
      <c r="AF59" s="61"/>
      <c r="AG59" s="61"/>
      <c r="AH59" s="61"/>
      <c r="AJ59" s="61"/>
    </row>
    <row r="60" spans="5:36" x14ac:dyDescent="0.3">
      <c r="E60" s="61"/>
      <c r="H60" s="61"/>
      <c r="AF60" s="61"/>
      <c r="AG60" s="61"/>
      <c r="AH60" s="61"/>
      <c r="AJ60" s="61"/>
    </row>
    <row r="61" spans="5:36" x14ac:dyDescent="0.3">
      <c r="E61" s="61"/>
      <c r="H61" s="61"/>
      <c r="AF61" s="61"/>
      <c r="AG61" s="61"/>
      <c r="AH61" s="61"/>
      <c r="AJ61" s="61"/>
    </row>
    <row r="62" spans="5:36" x14ac:dyDescent="0.3">
      <c r="E62" s="61"/>
      <c r="H62" s="61"/>
      <c r="AF62" s="61"/>
      <c r="AG62" s="61"/>
      <c r="AH62" s="61"/>
      <c r="AJ62" s="61"/>
    </row>
    <row r="63" spans="5:36" x14ac:dyDescent="0.3">
      <c r="E63" s="61"/>
      <c r="H63" s="61"/>
      <c r="AF63" s="61"/>
      <c r="AG63" s="61"/>
      <c r="AH63" s="61"/>
      <c r="AJ63" s="61"/>
    </row>
    <row r="64" spans="5:36" x14ac:dyDescent="0.3">
      <c r="E64" s="61"/>
      <c r="H64" s="61"/>
      <c r="AF64" s="61"/>
      <c r="AG64" s="61"/>
      <c r="AH64" s="61"/>
      <c r="AJ64" s="61"/>
    </row>
    <row r="65" s="61" customFormat="1" x14ac:dyDescent="0.3"/>
    <row r="66" s="61" customFormat="1" x14ac:dyDescent="0.3"/>
    <row r="67" s="61" customFormat="1" x14ac:dyDescent="0.3"/>
    <row r="68" s="61" customFormat="1" x14ac:dyDescent="0.3"/>
    <row r="69" s="61" customFormat="1" x14ac:dyDescent="0.3"/>
    <row r="70" s="61" customFormat="1" x14ac:dyDescent="0.3"/>
    <row r="71" s="61" customFormat="1" x14ac:dyDescent="0.3"/>
    <row r="72" s="61" customFormat="1" x14ac:dyDescent="0.3"/>
    <row r="73" s="61" customFormat="1" x14ac:dyDescent="0.3"/>
    <row r="74" s="61" customFormat="1" x14ac:dyDescent="0.3"/>
    <row r="75" s="61" customFormat="1" x14ac:dyDescent="0.3"/>
    <row r="76" s="61" customFormat="1" x14ac:dyDescent="0.3"/>
    <row r="77" s="61" customFormat="1" x14ac:dyDescent="0.3"/>
    <row r="78" s="61" customFormat="1" x14ac:dyDescent="0.3"/>
    <row r="79" s="61" customFormat="1" x14ac:dyDescent="0.3"/>
  </sheetData>
  <mergeCells count="43">
    <mergeCell ref="F11:F17"/>
    <mergeCell ref="E11:E17"/>
    <mergeCell ref="B5:T5"/>
    <mergeCell ref="U5:AK5"/>
    <mergeCell ref="B7:T8"/>
    <mergeCell ref="U7:AC8"/>
    <mergeCell ref="AD7:AD8"/>
    <mergeCell ref="AE7:AK7"/>
    <mergeCell ref="AE8:AK8"/>
    <mergeCell ref="B9:B10"/>
    <mergeCell ref="C9:C10"/>
    <mergeCell ref="D9:D10"/>
    <mergeCell ref="E9:E10"/>
    <mergeCell ref="F9:F10"/>
    <mergeCell ref="G9:G10"/>
    <mergeCell ref="AH9:AH10"/>
    <mergeCell ref="AI9:AI10"/>
    <mergeCell ref="AJ9:AJ10"/>
    <mergeCell ref="AK9:AK10"/>
    <mergeCell ref="B11:B17"/>
    <mergeCell ref="C11:C17"/>
    <mergeCell ref="D11:D17"/>
    <mergeCell ref="AA9:AA10"/>
    <mergeCell ref="AF9:AF10"/>
    <mergeCell ref="U9:U10"/>
    <mergeCell ref="Z9:Z10"/>
    <mergeCell ref="H9:J9"/>
    <mergeCell ref="K9:K10"/>
    <mergeCell ref="L9:O9"/>
    <mergeCell ref="P9:P10"/>
    <mergeCell ref="Q9:Q10"/>
    <mergeCell ref="H11:H12"/>
    <mergeCell ref="H14:H16"/>
    <mergeCell ref="AG9:AG10"/>
    <mergeCell ref="AB9:AB10"/>
    <mergeCell ref="AC9:AC10"/>
    <mergeCell ref="AD9:AD10"/>
    <mergeCell ref="AE9:AE10"/>
    <mergeCell ref="V9:V10"/>
    <mergeCell ref="X9:X10"/>
    <mergeCell ref="Y9:Y10"/>
    <mergeCell ref="R9:T9"/>
    <mergeCell ref="W9:W10"/>
  </mergeCells>
  <conditionalFormatting sqref="AE12:AF12 AE11 AB11:AD12 AC14:AE14 AC17:AE17 AC16:AD16 AB13:AB17">
    <cfRule type="cellIs" dxfId="19" priority="34" stopIfTrue="1" operator="equal">
      <formula>"I"</formula>
    </cfRule>
    <cfRule type="cellIs" dxfId="18" priority="35" stopIfTrue="1" operator="equal">
      <formula>"II"</formula>
    </cfRule>
    <cfRule type="cellIs" dxfId="17" priority="36" stopIfTrue="1" operator="between">
      <formula>"III"</formula>
      <formula>"IV"</formula>
    </cfRule>
  </conditionalFormatting>
  <conditionalFormatting sqref="AD12:AF12 AD11:AE11 AD14:AE14 AD17:AE17 AD16">
    <cfRule type="cellIs" dxfId="16" priority="32" stopIfTrue="1" operator="equal">
      <formula>"Aceptable"</formula>
    </cfRule>
    <cfRule type="cellIs" dxfId="15" priority="33" stopIfTrue="1" operator="equal">
      <formula>"No aceptable"</formula>
    </cfRule>
  </conditionalFormatting>
  <conditionalFormatting sqref="AD11:AD12 AD16:AD17 AD14">
    <cfRule type="containsText" dxfId="14" priority="29" stopIfTrue="1" operator="containsText" text="No aceptable o aceptable con control específico">
      <formula>NOT(ISERROR(SEARCH("No aceptable o aceptable con control específico",AD11)))</formula>
    </cfRule>
    <cfRule type="containsText" dxfId="13" priority="30" stopIfTrue="1" operator="containsText" text="No aceptable">
      <formula>NOT(ISERROR(SEARCH("No aceptable",AD11)))</formula>
    </cfRule>
    <cfRule type="containsText" dxfId="12" priority="31" stopIfTrue="1" operator="containsText" text="No Aceptable o aceptable con control específico">
      <formula>NOT(ISERROR(SEARCH("No Aceptable o aceptable con control específico",AD11)))</formula>
    </cfRule>
  </conditionalFormatting>
  <conditionalFormatting sqref="AD15:AE15">
    <cfRule type="cellIs" dxfId="11" priority="14" stopIfTrue="1" operator="equal">
      <formula>"Aceptable"</formula>
    </cfRule>
    <cfRule type="cellIs" dxfId="10" priority="15" stopIfTrue="1" operator="equal">
      <formula>"No aceptable"</formula>
    </cfRule>
  </conditionalFormatting>
  <conditionalFormatting sqref="AD15">
    <cfRule type="containsText" dxfId="9" priority="11" stopIfTrue="1" operator="containsText" text="No aceptable o aceptable con control específico">
      <formula>NOT(ISERROR(SEARCH("No aceptable o aceptable con control específico",AD15)))</formula>
    </cfRule>
    <cfRule type="containsText" dxfId="8" priority="12" stopIfTrue="1" operator="containsText" text="No aceptable">
      <formula>NOT(ISERROR(SEARCH("No aceptable",AD15)))</formula>
    </cfRule>
    <cfRule type="containsText" dxfId="7" priority="13" stopIfTrue="1" operator="containsText" text="No Aceptable o aceptable con control específico">
      <formula>NOT(ISERROR(SEARCH("No Aceptable o aceptable con control específico",AD15)))</formula>
    </cfRule>
  </conditionalFormatting>
  <conditionalFormatting sqref="AE16">
    <cfRule type="cellIs" dxfId="6" priority="6" stopIfTrue="1" operator="equal">
      <formula>"Aceptable"</formula>
    </cfRule>
    <cfRule type="cellIs" dxfId="5" priority="7" stopIfTrue="1" operator="equal">
      <formula>"No aceptable"</formula>
    </cfRule>
  </conditionalFormatting>
  <conditionalFormatting sqref="AD13">
    <cfRule type="containsText" dxfId="4" priority="1" stopIfTrue="1" operator="containsText" text="No aceptable o aceptable con control específico">
      <formula>NOT(ISERROR(SEARCH("No aceptable o aceptable con control específico",AD13)))</formula>
    </cfRule>
    <cfRule type="containsText" dxfId="3" priority="2" stopIfTrue="1" operator="containsText" text="No aceptable">
      <formula>NOT(ISERROR(SEARCH("No aceptable",AD13)))</formula>
    </cfRule>
    <cfRule type="containsText" dxfId="2" priority="3" stopIfTrue="1" operator="containsText" text="No Aceptable o aceptable con control específico">
      <formula>NOT(ISERROR(SEARCH("No Aceptable o aceptable con control específico",AD13)))</formula>
    </cfRule>
  </conditionalFormatting>
  <conditionalFormatting sqref="AD13:AE13">
    <cfRule type="cellIs" dxfId="1" priority="4" stopIfTrue="1" operator="equal">
      <formula>"Aceptable"</formula>
    </cfRule>
    <cfRule type="cellIs" dxfId="0" priority="5"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17" xr:uid="{00000000-0002-0000-2300-000000000000}">
      <formula1>"100,60,25,10"</formula1>
    </dataValidation>
    <dataValidation type="list" allowBlank="1" showInputMessage="1" prompt="4 = Continua_x000a_3 = Frecuente_x000a_2 = Ocasional_x000a_1 = Esporádica" sqref="V11:V17" xr:uid="{00000000-0002-0000-2300-000001000000}">
      <formula1>"4, 3, 2, 1"</formula1>
    </dataValidation>
    <dataValidation type="list" allowBlank="1" showInputMessage="1" showErrorMessage="1" prompt="10 = Muy Alto_x000a_6 = Alto_x000a_2 = Medio_x000a_0 = Bajo" sqref="U11:U17" xr:uid="{00000000-0002-0000-2300-000002000000}">
      <formula1>"10, 6, 2, 0, "</formula1>
    </dataValidation>
    <dataValidation allowBlank="1" sqref="AA11:AA17" xr:uid="{00000000-0002-0000-2300-000003000000}"/>
  </dataValidations>
  <pageMargins left="0.23622047244094491" right="0.23622047244094491" top="0.74803149606299213" bottom="0.74803149606299213" header="0.31496062992125984" footer="0.31496062992125984"/>
  <pageSetup paperSize="5" scale="32" fitToHeight="60" orientation="landscape"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AL58"/>
  <sheetViews>
    <sheetView topLeftCell="A25" zoomScale="60" zoomScaleNormal="60" workbookViewId="0">
      <selection activeCell="J24" sqref="J24"/>
    </sheetView>
  </sheetViews>
  <sheetFormatPr baseColWidth="10" defaultRowHeight="60" customHeight="1" x14ac:dyDescent="0.3"/>
  <cols>
    <col min="1" max="1" width="1.85546875" style="3" customWidth="1"/>
    <col min="2" max="2" width="5.7109375" style="3" customWidth="1"/>
    <col min="3" max="3" width="7.5703125" style="3" customWidth="1"/>
    <col min="4" max="4" width="6.7109375" style="3" customWidth="1"/>
    <col min="5" max="5" width="6.42578125" style="4" customWidth="1"/>
    <col min="6" max="6" width="15.5703125" style="3" customWidth="1"/>
    <col min="7" max="7" width="8.28515625" style="3" customWidth="1"/>
    <col min="8" max="8" width="20.28515625" style="5" customWidth="1"/>
    <col min="9" max="9" width="29.28515625" style="3" customWidth="1"/>
    <col min="10" max="10" width="29.7109375" style="3" customWidth="1"/>
    <col min="11" max="11" width="26.5703125" style="3" customWidth="1"/>
    <col min="12" max="15" width="5.140625" style="3" customWidth="1"/>
    <col min="16" max="16" width="23.85546875" style="3" bestFit="1" customWidth="1"/>
    <col min="17" max="17" width="5.7109375" style="3" customWidth="1"/>
    <col min="18" max="20" width="19.140625" style="3" customWidth="1"/>
    <col min="21" max="21" width="5" style="3" customWidth="1"/>
    <col min="22" max="22" width="5.42578125" style="3" customWidth="1"/>
    <col min="23" max="23" width="8.140625" style="3" customWidth="1"/>
    <col min="24" max="24" width="6.7109375" style="3" customWidth="1"/>
    <col min="25" max="25" width="9.140625" style="3" customWidth="1"/>
    <col min="26" max="26" width="7.7109375" style="3" customWidth="1"/>
    <col min="27" max="27" width="8.140625" style="3" customWidth="1"/>
    <col min="28" max="28" width="7.28515625" style="3" customWidth="1"/>
    <col min="29" max="29" width="8.85546875" style="3" customWidth="1"/>
    <col min="30" max="30" width="12.7109375" style="3" customWidth="1"/>
    <col min="31" max="31" width="13.5703125" style="3" customWidth="1"/>
    <col min="32" max="32" width="9" style="4" customWidth="1"/>
    <col min="33" max="33" width="14" style="4" customWidth="1"/>
    <col min="34" max="34" width="13.140625" style="4" customWidth="1"/>
    <col min="35" max="35" width="27.140625" style="3" customWidth="1"/>
    <col min="36" max="36" width="18.5703125" style="5" customWidth="1"/>
    <col min="37" max="37" width="19.28515625" style="3" customWidth="1"/>
    <col min="38" max="16384" width="11.42578125" style="3"/>
  </cols>
  <sheetData>
    <row r="1" spans="2:38" ht="46.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32" t="s">
        <v>89</v>
      </c>
      <c r="AK1" s="59" t="s">
        <v>137</v>
      </c>
    </row>
    <row r="2" spans="2:38" ht="46.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32" t="s">
        <v>90</v>
      </c>
      <c r="AK2" s="59">
        <v>1</v>
      </c>
    </row>
    <row r="3" spans="2:38" ht="46.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33" t="s">
        <v>91</v>
      </c>
      <c r="AK3" s="60">
        <v>42870</v>
      </c>
    </row>
    <row r="4" spans="2:38" ht="46.5" customHeight="1" x14ac:dyDescent="0.3"/>
    <row r="5" spans="2:38"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2:38" s="137" customFormat="1" ht="18.75" customHeight="1" x14ac:dyDescent="0.3">
      <c r="E6" s="138"/>
      <c r="H6" s="139"/>
      <c r="AF6" s="138"/>
      <c r="AG6" s="138"/>
      <c r="AH6" s="138"/>
      <c r="AJ6" s="139"/>
    </row>
    <row r="7" spans="2:38"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38"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38"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38"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38" ht="103.5" customHeight="1" x14ac:dyDescent="0.3">
      <c r="B11" s="236" t="s">
        <v>172</v>
      </c>
      <c r="C11" s="236" t="s">
        <v>188</v>
      </c>
      <c r="D11" s="239" t="s">
        <v>226</v>
      </c>
      <c r="E11" s="242" t="s">
        <v>227</v>
      </c>
      <c r="F11" s="242" t="s">
        <v>228</v>
      </c>
      <c r="G11" s="214" t="s">
        <v>44</v>
      </c>
      <c r="H11" s="216" t="s">
        <v>325</v>
      </c>
      <c r="I11" s="148" t="s">
        <v>49</v>
      </c>
      <c r="J11" s="189" t="s">
        <v>374</v>
      </c>
      <c r="K11" s="189" t="s">
        <v>375</v>
      </c>
      <c r="L11" s="140">
        <v>1</v>
      </c>
      <c r="M11" s="158">
        <v>0</v>
      </c>
      <c r="N11" s="140">
        <v>0</v>
      </c>
      <c r="O11" s="140">
        <f>SUM(L11:N11)</f>
        <v>1</v>
      </c>
      <c r="P11" s="189" t="s">
        <v>376</v>
      </c>
      <c r="Q11" s="157">
        <v>8</v>
      </c>
      <c r="R11" s="189" t="s">
        <v>628</v>
      </c>
      <c r="S11" s="189" t="s">
        <v>378</v>
      </c>
      <c r="T11" s="189" t="s">
        <v>377</v>
      </c>
      <c r="U11" s="7">
        <v>2</v>
      </c>
      <c r="V11" s="7">
        <v>4</v>
      </c>
      <c r="W11" s="7">
        <f>V11*U11</f>
        <v>8</v>
      </c>
      <c r="X11" s="8"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0" t="str">
        <f>+IF(AND(U11*V11*Z11&gt;=600,U11*V11*Z11&lt;=4000),"I",IF(AND(U11*V11*Z11&gt;=150,U11*V11*Z11&lt;=500),"II",IF(AND(U11*V11*Z11&gt;=40,U11*V11*Z11&lt;=120),"III",IF(AND(U11*V11*Z11&gt;=0,U11*V11*Z11&lt;=20),"IV",""))))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43" t="s">
        <v>59</v>
      </c>
      <c r="AF11" s="157" t="s">
        <v>34</v>
      </c>
      <c r="AG11" s="157" t="s">
        <v>34</v>
      </c>
      <c r="AH11" s="157" t="s">
        <v>383</v>
      </c>
      <c r="AI11" s="146" t="s">
        <v>379</v>
      </c>
      <c r="AJ11" s="157" t="s">
        <v>34</v>
      </c>
      <c r="AK11" s="147" t="s">
        <v>35</v>
      </c>
      <c r="AL11" s="137"/>
    </row>
    <row r="12" spans="2:38" ht="103.5" customHeight="1" x14ac:dyDescent="0.3">
      <c r="B12" s="237"/>
      <c r="C12" s="237"/>
      <c r="D12" s="240"/>
      <c r="E12" s="243"/>
      <c r="F12" s="243"/>
      <c r="G12" s="221"/>
      <c r="H12" s="220"/>
      <c r="I12" s="148" t="s">
        <v>127</v>
      </c>
      <c r="J12" s="189" t="s">
        <v>380</v>
      </c>
      <c r="K12" s="190" t="s">
        <v>381</v>
      </c>
      <c r="L12" s="140">
        <v>1</v>
      </c>
      <c r="M12" s="158">
        <v>0</v>
      </c>
      <c r="N12" s="140">
        <v>0</v>
      </c>
      <c r="O12" s="140">
        <f>SUM(L12:N12)</f>
        <v>1</v>
      </c>
      <c r="P12" s="189" t="s">
        <v>376</v>
      </c>
      <c r="Q12" s="157">
        <v>8</v>
      </c>
      <c r="R12" s="190" t="s">
        <v>629</v>
      </c>
      <c r="S12" s="190" t="s">
        <v>378</v>
      </c>
      <c r="T12" s="190" t="s">
        <v>377</v>
      </c>
      <c r="U12" s="7">
        <v>2</v>
      </c>
      <c r="V12" s="7">
        <v>4</v>
      </c>
      <c r="W12" s="7">
        <f>V12*U12</f>
        <v>8</v>
      </c>
      <c r="X12" s="8" t="str">
        <f>+IF(AND(U12*V12&gt;=24,U12*V12&lt;=40),"MA",IF(AND(U12*V12&gt;=10,U12*V12&lt;=20),"A",IF(AND(U12*V12&gt;=6,U12*V12&lt;=8),"M",IF(AND(U12*V12&gt;=0,U12*V12&lt;=4),"B",""))))</f>
        <v>M</v>
      </c>
      <c r="Y12" s="9"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11</v>
      </c>
      <c r="AA12" s="7">
        <f>W12*Z12</f>
        <v>88</v>
      </c>
      <c r="AB12" s="10" t="str">
        <f>+IF(AND(U12*V12*Z12&gt;=600,U12*V12*Z12&lt;=4000),"I",IF(AND(U12*V12*Z12&gt;=150,U12*V12*Z12&lt;=500),"II",IF(AND(U12*V12*Z12&gt;=40,U12*V12*Z12&lt;=120),"III",IF(AND(U12*V12*Z12&gt;=0,U12*V12*Z12&lt;=20),"IV",""))))</f>
        <v>III</v>
      </c>
      <c r="AC12" s="9"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+IF(AB12="I","No aceptable",IF(AB12="II","No aceptable o aceptable con control específico",IF(AB12="III","Aceptable",IF(AB12="IV","Aceptable",""))))</f>
        <v>Aceptable</v>
      </c>
      <c r="AE12" s="143" t="s">
        <v>128</v>
      </c>
      <c r="AF12" s="157" t="s">
        <v>34</v>
      </c>
      <c r="AG12" s="157" t="s">
        <v>34</v>
      </c>
      <c r="AH12" s="157" t="s">
        <v>384</v>
      </c>
      <c r="AI12" s="146" t="s">
        <v>379</v>
      </c>
      <c r="AJ12" s="157" t="s">
        <v>34</v>
      </c>
      <c r="AK12" s="147" t="s">
        <v>35</v>
      </c>
      <c r="AL12" s="137"/>
    </row>
    <row r="13" spans="2:38" ht="103.5" customHeight="1" x14ac:dyDescent="0.3">
      <c r="B13" s="237"/>
      <c r="C13" s="237"/>
      <c r="D13" s="240"/>
      <c r="E13" s="243"/>
      <c r="F13" s="243"/>
      <c r="G13" s="215"/>
      <c r="H13" s="217"/>
      <c r="I13" s="148" t="s">
        <v>127</v>
      </c>
      <c r="J13" s="173" t="s">
        <v>385</v>
      </c>
      <c r="K13" s="157" t="s">
        <v>387</v>
      </c>
      <c r="L13" s="140">
        <v>1</v>
      </c>
      <c r="M13" s="158">
        <v>0</v>
      </c>
      <c r="N13" s="140">
        <v>0</v>
      </c>
      <c r="O13" s="140">
        <f>SUM(L13:N13)</f>
        <v>1</v>
      </c>
      <c r="P13" s="157" t="s">
        <v>386</v>
      </c>
      <c r="Q13" s="157">
        <v>1</v>
      </c>
      <c r="R13" s="157" t="s">
        <v>33</v>
      </c>
      <c r="S13" s="157" t="s">
        <v>33</v>
      </c>
      <c r="T13" s="157" t="s">
        <v>390</v>
      </c>
      <c r="U13" s="7">
        <v>2</v>
      </c>
      <c r="V13" s="7">
        <v>2</v>
      </c>
      <c r="W13" s="7">
        <f>V13*U13</f>
        <v>4</v>
      </c>
      <c r="X13" s="8" t="str">
        <f>+IF(AND(U13*V13&gt;=24,U13*V13&lt;=40),"MA",IF(AND(U13*V13&gt;=10,U13*V13&lt;=20),"A",IF(AND(U13*V13&gt;=6,U13*V13&lt;=8),"M",IF(AND(U13*V13&gt;=0,U13*V13&lt;=4),"B",""))))</f>
        <v>B</v>
      </c>
      <c r="Y13" s="9" t="str">
        <f>+IF(X13="MA","Situación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7">
        <v>25</v>
      </c>
      <c r="AA13" s="7">
        <f>W13*Z13</f>
        <v>100</v>
      </c>
      <c r="AB13" s="10" t="str">
        <f>+IF(AND(U13*V13*Z13&gt;=600,U13*V13*Z13&lt;=4000),"I",IF(AND(U13*V13*Z13&gt;=150,U13*V13*Z13&lt;=500),"II",IF(AND(U13*V13*Z13&gt;=40,U13*V13*Z13&lt;=120),"III",IF(AND(U13*V13*Z13&gt;=0,U13*V13*Z13&lt;=20),"IV",""))))</f>
        <v>III</v>
      </c>
      <c r="AC13" s="9"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+IF(AB13="I","No aceptable",IF(AB13="II","No aceptable o aceptable con control específico",IF(AB13="III","Aceptable",IF(AB13="IV","Aceptable",""))))</f>
        <v>Aceptable</v>
      </c>
      <c r="AE13" s="143" t="s">
        <v>128</v>
      </c>
      <c r="AF13" s="157" t="s">
        <v>34</v>
      </c>
      <c r="AG13" s="157" t="s">
        <v>34</v>
      </c>
      <c r="AH13" s="157" t="s">
        <v>34</v>
      </c>
      <c r="AI13" s="154" t="s">
        <v>389</v>
      </c>
      <c r="AJ13" s="147" t="s">
        <v>388</v>
      </c>
      <c r="AK13" s="147" t="s">
        <v>35</v>
      </c>
      <c r="AL13" s="137"/>
    </row>
    <row r="14" spans="2:38" ht="103.5" customHeight="1" thickBot="1" x14ac:dyDescent="0.35">
      <c r="B14" s="237"/>
      <c r="C14" s="237"/>
      <c r="D14" s="240"/>
      <c r="E14" s="243"/>
      <c r="F14" s="243"/>
      <c r="G14" s="214" t="s">
        <v>287</v>
      </c>
      <c r="H14" s="216" t="s">
        <v>47</v>
      </c>
      <c r="I14" s="148" t="s">
        <v>63</v>
      </c>
      <c r="J14" s="148" t="s">
        <v>360</v>
      </c>
      <c r="K14" s="148" t="s">
        <v>347</v>
      </c>
      <c r="L14" s="140">
        <v>1</v>
      </c>
      <c r="M14" s="158">
        <v>0</v>
      </c>
      <c r="N14" s="140">
        <v>0</v>
      </c>
      <c r="O14" s="140">
        <f t="shared" ref="O14:O25" si="0">SUM(L14:N14)</f>
        <v>1</v>
      </c>
      <c r="P14" s="148" t="s">
        <v>357</v>
      </c>
      <c r="Q14" s="157">
        <v>8</v>
      </c>
      <c r="R14" s="148" t="s">
        <v>351</v>
      </c>
      <c r="S14" s="148" t="s">
        <v>349</v>
      </c>
      <c r="T14" s="148" t="s">
        <v>464</v>
      </c>
      <c r="U14" s="7">
        <v>2</v>
      </c>
      <c r="V14" s="7">
        <v>4</v>
      </c>
      <c r="W14" s="7">
        <f t="shared" ref="W14:W16" si="1">V14*U14</f>
        <v>8</v>
      </c>
      <c r="X14" s="8" t="str">
        <f t="shared" ref="X14:X16" si="2">+IF(AND(U14*V14&gt;=24,U14*V14&lt;=40),"MA",IF(AND(U14*V14&gt;=10,U14*V14&lt;=20),"A",IF(AND(U14*V14&gt;=6,U14*V14&lt;=8),"M",IF(AND(U14*V14&gt;=0,U14*V14&lt;=4),"B",""))))</f>
        <v>M</v>
      </c>
      <c r="Y14" s="9" t="str">
        <f t="shared" ref="Y14:Y16" si="3">+IF(X14="MA","Situación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7">
        <v>10</v>
      </c>
      <c r="AA14" s="7">
        <f t="shared" ref="AA14:AA16" si="4">W14*Z14</f>
        <v>80</v>
      </c>
      <c r="AB14" s="10" t="str">
        <f t="shared" ref="AB14:AB16" si="5">+IF(AND(U14*V14*Z14&gt;=600,U14*V14*Z14&lt;=4000),"I",IF(AND(U14*V14*Z14&gt;=150,U14*V14*Z14&lt;=500),"II",IF(AND(U14*V14*Z14&gt;=40,U14*V14*Z14&lt;=120),"III",IF(AND(U14*V14*Z14&gt;=0,U14*V14*Z14&lt;=20),"IV",""))))</f>
        <v>III</v>
      </c>
      <c r="AC14" s="9" t="str">
        <f t="shared" ref="AC14:AC16" si="6">+IF(AB14="I","Situación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1" t="str">
        <f t="shared" ref="AD14:AD16" si="7">+IF(AB14="I","No aceptable",IF(AB14="II","No aceptable o aceptable con control específico",IF(AB14="III","Aceptable",IF(AB14="IV","Aceptable",""))))</f>
        <v>Aceptable</v>
      </c>
      <c r="AE14" s="148" t="s">
        <v>371</v>
      </c>
      <c r="AF14" s="148" t="s">
        <v>34</v>
      </c>
      <c r="AG14" s="148" t="s">
        <v>34</v>
      </c>
      <c r="AH14" s="148" t="s">
        <v>34</v>
      </c>
      <c r="AI14" s="148" t="s">
        <v>358</v>
      </c>
      <c r="AJ14" s="148" t="s">
        <v>34</v>
      </c>
      <c r="AK14" s="147" t="s">
        <v>285</v>
      </c>
      <c r="AL14" s="137"/>
    </row>
    <row r="15" spans="2:38" ht="103.5" customHeight="1" x14ac:dyDescent="0.3">
      <c r="B15" s="237"/>
      <c r="C15" s="237"/>
      <c r="D15" s="240"/>
      <c r="E15" s="243"/>
      <c r="F15" s="243"/>
      <c r="G15" s="221"/>
      <c r="H15" s="220"/>
      <c r="I15" s="148" t="s">
        <v>353</v>
      </c>
      <c r="J15" s="148" t="s">
        <v>354</v>
      </c>
      <c r="K15" s="148" t="s">
        <v>355</v>
      </c>
      <c r="L15" s="140">
        <v>1</v>
      </c>
      <c r="M15" s="158">
        <v>0</v>
      </c>
      <c r="N15" s="140">
        <v>0</v>
      </c>
      <c r="O15" s="140">
        <f t="shared" ref="O15" si="8">SUM(L15:N15)</f>
        <v>1</v>
      </c>
      <c r="P15" s="148" t="s">
        <v>356</v>
      </c>
      <c r="Q15" s="157">
        <v>8</v>
      </c>
      <c r="R15" s="148" t="s">
        <v>359</v>
      </c>
      <c r="S15" s="148" t="s">
        <v>465</v>
      </c>
      <c r="T15" s="148" t="s">
        <v>466</v>
      </c>
      <c r="U15" s="7">
        <v>2</v>
      </c>
      <c r="V15" s="7">
        <v>2</v>
      </c>
      <c r="W15" s="7">
        <f t="shared" si="1"/>
        <v>4</v>
      </c>
      <c r="X15" s="8" t="str">
        <f t="shared" si="2"/>
        <v>B</v>
      </c>
      <c r="Y15" s="9" t="str">
        <f t="shared" si="3"/>
        <v>Situación mejorable con exposición ocasional o esporádica, o situación sin anomalía destacable con cualquier nivel de exposición. No es esperable que se materialice el riesgo, aunque puede ser concebible.</v>
      </c>
      <c r="Z15" s="7">
        <v>25</v>
      </c>
      <c r="AA15" s="7">
        <f t="shared" si="4"/>
        <v>100</v>
      </c>
      <c r="AB15" s="10" t="str">
        <f t="shared" si="5"/>
        <v>III</v>
      </c>
      <c r="AC15" s="9" t="str">
        <f t="shared" si="6"/>
        <v>Mejorar si es posible. Sería conveniente justificar la intervención y su rentabilidad.</v>
      </c>
      <c r="AD15" s="11" t="str">
        <f t="shared" si="7"/>
        <v>Aceptable</v>
      </c>
      <c r="AE15" s="150" t="s">
        <v>362</v>
      </c>
      <c r="AF15" s="148" t="s">
        <v>34</v>
      </c>
      <c r="AG15" s="148" t="s">
        <v>34</v>
      </c>
      <c r="AH15" s="148" t="s">
        <v>34</v>
      </c>
      <c r="AI15" s="148" t="s">
        <v>361</v>
      </c>
      <c r="AJ15" s="148" t="s">
        <v>34</v>
      </c>
      <c r="AK15" s="147" t="s">
        <v>285</v>
      </c>
      <c r="AL15" s="137"/>
    </row>
    <row r="16" spans="2:38" ht="103.5" customHeight="1" x14ac:dyDescent="0.3">
      <c r="B16" s="237"/>
      <c r="C16" s="237"/>
      <c r="D16" s="240"/>
      <c r="E16" s="243"/>
      <c r="F16" s="243"/>
      <c r="G16" s="215"/>
      <c r="H16" s="220"/>
      <c r="I16" s="148" t="s">
        <v>65</v>
      </c>
      <c r="J16" s="148" t="s">
        <v>352</v>
      </c>
      <c r="K16" s="148" t="s">
        <v>347</v>
      </c>
      <c r="L16" s="136">
        <v>1</v>
      </c>
      <c r="M16" s="158">
        <v>0</v>
      </c>
      <c r="N16" s="140">
        <v>0</v>
      </c>
      <c r="O16" s="140">
        <f t="shared" si="0"/>
        <v>1</v>
      </c>
      <c r="P16" s="148" t="s">
        <v>357</v>
      </c>
      <c r="Q16" s="148">
        <v>8</v>
      </c>
      <c r="R16" s="148" t="s">
        <v>351</v>
      </c>
      <c r="S16" s="148" t="s">
        <v>349</v>
      </c>
      <c r="T16" s="148" t="s">
        <v>464</v>
      </c>
      <c r="U16" s="7">
        <v>2</v>
      </c>
      <c r="V16" s="7">
        <v>2</v>
      </c>
      <c r="W16" s="7">
        <f t="shared" si="1"/>
        <v>4</v>
      </c>
      <c r="X16" s="117" t="str">
        <f t="shared" si="2"/>
        <v>B</v>
      </c>
      <c r="Y16" s="9" t="str">
        <f t="shared" si="3"/>
        <v>Situación mejorable con exposición ocasional o esporádica, o situación sin anomalía destacable con cualquier nivel de exposición. No es esperable que se materialice el riesgo, aunque puede ser concebible.</v>
      </c>
      <c r="Z16" s="7">
        <v>25</v>
      </c>
      <c r="AA16" s="7">
        <f t="shared" si="4"/>
        <v>100</v>
      </c>
      <c r="AB16" s="10" t="str">
        <f t="shared" si="5"/>
        <v>III</v>
      </c>
      <c r="AC16" s="9" t="str">
        <f t="shared" si="6"/>
        <v>Mejorar si es posible. Sería conveniente justificar la intervención y su rentabilidad.</v>
      </c>
      <c r="AD16" s="11" t="str">
        <f t="shared" si="7"/>
        <v>Aceptable</v>
      </c>
      <c r="AE16" s="148" t="s">
        <v>371</v>
      </c>
      <c r="AF16" s="148" t="s">
        <v>34</v>
      </c>
      <c r="AG16" s="148" t="s">
        <v>34</v>
      </c>
      <c r="AH16" s="148" t="s">
        <v>34</v>
      </c>
      <c r="AI16" s="148" t="s">
        <v>358</v>
      </c>
      <c r="AJ16" s="148" t="s">
        <v>213</v>
      </c>
      <c r="AK16" s="173" t="s">
        <v>285</v>
      </c>
      <c r="AL16" s="137"/>
    </row>
    <row r="17" spans="2:38" ht="103.5" customHeight="1" x14ac:dyDescent="0.3">
      <c r="B17" s="237"/>
      <c r="C17" s="237"/>
      <c r="D17" s="240"/>
      <c r="E17" s="243"/>
      <c r="F17" s="243"/>
      <c r="G17" s="36" t="s">
        <v>44</v>
      </c>
      <c r="H17" s="190" t="s">
        <v>326</v>
      </c>
      <c r="I17" s="190" t="s">
        <v>547</v>
      </c>
      <c r="J17" s="190" t="s">
        <v>533</v>
      </c>
      <c r="K17" s="190" t="s">
        <v>534</v>
      </c>
      <c r="L17" s="180">
        <v>1</v>
      </c>
      <c r="M17" s="181">
        <v>0</v>
      </c>
      <c r="N17" s="182">
        <v>0</v>
      </c>
      <c r="O17" s="182">
        <v>1</v>
      </c>
      <c r="P17" s="190" t="s">
        <v>535</v>
      </c>
      <c r="Q17" s="148">
        <v>8</v>
      </c>
      <c r="R17" s="190" t="s">
        <v>536</v>
      </c>
      <c r="S17" s="190" t="s">
        <v>537</v>
      </c>
      <c r="T17" s="190" t="s">
        <v>539</v>
      </c>
      <c r="U17" s="7">
        <v>2</v>
      </c>
      <c r="V17" s="7">
        <v>3</v>
      </c>
      <c r="W17" s="7">
        <f t="shared" ref="W17:W25" si="9">V17*U17</f>
        <v>6</v>
      </c>
      <c r="X17" s="8" t="str">
        <f t="shared" ref="X17:X25" si="10">+IF(AND(U17*V17&gt;=24,U17*V17&lt;=40),"MA",IF(AND(U17*V17&gt;=10,U17*V17&lt;=20),"A",IF(AND(U17*V17&gt;=6,U17*V17&lt;=8),"M",IF(AND(U17*V17&gt;=0,U17*V17&lt;=4),"B",""))))</f>
        <v>M</v>
      </c>
      <c r="Y17" s="9" t="str">
        <f t="shared" ref="Y17:Y25" si="11">+IF(X17="MA","Situación deficiente con exposición continua, o muy deficiente con exposición frecuente. Normalmente la materialización del riesgo ocurre con frecuencia.",IF(X17="A","Situación deficiente con exposición frecuente u ocasional, o bien situación muy deficiente con exposición ocasional o esporádica. La materialización de Riesgo es posible que suceda varias veces en la vida laboral",IF(X17="M","Situación deficiente con exposición esporádica, o bien situación mejorable con exposición continuada o frecuente. Es posible que suceda el daño alguna vez.",IF(X17="B","Situación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7" s="7">
        <v>25</v>
      </c>
      <c r="AA17" s="7">
        <f t="shared" ref="AA17:AA25" si="12">W17*Z17</f>
        <v>150</v>
      </c>
      <c r="AB17" s="10" t="str">
        <f t="shared" ref="AB17:AB25" si="13">+IF(AND(U17*V17*Z17&gt;=600,U17*V17*Z17&lt;=4000),"I",IF(AND(U17*V17*Z17&gt;=150,U17*V17*Z17&lt;=500),"II",IF(AND(U17*V17*Z17&gt;=40,U17*V17*Z17&lt;=120),"III",IF(AND(U17*V17*Z17&gt;=0,U17*V17*Z17&lt;=20),"IV",""))))</f>
        <v>II</v>
      </c>
      <c r="AC17" s="9" t="str">
        <f t="shared" ref="AC17:AC25" si="14">+IF(AB17="I","Situación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7" s="11" t="str">
        <f t="shared" ref="AD17:AD25" si="15">+IF(AB17="I","No aceptable",IF(AB17="II","No aceptable o aceptable con control específico",IF(AB17="III","Aceptable",IF(AB17="IV","Aceptable",""))))</f>
        <v>No aceptable o aceptable con control específico</v>
      </c>
      <c r="AE17" s="143" t="s">
        <v>538</v>
      </c>
      <c r="AF17" s="148" t="s">
        <v>34</v>
      </c>
      <c r="AG17" s="148" t="s">
        <v>34</v>
      </c>
      <c r="AH17" s="141" t="s">
        <v>531</v>
      </c>
      <c r="AI17" s="152" t="s">
        <v>532</v>
      </c>
      <c r="AJ17" s="148" t="s">
        <v>530</v>
      </c>
      <c r="AK17" s="173" t="s">
        <v>285</v>
      </c>
      <c r="AL17" s="137"/>
    </row>
    <row r="18" spans="2:38" ht="103.5" customHeight="1" x14ac:dyDescent="0.3">
      <c r="B18" s="237"/>
      <c r="C18" s="237"/>
      <c r="D18" s="240"/>
      <c r="E18" s="243"/>
      <c r="F18" s="243"/>
      <c r="G18" s="36" t="s">
        <v>44</v>
      </c>
      <c r="H18" s="235" t="s">
        <v>53</v>
      </c>
      <c r="I18" s="197" t="s">
        <v>330</v>
      </c>
      <c r="J18" s="197" t="s">
        <v>331</v>
      </c>
      <c r="K18" s="197" t="s">
        <v>334</v>
      </c>
      <c r="L18" s="136">
        <v>1</v>
      </c>
      <c r="M18" s="158">
        <v>0</v>
      </c>
      <c r="N18" s="140">
        <v>0</v>
      </c>
      <c r="O18" s="140">
        <f t="shared" si="0"/>
        <v>1</v>
      </c>
      <c r="P18" s="198" t="s">
        <v>337</v>
      </c>
      <c r="Q18" s="157">
        <v>8</v>
      </c>
      <c r="R18" s="198" t="s">
        <v>339</v>
      </c>
      <c r="S18" s="198" t="s">
        <v>340</v>
      </c>
      <c r="T18" s="198" t="s">
        <v>341</v>
      </c>
      <c r="U18" s="157">
        <v>6</v>
      </c>
      <c r="V18" s="157">
        <v>4</v>
      </c>
      <c r="W18" s="157">
        <f t="shared" si="9"/>
        <v>24</v>
      </c>
      <c r="X18" s="157" t="str">
        <f t="shared" si="10"/>
        <v>MA</v>
      </c>
      <c r="Y18" s="143" t="str">
        <f t="shared" si="11"/>
        <v>Situación deficiente con exposición continua, o muy deficiente con exposición frecuente. Normalmente la materialización del riesgo ocurre con frecuencia.</v>
      </c>
      <c r="Z18" s="141">
        <v>10</v>
      </c>
      <c r="AA18" s="141">
        <f t="shared" si="12"/>
        <v>240</v>
      </c>
      <c r="AB18" s="144" t="str">
        <f t="shared" si="13"/>
        <v>II</v>
      </c>
      <c r="AC18" s="143" t="str">
        <f t="shared" si="14"/>
        <v>Corregir y adoptar medidas de control de inmediato. Sin embargo suspenda actividades si el nivel de riesgo está por encima o igual de 360.</v>
      </c>
      <c r="AD18" s="145" t="str">
        <f t="shared" si="15"/>
        <v>No aceptable o aceptable con control específico</v>
      </c>
      <c r="AE18" s="173" t="s">
        <v>570</v>
      </c>
      <c r="AF18" s="148" t="s">
        <v>34</v>
      </c>
      <c r="AG18" s="148" t="s">
        <v>34</v>
      </c>
      <c r="AH18" s="190" t="s">
        <v>345</v>
      </c>
      <c r="AI18" s="190" t="s">
        <v>346</v>
      </c>
      <c r="AJ18" s="157" t="s">
        <v>34</v>
      </c>
      <c r="AK18" s="147" t="s">
        <v>35</v>
      </c>
      <c r="AL18" s="137"/>
    </row>
    <row r="19" spans="2:38" ht="103.5" customHeight="1" x14ac:dyDescent="0.3">
      <c r="B19" s="237"/>
      <c r="C19" s="237"/>
      <c r="D19" s="240"/>
      <c r="E19" s="243"/>
      <c r="F19" s="243"/>
      <c r="G19" s="36" t="s">
        <v>44</v>
      </c>
      <c r="H19" s="235"/>
      <c r="I19" s="197" t="s">
        <v>333</v>
      </c>
      <c r="J19" s="197" t="s">
        <v>332</v>
      </c>
      <c r="K19" s="197" t="s">
        <v>636</v>
      </c>
      <c r="L19" s="140">
        <v>1</v>
      </c>
      <c r="M19" s="158">
        <v>0</v>
      </c>
      <c r="N19" s="140">
        <v>0</v>
      </c>
      <c r="O19" s="140">
        <f t="shared" si="0"/>
        <v>1</v>
      </c>
      <c r="P19" s="198" t="s">
        <v>338</v>
      </c>
      <c r="Q19" s="157">
        <v>8</v>
      </c>
      <c r="R19" s="198" t="s">
        <v>342</v>
      </c>
      <c r="S19" s="198" t="s">
        <v>343</v>
      </c>
      <c r="T19" s="198" t="s">
        <v>344</v>
      </c>
      <c r="U19" s="157">
        <v>6</v>
      </c>
      <c r="V19" s="157">
        <v>4</v>
      </c>
      <c r="W19" s="157">
        <f t="shared" si="9"/>
        <v>24</v>
      </c>
      <c r="X19" s="157" t="str">
        <f t="shared" si="10"/>
        <v>MA</v>
      </c>
      <c r="Y19" s="143" t="str">
        <f t="shared" si="11"/>
        <v>Situación deficiente con exposición continua, o muy deficiente con exposición frecuente. Normalmente la materialización del riesgo ocurre con frecuencia.</v>
      </c>
      <c r="Z19" s="141">
        <v>10</v>
      </c>
      <c r="AA19" s="141">
        <f t="shared" si="12"/>
        <v>240</v>
      </c>
      <c r="AB19" s="144" t="str">
        <f t="shared" si="13"/>
        <v>II</v>
      </c>
      <c r="AC19" s="143" t="str">
        <f t="shared" si="14"/>
        <v>Corregir y adoptar medidas de control de inmediato. Sin embargo suspenda actividades si el nivel de riesgo está por encima o igual de 360.</v>
      </c>
      <c r="AD19" s="145" t="str">
        <f t="shared" si="15"/>
        <v>No aceptable o aceptable con control específico</v>
      </c>
      <c r="AE19" s="173" t="s">
        <v>570</v>
      </c>
      <c r="AF19" s="148" t="s">
        <v>34</v>
      </c>
      <c r="AG19" s="148" t="s">
        <v>34</v>
      </c>
      <c r="AH19" s="190" t="s">
        <v>345</v>
      </c>
      <c r="AI19" s="190" t="s">
        <v>346</v>
      </c>
      <c r="AJ19" s="157" t="s">
        <v>34</v>
      </c>
      <c r="AK19" s="147" t="s">
        <v>35</v>
      </c>
      <c r="AL19" s="137"/>
    </row>
    <row r="20" spans="2:38" ht="103.5" customHeight="1" x14ac:dyDescent="0.3">
      <c r="B20" s="237"/>
      <c r="C20" s="237"/>
      <c r="D20" s="240"/>
      <c r="E20" s="243"/>
      <c r="F20" s="243"/>
      <c r="G20" s="36" t="s">
        <v>33</v>
      </c>
      <c r="H20" s="216" t="s">
        <v>48</v>
      </c>
      <c r="I20" s="190" t="s">
        <v>106</v>
      </c>
      <c r="J20" s="190" t="s">
        <v>444</v>
      </c>
      <c r="K20" s="190" t="s">
        <v>420</v>
      </c>
      <c r="L20" s="140">
        <v>1</v>
      </c>
      <c r="M20" s="158">
        <v>0</v>
      </c>
      <c r="N20" s="140">
        <v>0</v>
      </c>
      <c r="O20" s="140">
        <f t="shared" si="0"/>
        <v>1</v>
      </c>
      <c r="P20" s="190" t="s">
        <v>443</v>
      </c>
      <c r="Q20" s="157">
        <v>8</v>
      </c>
      <c r="R20" s="190" t="s">
        <v>213</v>
      </c>
      <c r="S20" s="179" t="s">
        <v>460</v>
      </c>
      <c r="T20" s="179" t="s">
        <v>469</v>
      </c>
      <c r="U20" s="7">
        <v>2</v>
      </c>
      <c r="V20" s="7">
        <v>2</v>
      </c>
      <c r="W20" s="7">
        <f t="shared" si="9"/>
        <v>4</v>
      </c>
      <c r="X20" s="8" t="str">
        <f t="shared" si="10"/>
        <v>B</v>
      </c>
      <c r="Y20" s="9" t="str">
        <f t="shared" si="11"/>
        <v>Situación mejorable con exposición ocasional o esporádica, o situación sin anomalía destacable con cualquier nivel de exposición. No es esperable que se materialice el riesgo, aunque puede ser concebible.</v>
      </c>
      <c r="Z20" s="7">
        <v>10</v>
      </c>
      <c r="AA20" s="7">
        <f t="shared" si="12"/>
        <v>40</v>
      </c>
      <c r="AB20" s="10" t="str">
        <f t="shared" si="13"/>
        <v>III</v>
      </c>
      <c r="AC20" s="9" t="str">
        <f t="shared" si="14"/>
        <v>Mejorar si es posible. Sería conveniente justificar la intervención y su rentabilidad.</v>
      </c>
      <c r="AD20" s="11" t="str">
        <f t="shared" si="15"/>
        <v>Aceptable</v>
      </c>
      <c r="AE20" s="143" t="s">
        <v>70</v>
      </c>
      <c r="AF20" s="157" t="s">
        <v>34</v>
      </c>
      <c r="AG20" s="157" t="s">
        <v>34</v>
      </c>
      <c r="AH20" s="190" t="s">
        <v>200</v>
      </c>
      <c r="AI20" s="190" t="s">
        <v>470</v>
      </c>
      <c r="AJ20" s="190" t="s">
        <v>322</v>
      </c>
      <c r="AK20" s="147" t="s">
        <v>35</v>
      </c>
      <c r="AL20" s="137"/>
    </row>
    <row r="21" spans="2:38" ht="103.5" customHeight="1" x14ac:dyDescent="0.3">
      <c r="B21" s="237"/>
      <c r="C21" s="237"/>
      <c r="D21" s="240"/>
      <c r="E21" s="243"/>
      <c r="F21" s="243"/>
      <c r="G21" s="36" t="s">
        <v>44</v>
      </c>
      <c r="H21" s="220"/>
      <c r="I21" s="190" t="s">
        <v>68</v>
      </c>
      <c r="J21" s="190" t="s">
        <v>436</v>
      </c>
      <c r="K21" s="190" t="s">
        <v>420</v>
      </c>
      <c r="L21" s="140">
        <v>1</v>
      </c>
      <c r="M21" s="158">
        <v>0</v>
      </c>
      <c r="N21" s="140">
        <v>0</v>
      </c>
      <c r="O21" s="140">
        <f t="shared" si="0"/>
        <v>1</v>
      </c>
      <c r="P21" s="190" t="s">
        <v>437</v>
      </c>
      <c r="Q21" s="157">
        <v>1</v>
      </c>
      <c r="R21" s="190" t="s">
        <v>439</v>
      </c>
      <c r="S21" s="190" t="s">
        <v>467</v>
      </c>
      <c r="T21" s="179" t="s">
        <v>468</v>
      </c>
      <c r="U21" s="7">
        <v>6</v>
      </c>
      <c r="V21" s="7">
        <v>2</v>
      </c>
      <c r="W21" s="7">
        <f t="shared" si="9"/>
        <v>12</v>
      </c>
      <c r="X21" s="8" t="str">
        <f t="shared" si="10"/>
        <v>A</v>
      </c>
      <c r="Y21" s="9" t="str">
        <f t="shared" si="11"/>
        <v>Situación deficiente con exposición frecuente u ocasional, o bien situación muy deficiente con exposición ocasional o esporádica. La materialización de Riesgo es posible que suceda varias veces en la vida laboral</v>
      </c>
      <c r="Z21" s="7">
        <v>10</v>
      </c>
      <c r="AA21" s="7">
        <f t="shared" si="12"/>
        <v>120</v>
      </c>
      <c r="AB21" s="10" t="str">
        <f t="shared" si="13"/>
        <v>III</v>
      </c>
      <c r="AC21" s="9" t="str">
        <f t="shared" si="14"/>
        <v>Mejorar si es posible. Sería conveniente justificar la intervención y su rentabilidad.</v>
      </c>
      <c r="AD21" s="11" t="str">
        <f t="shared" si="15"/>
        <v>Aceptable</v>
      </c>
      <c r="AE21" s="173" t="s">
        <v>135</v>
      </c>
      <c r="AF21" s="173" t="s">
        <v>34</v>
      </c>
      <c r="AG21" s="148" t="s">
        <v>213</v>
      </c>
      <c r="AH21" s="190" t="s">
        <v>440</v>
      </c>
      <c r="AI21" s="190" t="s">
        <v>441</v>
      </c>
      <c r="AJ21" s="157" t="s">
        <v>34</v>
      </c>
      <c r="AK21" s="147" t="s">
        <v>35</v>
      </c>
      <c r="AL21" s="137"/>
    </row>
    <row r="22" spans="2:38" ht="103.5" customHeight="1" x14ac:dyDescent="0.3">
      <c r="B22" s="237"/>
      <c r="C22" s="237"/>
      <c r="D22" s="240"/>
      <c r="E22" s="243"/>
      <c r="F22" s="243"/>
      <c r="G22" s="36" t="s">
        <v>33</v>
      </c>
      <c r="H22" s="220"/>
      <c r="I22" s="190" t="s">
        <v>68</v>
      </c>
      <c r="J22" s="190" t="s">
        <v>637</v>
      </c>
      <c r="K22" s="190" t="s">
        <v>69</v>
      </c>
      <c r="L22" s="140">
        <v>1</v>
      </c>
      <c r="M22" s="158">
        <v>0</v>
      </c>
      <c r="N22" s="140">
        <v>0</v>
      </c>
      <c r="O22" s="140">
        <f t="shared" si="0"/>
        <v>1</v>
      </c>
      <c r="P22" s="190" t="s">
        <v>432</v>
      </c>
      <c r="Q22" s="157">
        <v>8</v>
      </c>
      <c r="R22" s="179" t="s">
        <v>213</v>
      </c>
      <c r="S22" s="190" t="s">
        <v>433</v>
      </c>
      <c r="T22" s="179" t="s">
        <v>472</v>
      </c>
      <c r="U22" s="7">
        <v>0</v>
      </c>
      <c r="V22" s="7">
        <v>1</v>
      </c>
      <c r="W22" s="7">
        <f t="shared" si="9"/>
        <v>0</v>
      </c>
      <c r="X22" s="8" t="str">
        <f t="shared" si="10"/>
        <v>B</v>
      </c>
      <c r="Y22" s="9" t="str">
        <f t="shared" si="11"/>
        <v>Situación mejorable con exposición ocasional o esporádica, o situación sin anomalía destacable con cualquier nivel de exposición. No es esperable que se materialice el riesgo, aunque puede ser concebible.</v>
      </c>
      <c r="Z22" s="7">
        <v>10</v>
      </c>
      <c r="AA22" s="7">
        <f t="shared" si="12"/>
        <v>0</v>
      </c>
      <c r="AB22" s="10" t="str">
        <f t="shared" si="13"/>
        <v>IV</v>
      </c>
      <c r="AC22" s="9" t="str">
        <f t="shared" si="14"/>
        <v>Mantener las medidas de control existentes, pero se deberían considerar soluciones o mejoras y se deben hacer comprobaciones periódicas para asegurar que el riesgo aún es tolerable.</v>
      </c>
      <c r="AD22" s="11" t="str">
        <f t="shared" si="15"/>
        <v>Aceptable</v>
      </c>
      <c r="AE22" s="173" t="s">
        <v>70</v>
      </c>
      <c r="AF22" s="157" t="s">
        <v>34</v>
      </c>
      <c r="AG22" s="157" t="s">
        <v>34</v>
      </c>
      <c r="AH22" s="190" t="s">
        <v>434</v>
      </c>
      <c r="AI22" s="190" t="s">
        <v>435</v>
      </c>
      <c r="AJ22" s="157" t="s">
        <v>34</v>
      </c>
      <c r="AK22" s="147" t="s">
        <v>35</v>
      </c>
      <c r="AL22" s="137"/>
    </row>
    <row r="23" spans="2:38" ht="103.5" customHeight="1" x14ac:dyDescent="0.3">
      <c r="B23" s="237"/>
      <c r="C23" s="237"/>
      <c r="D23" s="240"/>
      <c r="E23" s="243"/>
      <c r="F23" s="243"/>
      <c r="G23" s="36" t="s">
        <v>33</v>
      </c>
      <c r="H23" s="220"/>
      <c r="I23" s="190" t="s">
        <v>51</v>
      </c>
      <c r="J23" s="190" t="s">
        <v>429</v>
      </c>
      <c r="K23" s="190" t="s">
        <v>420</v>
      </c>
      <c r="L23" s="140">
        <v>1</v>
      </c>
      <c r="M23" s="158">
        <v>0</v>
      </c>
      <c r="N23" s="140">
        <v>0</v>
      </c>
      <c r="O23" s="140">
        <f t="shared" si="0"/>
        <v>1</v>
      </c>
      <c r="P23" s="190" t="s">
        <v>437</v>
      </c>
      <c r="Q23" s="157">
        <v>1</v>
      </c>
      <c r="R23" s="190" t="s">
        <v>213</v>
      </c>
      <c r="S23" s="179" t="s">
        <v>461</v>
      </c>
      <c r="T23" s="190" t="s">
        <v>473</v>
      </c>
      <c r="U23" s="7">
        <v>2</v>
      </c>
      <c r="V23" s="7">
        <v>2</v>
      </c>
      <c r="W23" s="7">
        <f t="shared" si="9"/>
        <v>4</v>
      </c>
      <c r="X23" s="8" t="str">
        <f t="shared" si="10"/>
        <v>B</v>
      </c>
      <c r="Y23" s="9" t="str">
        <f t="shared" si="11"/>
        <v>Situación mejorable con exposición ocasional o esporádica, o situación sin anomalía destacable con cualquier nivel de exposición. No es esperable que se materialice el riesgo, aunque puede ser concebible.</v>
      </c>
      <c r="Z23" s="7">
        <v>25</v>
      </c>
      <c r="AA23" s="7">
        <f t="shared" si="12"/>
        <v>100</v>
      </c>
      <c r="AB23" s="10" t="str">
        <f t="shared" si="13"/>
        <v>III</v>
      </c>
      <c r="AC23" s="9" t="str">
        <f t="shared" si="14"/>
        <v>Mejorar si es posible. Sería conveniente justificar la intervención y su rentabilidad.</v>
      </c>
      <c r="AD23" s="11" t="str">
        <f t="shared" si="15"/>
        <v>Aceptable</v>
      </c>
      <c r="AE23" s="143" t="s">
        <v>527</v>
      </c>
      <c r="AF23" s="148" t="s">
        <v>34</v>
      </c>
      <c r="AG23" s="148" t="s">
        <v>34</v>
      </c>
      <c r="AH23" s="190" t="s">
        <v>72</v>
      </c>
      <c r="AI23" s="190" t="s">
        <v>431</v>
      </c>
      <c r="AJ23" s="148" t="s">
        <v>34</v>
      </c>
      <c r="AK23" s="147" t="s">
        <v>35</v>
      </c>
      <c r="AL23" s="137"/>
    </row>
    <row r="24" spans="2:38" ht="103.5" customHeight="1" x14ac:dyDescent="0.3">
      <c r="B24" s="237"/>
      <c r="C24" s="237"/>
      <c r="D24" s="240"/>
      <c r="E24" s="243"/>
      <c r="F24" s="243"/>
      <c r="G24" s="36" t="s">
        <v>33</v>
      </c>
      <c r="H24" s="217"/>
      <c r="I24" s="190" t="s">
        <v>288</v>
      </c>
      <c r="J24" s="190" t="s">
        <v>638</v>
      </c>
      <c r="K24" s="190" t="s">
        <v>425</v>
      </c>
      <c r="L24" s="140">
        <v>1</v>
      </c>
      <c r="M24" s="158">
        <v>0</v>
      </c>
      <c r="N24" s="140">
        <v>0</v>
      </c>
      <c r="O24" s="140">
        <f t="shared" si="0"/>
        <v>1</v>
      </c>
      <c r="P24" s="190" t="s">
        <v>426</v>
      </c>
      <c r="Q24" s="157">
        <v>2</v>
      </c>
      <c r="R24" s="179" t="s">
        <v>474</v>
      </c>
      <c r="S24" s="190" t="s">
        <v>475</v>
      </c>
      <c r="T24" s="179" t="s">
        <v>477</v>
      </c>
      <c r="U24" s="7">
        <v>2</v>
      </c>
      <c r="V24" s="7">
        <v>3</v>
      </c>
      <c r="W24" s="7">
        <f t="shared" si="9"/>
        <v>6</v>
      </c>
      <c r="X24" s="8" t="str">
        <f t="shared" si="10"/>
        <v>M</v>
      </c>
      <c r="Y24" s="9" t="str">
        <f t="shared" si="11"/>
        <v>Situación deficiente con exposición esporádica, o bien situación mejorable con exposición continuada o frecuente. Es posible que suceda el daño alguna vez.</v>
      </c>
      <c r="Z24" s="7">
        <v>60</v>
      </c>
      <c r="AA24" s="7">
        <f t="shared" si="12"/>
        <v>360</v>
      </c>
      <c r="AB24" s="10" t="str">
        <f t="shared" si="13"/>
        <v>II</v>
      </c>
      <c r="AC24" s="9" t="str">
        <f t="shared" si="14"/>
        <v>Corregir y adoptar medidas de control de inmediato. Sin embargo suspenda actividades si el nivel de riesgo está por encima o igual de 360.</v>
      </c>
      <c r="AD24" s="11" t="str">
        <f t="shared" si="15"/>
        <v>No aceptable o aceptable con control específico</v>
      </c>
      <c r="AE24" s="148" t="s">
        <v>34</v>
      </c>
      <c r="AF24" s="148" t="s">
        <v>34</v>
      </c>
      <c r="AG24" s="148" t="s">
        <v>34</v>
      </c>
      <c r="AH24" s="190" t="s">
        <v>428</v>
      </c>
      <c r="AI24" s="146" t="s">
        <v>217</v>
      </c>
      <c r="AJ24" s="148" t="s">
        <v>34</v>
      </c>
      <c r="AK24" s="147" t="s">
        <v>35</v>
      </c>
      <c r="AL24" s="137"/>
    </row>
    <row r="25" spans="2:38" ht="103.5" customHeight="1" x14ac:dyDescent="0.3">
      <c r="B25" s="237"/>
      <c r="C25" s="238"/>
      <c r="D25" s="241"/>
      <c r="E25" s="244"/>
      <c r="F25" s="244"/>
      <c r="G25" s="36" t="s">
        <v>33</v>
      </c>
      <c r="H25" s="190" t="s">
        <v>75</v>
      </c>
      <c r="I25" s="190" t="s">
        <v>418</v>
      </c>
      <c r="J25" s="190" t="s">
        <v>419</v>
      </c>
      <c r="K25" s="190" t="s">
        <v>420</v>
      </c>
      <c r="L25" s="140">
        <v>1</v>
      </c>
      <c r="M25" s="158">
        <v>0</v>
      </c>
      <c r="N25" s="140">
        <v>0</v>
      </c>
      <c r="O25" s="140">
        <f t="shared" si="0"/>
        <v>1</v>
      </c>
      <c r="P25" s="190" t="s">
        <v>421</v>
      </c>
      <c r="Q25" s="157">
        <v>8</v>
      </c>
      <c r="R25" s="190" t="s">
        <v>422</v>
      </c>
      <c r="S25" s="190" t="s">
        <v>423</v>
      </c>
      <c r="T25" s="179" t="s">
        <v>492</v>
      </c>
      <c r="U25" s="7">
        <v>2</v>
      </c>
      <c r="V25" s="7">
        <v>1</v>
      </c>
      <c r="W25" s="7">
        <f t="shared" si="9"/>
        <v>2</v>
      </c>
      <c r="X25" s="8" t="str">
        <f t="shared" si="10"/>
        <v>B</v>
      </c>
      <c r="Y25" s="9" t="str">
        <f t="shared" si="11"/>
        <v>Situación mejorable con exposición ocasional o esporádica, o situación sin anomalía destacable con cualquier nivel de exposición. No es esperable que se materialice el riesgo, aunque puede ser concebible.</v>
      </c>
      <c r="Z25" s="7">
        <v>10</v>
      </c>
      <c r="AA25" s="7">
        <f t="shared" si="12"/>
        <v>20</v>
      </c>
      <c r="AB25" s="10" t="str">
        <f t="shared" si="13"/>
        <v>IV</v>
      </c>
      <c r="AC25" s="9" t="str">
        <f t="shared" si="14"/>
        <v>Mantener las medidas de control existentes, pero se deberían considerar soluciones o mejoras y se deben hacer comprobaciones periódicas para asegurar que el riesgo aún es tolerable.</v>
      </c>
      <c r="AD25" s="11" t="str">
        <f t="shared" si="15"/>
        <v>Aceptable</v>
      </c>
      <c r="AE25" s="190" t="s">
        <v>79</v>
      </c>
      <c r="AF25" s="157" t="s">
        <v>34</v>
      </c>
      <c r="AG25" s="157" t="s">
        <v>34</v>
      </c>
      <c r="AH25" s="190" t="s">
        <v>80</v>
      </c>
      <c r="AI25" s="190" t="s">
        <v>424</v>
      </c>
      <c r="AJ25" s="157" t="s">
        <v>34</v>
      </c>
      <c r="AK25" s="147" t="s">
        <v>35</v>
      </c>
      <c r="AL25" s="137"/>
    </row>
    <row r="26" spans="2:38" ht="103.5" customHeight="1" x14ac:dyDescent="0.3">
      <c r="E26" s="3"/>
      <c r="H26" s="3"/>
      <c r="AE26" s="137"/>
      <c r="AF26" s="137"/>
      <c r="AG26" s="138"/>
      <c r="AH26" s="138"/>
      <c r="AI26" s="175"/>
      <c r="AJ26" s="139"/>
      <c r="AK26" s="137"/>
      <c r="AL26" s="137"/>
    </row>
    <row r="27" spans="2:38" ht="103.5" customHeight="1" x14ac:dyDescent="0.3">
      <c r="E27" s="3"/>
      <c r="H27" s="3"/>
      <c r="AF27" s="3"/>
    </row>
    <row r="28" spans="2:38" ht="60" customHeight="1" x14ac:dyDescent="0.3">
      <c r="E28" s="3"/>
      <c r="H28" s="3"/>
      <c r="AF28" s="3"/>
    </row>
    <row r="29" spans="2:38" ht="60" customHeight="1" x14ac:dyDescent="0.3">
      <c r="E29" s="3"/>
      <c r="H29" s="3"/>
      <c r="AF29" s="3"/>
      <c r="AG29" s="3"/>
      <c r="AH29" s="3"/>
      <c r="AJ29" s="3"/>
    </row>
    <row r="30" spans="2:38" ht="60" customHeight="1" x14ac:dyDescent="0.3">
      <c r="E30" s="3"/>
      <c r="H30" s="3"/>
      <c r="AF30" s="3"/>
      <c r="AG30" s="3"/>
      <c r="AH30" s="3"/>
      <c r="AJ30" s="3"/>
    </row>
    <row r="31" spans="2:38" ht="60" customHeight="1" x14ac:dyDescent="0.3">
      <c r="E31" s="3"/>
      <c r="H31" s="3"/>
      <c r="AF31" s="3"/>
      <c r="AG31" s="3"/>
      <c r="AH31" s="3"/>
      <c r="AJ31" s="3"/>
    </row>
    <row r="32" spans="2:38" ht="60" customHeight="1" x14ac:dyDescent="0.3">
      <c r="E32" s="3"/>
      <c r="H32" s="3"/>
      <c r="AF32" s="3"/>
      <c r="AG32" s="3"/>
      <c r="AH32" s="3"/>
      <c r="AJ32" s="3"/>
    </row>
    <row r="33" s="3" customFormat="1" ht="60" customHeight="1" x14ac:dyDescent="0.3"/>
    <row r="34" s="3" customFormat="1" ht="60" customHeight="1" x14ac:dyDescent="0.3"/>
    <row r="35" s="3" customFormat="1" ht="60" customHeight="1" x14ac:dyDescent="0.3"/>
    <row r="36" s="3" customFormat="1" ht="60" customHeight="1" x14ac:dyDescent="0.3"/>
    <row r="37" s="3" customFormat="1" ht="60" customHeight="1" x14ac:dyDescent="0.3"/>
    <row r="38" s="3" customFormat="1" ht="60" customHeight="1" x14ac:dyDescent="0.3"/>
    <row r="39" s="3" customFormat="1" ht="60" customHeight="1" x14ac:dyDescent="0.3"/>
    <row r="40" s="3" customFormat="1" ht="60" customHeight="1" x14ac:dyDescent="0.3"/>
    <row r="41" s="3" customFormat="1" ht="60" customHeight="1" x14ac:dyDescent="0.3"/>
    <row r="42" s="3" customFormat="1" ht="60" customHeight="1" x14ac:dyDescent="0.3"/>
    <row r="43" s="3" customFormat="1" ht="60" customHeight="1" x14ac:dyDescent="0.3"/>
    <row r="44" s="3" customFormat="1" ht="60" customHeight="1" x14ac:dyDescent="0.3"/>
    <row r="45" s="3" customFormat="1" ht="60" customHeight="1" x14ac:dyDescent="0.3"/>
    <row r="46" s="3" customFormat="1" ht="60" customHeight="1" x14ac:dyDescent="0.3"/>
    <row r="47" s="3" customFormat="1" ht="60" customHeight="1" x14ac:dyDescent="0.3"/>
    <row r="48" s="3" customFormat="1" ht="60" customHeight="1" x14ac:dyDescent="0.3"/>
    <row r="49" s="3" customFormat="1" ht="60" customHeight="1" x14ac:dyDescent="0.3"/>
    <row r="50" s="3" customFormat="1" ht="60" customHeight="1" x14ac:dyDescent="0.3"/>
    <row r="51" s="3" customFormat="1" ht="60" customHeight="1" x14ac:dyDescent="0.3"/>
    <row r="52" s="3" customFormat="1" ht="60" customHeight="1" x14ac:dyDescent="0.3"/>
    <row r="53" s="3" customFormat="1" ht="60" customHeight="1" x14ac:dyDescent="0.3"/>
    <row r="54" s="3" customFormat="1" ht="60" customHeight="1" x14ac:dyDescent="0.3"/>
    <row r="55" s="3" customFormat="1" ht="60" customHeight="1" x14ac:dyDescent="0.3"/>
    <row r="56" s="3" customFormat="1" ht="60" customHeight="1" x14ac:dyDescent="0.3"/>
    <row r="57" s="3" customFormat="1" ht="60" customHeight="1" x14ac:dyDescent="0.3"/>
    <row r="58" s="3" customFormat="1" ht="60" customHeight="1" x14ac:dyDescent="0.3"/>
  </sheetData>
  <autoFilter ref="B10:AK25" xr:uid="{00000000-0009-0000-0000-000003000000}"/>
  <mergeCells count="47">
    <mergeCell ref="AG9:AG10"/>
    <mergeCell ref="AH9:AH10"/>
    <mergeCell ref="AI9:AI10"/>
    <mergeCell ref="AJ9:AJ10"/>
    <mergeCell ref="AK9:AK10"/>
    <mergeCell ref="Q9:Q10"/>
    <mergeCell ref="R9:T9"/>
    <mergeCell ref="AE9:AE10"/>
    <mergeCell ref="AF9:AF10"/>
    <mergeCell ref="U9:U10"/>
    <mergeCell ref="V9:V10"/>
    <mergeCell ref="W9:W10"/>
    <mergeCell ref="X9:X10"/>
    <mergeCell ref="Y9:Y10"/>
    <mergeCell ref="Z9:Z10"/>
    <mergeCell ref="AA9:AA10"/>
    <mergeCell ref="AB9:AB10"/>
    <mergeCell ref="AC9:AC10"/>
    <mergeCell ref="AD9:AD10"/>
    <mergeCell ref="G9:G10"/>
    <mergeCell ref="H9:J9"/>
    <mergeCell ref="K9:K10"/>
    <mergeCell ref="L9:O9"/>
    <mergeCell ref="P9:P10"/>
    <mergeCell ref="B9:B10"/>
    <mergeCell ref="C9:C10"/>
    <mergeCell ref="D9:D10"/>
    <mergeCell ref="E9:E10"/>
    <mergeCell ref="F9:F10"/>
    <mergeCell ref="B5:T5"/>
    <mergeCell ref="U5:AK5"/>
    <mergeCell ref="B7:T8"/>
    <mergeCell ref="U7:AC8"/>
    <mergeCell ref="AD7:AD8"/>
    <mergeCell ref="AE7:AK7"/>
    <mergeCell ref="AE8:AK8"/>
    <mergeCell ref="H20:H24"/>
    <mergeCell ref="H14:H16"/>
    <mergeCell ref="H18:H19"/>
    <mergeCell ref="B11:B25"/>
    <mergeCell ref="C11:C25"/>
    <mergeCell ref="D11:D25"/>
    <mergeCell ref="E11:E25"/>
    <mergeCell ref="F11:F25"/>
    <mergeCell ref="G14:G16"/>
    <mergeCell ref="G11:G13"/>
    <mergeCell ref="H11:H13"/>
  </mergeCells>
  <conditionalFormatting sqref="AC22:AD22 AB24:AD25 AB21:AB23 AB11:AD12 AB17:AD17 AB20:AD20">
    <cfRule type="cellIs" dxfId="3342" priority="110" stopIfTrue="1" operator="equal">
      <formula>"I"</formula>
    </cfRule>
    <cfRule type="cellIs" dxfId="3341" priority="111" stopIfTrue="1" operator="equal">
      <formula>"II"</formula>
    </cfRule>
    <cfRule type="cellIs" dxfId="3340" priority="112" stopIfTrue="1" operator="between">
      <formula>"III"</formula>
      <formula>"IV"</formula>
    </cfRule>
  </conditionalFormatting>
  <conditionalFormatting sqref="AD22 AD24:AD25 AD11:AD12 AD17 AD20">
    <cfRule type="cellIs" dxfId="3339" priority="108" stopIfTrue="1" operator="equal">
      <formula>"Aceptable"</formula>
    </cfRule>
    <cfRule type="cellIs" dxfId="3338" priority="109" stopIfTrue="1" operator="equal">
      <formula>"No aceptable"</formula>
    </cfRule>
  </conditionalFormatting>
  <conditionalFormatting sqref="AD22 AD24:AD25 AD17 AD11:AD12 AD20">
    <cfRule type="containsText" dxfId="3337" priority="103" stopIfTrue="1" operator="containsText" text="No aceptable o aceptable con control específico">
      <formula>NOT(ISERROR(SEARCH("No aceptable o aceptable con control específico",AD11)))</formula>
    </cfRule>
    <cfRule type="containsText" dxfId="3336" priority="106" stopIfTrue="1" operator="containsText" text="No aceptable">
      <formula>NOT(ISERROR(SEARCH("No aceptable",AD11)))</formula>
    </cfRule>
    <cfRule type="containsText" dxfId="3335" priority="107" stopIfTrue="1" operator="containsText" text="No Aceptable o aceptable con control específico">
      <formula>NOT(ISERROR(SEARCH("No Aceptable o aceptable con control específico",AD11)))</formula>
    </cfRule>
  </conditionalFormatting>
  <conditionalFormatting sqref="AD21">
    <cfRule type="cellIs" dxfId="3334" priority="98" stopIfTrue="1" operator="equal">
      <formula>"Aceptable"</formula>
    </cfRule>
    <cfRule type="cellIs" dxfId="3333" priority="99" stopIfTrue="1" operator="equal">
      <formula>"No aceptable"</formula>
    </cfRule>
  </conditionalFormatting>
  <conditionalFormatting sqref="AD21">
    <cfRule type="containsText" dxfId="3332" priority="95" stopIfTrue="1" operator="containsText" text="No aceptable o aceptable con control específico">
      <formula>NOT(ISERROR(SEARCH("No aceptable o aceptable con control específico",AD21)))</formula>
    </cfRule>
    <cfRule type="containsText" dxfId="3331" priority="96" stopIfTrue="1" operator="containsText" text="No aceptable">
      <formula>NOT(ISERROR(SEARCH("No aceptable",AD21)))</formula>
    </cfRule>
    <cfRule type="containsText" dxfId="3330" priority="97" stopIfTrue="1" operator="containsText" text="No Aceptable o aceptable con control específico">
      <formula>NOT(ISERROR(SEARCH("No Aceptable o aceptable con control específico",AD21)))</formula>
    </cfRule>
  </conditionalFormatting>
  <conditionalFormatting sqref="AD23">
    <cfRule type="cellIs" dxfId="3329" priority="90" stopIfTrue="1" operator="equal">
      <formula>"Aceptable"</formula>
    </cfRule>
    <cfRule type="cellIs" dxfId="3328" priority="91" stopIfTrue="1" operator="equal">
      <formula>"No aceptable"</formula>
    </cfRule>
  </conditionalFormatting>
  <conditionalFormatting sqref="AD23">
    <cfRule type="containsText" dxfId="3327" priority="87" stopIfTrue="1" operator="containsText" text="No aceptable o aceptable con control específico">
      <formula>NOT(ISERROR(SEARCH("No aceptable o aceptable con control específico",AD23)))</formula>
    </cfRule>
    <cfRule type="containsText" dxfId="3326" priority="88" stopIfTrue="1" operator="containsText" text="No aceptable">
      <formula>NOT(ISERROR(SEARCH("No aceptable",AD23)))</formula>
    </cfRule>
    <cfRule type="containsText" dxfId="3325" priority="89" stopIfTrue="1" operator="containsText" text="No Aceptable o aceptable con control específico">
      <formula>NOT(ISERROR(SEARCH("No Aceptable o aceptable con control específico",AD23)))</formula>
    </cfRule>
  </conditionalFormatting>
  <conditionalFormatting sqref="AD13">
    <cfRule type="containsText" dxfId="3324" priority="79" stopIfTrue="1" operator="containsText" text="No aceptable o aceptable con control específico">
      <formula>NOT(ISERROR(SEARCH("No aceptable o aceptable con control específico",AD13)))</formula>
    </cfRule>
    <cfRule type="containsText" dxfId="3323" priority="80" stopIfTrue="1" operator="containsText" text="No aceptable">
      <formula>NOT(ISERROR(SEARCH("No aceptable",AD13)))</formula>
    </cfRule>
    <cfRule type="containsText" dxfId="3322" priority="81" stopIfTrue="1" operator="containsText" text="No Aceptable o aceptable con control específico">
      <formula>NOT(ISERROR(SEARCH("No Aceptable o aceptable con control específico",AD13)))</formula>
    </cfRule>
  </conditionalFormatting>
  <conditionalFormatting sqref="AB13:AD13">
    <cfRule type="cellIs" dxfId="3321" priority="84" stopIfTrue="1" operator="equal">
      <formula>"I"</formula>
    </cfRule>
    <cfRule type="cellIs" dxfId="3320" priority="85" stopIfTrue="1" operator="equal">
      <formula>"II"</formula>
    </cfRule>
    <cfRule type="cellIs" dxfId="3319" priority="86" stopIfTrue="1" operator="between">
      <formula>"III"</formula>
      <formula>"IV"</formula>
    </cfRule>
  </conditionalFormatting>
  <conditionalFormatting sqref="AD13">
    <cfRule type="cellIs" dxfId="3318" priority="82" stopIfTrue="1" operator="equal">
      <formula>"Aceptable"</formula>
    </cfRule>
    <cfRule type="cellIs" dxfId="3317" priority="83" stopIfTrue="1" operator="equal">
      <formula>"No aceptable"</formula>
    </cfRule>
  </conditionalFormatting>
  <conditionalFormatting sqref="AD15">
    <cfRule type="containsText" dxfId="3316" priority="51" stopIfTrue="1" operator="containsText" text="No aceptable">
      <formula>NOT(ISERROR(SEARCH("No aceptable",AD15)))</formula>
    </cfRule>
    <cfRule type="containsText" dxfId="3315" priority="52" stopIfTrue="1" operator="containsText" text="No Aceptable o aceptable con control específico">
      <formula>NOT(ISERROR(SEARCH("No Aceptable o aceptable con control específico",AD15)))</formula>
    </cfRule>
  </conditionalFormatting>
  <conditionalFormatting sqref="AB14:AD14">
    <cfRule type="cellIs" dxfId="3314" priority="76" stopIfTrue="1" operator="equal">
      <formula>"I"</formula>
    </cfRule>
    <cfRule type="cellIs" dxfId="3313" priority="77" stopIfTrue="1" operator="equal">
      <formula>"II"</formula>
    </cfRule>
    <cfRule type="cellIs" dxfId="3312" priority="78" stopIfTrue="1" operator="between">
      <formula>"III"</formula>
      <formula>"IV"</formula>
    </cfRule>
  </conditionalFormatting>
  <conditionalFormatting sqref="AD14">
    <cfRule type="cellIs" dxfId="3311" priority="74" stopIfTrue="1" operator="equal">
      <formula>"Aceptable"</formula>
    </cfRule>
    <cfRule type="cellIs" dxfId="3310" priority="75" stopIfTrue="1" operator="equal">
      <formula>"No aceptable"</formula>
    </cfRule>
  </conditionalFormatting>
  <conditionalFormatting sqref="AD14">
    <cfRule type="containsText" dxfId="3309" priority="71" stopIfTrue="1" operator="containsText" text="No aceptable o aceptable con control específico">
      <formula>NOT(ISERROR(SEARCH("No aceptable o aceptable con control específico",AD14)))</formula>
    </cfRule>
    <cfRule type="containsText" dxfId="3308" priority="72" stopIfTrue="1" operator="containsText" text="No aceptable">
      <formula>NOT(ISERROR(SEARCH("No aceptable",AD14)))</formula>
    </cfRule>
    <cfRule type="containsText" dxfId="3307" priority="73" stopIfTrue="1" operator="containsText" text="No Aceptable o aceptable con control específico">
      <formula>NOT(ISERROR(SEARCH("No Aceptable o aceptable con control específico",AD14)))</formula>
    </cfRule>
  </conditionalFormatting>
  <conditionalFormatting sqref="AD14">
    <cfRule type="containsText" dxfId="3306" priority="69" stopIfTrue="1" operator="containsText" text="No aceptable">
      <formula>NOT(ISERROR(SEARCH("No aceptable",AD14)))</formula>
    </cfRule>
    <cfRule type="containsText" dxfId="3305" priority="70" stopIfTrue="1" operator="containsText" text="No Aceptable o aceptable con control específico">
      <formula>NOT(ISERROR(SEARCH("No Aceptable o aceptable con control específico",AD14)))</formula>
    </cfRule>
  </conditionalFormatting>
  <conditionalFormatting sqref="AB16:AD16">
    <cfRule type="cellIs" dxfId="3304" priority="66" stopIfTrue="1" operator="equal">
      <formula>"I"</formula>
    </cfRule>
    <cfRule type="cellIs" dxfId="3303" priority="67" stopIfTrue="1" operator="equal">
      <formula>"II"</formula>
    </cfRule>
    <cfRule type="cellIs" dxfId="3302" priority="68" stopIfTrue="1" operator="between">
      <formula>"III"</formula>
      <formula>"IV"</formula>
    </cfRule>
  </conditionalFormatting>
  <conditionalFormatting sqref="AD16">
    <cfRule type="cellIs" dxfId="3301" priority="64" stopIfTrue="1" operator="equal">
      <formula>"Aceptable"</formula>
    </cfRule>
    <cfRule type="cellIs" dxfId="3300" priority="65" stopIfTrue="1" operator="equal">
      <formula>"No aceptable"</formula>
    </cfRule>
  </conditionalFormatting>
  <conditionalFormatting sqref="AD16">
    <cfRule type="containsText" dxfId="3299" priority="61" stopIfTrue="1" operator="containsText" text="No aceptable o aceptable con control específico">
      <formula>NOT(ISERROR(SEARCH("No aceptable o aceptable con control específico",AD16)))</formula>
    </cfRule>
    <cfRule type="containsText" dxfId="3298" priority="62" stopIfTrue="1" operator="containsText" text="No aceptable">
      <formula>NOT(ISERROR(SEARCH("No aceptable",AD16)))</formula>
    </cfRule>
    <cfRule type="containsText" dxfId="3297" priority="63" stopIfTrue="1" operator="containsText" text="No Aceptable o aceptable con control específico">
      <formula>NOT(ISERROR(SEARCH("No Aceptable o aceptable con control específico",AD16)))</formula>
    </cfRule>
  </conditionalFormatting>
  <conditionalFormatting sqref="AB15:AE15">
    <cfRule type="cellIs" dxfId="3296" priority="58" stopIfTrue="1" operator="equal">
      <formula>"I"</formula>
    </cfRule>
    <cfRule type="cellIs" dxfId="3295" priority="59" stopIfTrue="1" operator="equal">
      <formula>"II"</formula>
    </cfRule>
    <cfRule type="cellIs" dxfId="3294" priority="60" stopIfTrue="1" operator="between">
      <formula>"III"</formula>
      <formula>"IV"</formula>
    </cfRule>
  </conditionalFormatting>
  <conditionalFormatting sqref="AD15:AE15">
    <cfRule type="cellIs" dxfId="3293" priority="56" stopIfTrue="1" operator="equal">
      <formula>"Aceptable"</formula>
    </cfRule>
    <cfRule type="cellIs" dxfId="3292" priority="57" stopIfTrue="1" operator="equal">
      <formula>"No aceptable"</formula>
    </cfRule>
  </conditionalFormatting>
  <conditionalFormatting sqref="AD15">
    <cfRule type="containsText" dxfId="3291" priority="53" stopIfTrue="1" operator="containsText" text="No aceptable o aceptable con control específico">
      <formula>NOT(ISERROR(SEARCH("No aceptable o aceptable con control específico",AD15)))</formula>
    </cfRule>
    <cfRule type="containsText" dxfId="3290" priority="54" stopIfTrue="1" operator="containsText" text="No aceptable">
      <formula>NOT(ISERROR(SEARCH("No aceptable",AD15)))</formula>
    </cfRule>
    <cfRule type="containsText" dxfId="3289" priority="55" stopIfTrue="1" operator="containsText" text="No Aceptable o aceptable con control específico">
      <formula>NOT(ISERROR(SEARCH("No Aceptable o aceptable con control específico",AD15)))</formula>
    </cfRule>
  </conditionalFormatting>
  <conditionalFormatting sqref="AE11:AE12">
    <cfRule type="cellIs" dxfId="3288" priority="48" stopIfTrue="1" operator="equal">
      <formula>"I"</formula>
    </cfRule>
    <cfRule type="cellIs" dxfId="3287" priority="49" stopIfTrue="1" operator="equal">
      <formula>"II"</formula>
    </cfRule>
    <cfRule type="cellIs" dxfId="3286" priority="50" stopIfTrue="1" operator="between">
      <formula>"III"</formula>
      <formula>"IV"</formula>
    </cfRule>
  </conditionalFormatting>
  <conditionalFormatting sqref="AE11:AE12">
    <cfRule type="cellIs" dxfId="3285" priority="46" stopIfTrue="1" operator="equal">
      <formula>"Aceptable"</formula>
    </cfRule>
    <cfRule type="cellIs" dxfId="3284" priority="47" stopIfTrue="1" operator="equal">
      <formula>"No aceptable"</formula>
    </cfRule>
  </conditionalFormatting>
  <conditionalFormatting sqref="AE13">
    <cfRule type="cellIs" dxfId="3283" priority="43" stopIfTrue="1" operator="equal">
      <formula>"I"</formula>
    </cfRule>
    <cfRule type="cellIs" dxfId="3282" priority="44" stopIfTrue="1" operator="equal">
      <formula>"II"</formula>
    </cfRule>
    <cfRule type="cellIs" dxfId="3281" priority="45" stopIfTrue="1" operator="between">
      <formula>"III"</formula>
      <formula>"IV"</formula>
    </cfRule>
  </conditionalFormatting>
  <conditionalFormatting sqref="AE13">
    <cfRule type="cellIs" dxfId="3280" priority="41" stopIfTrue="1" operator="equal">
      <formula>"Aceptable"</formula>
    </cfRule>
    <cfRule type="cellIs" dxfId="3279" priority="42" stopIfTrue="1" operator="equal">
      <formula>"No aceptable"</formula>
    </cfRule>
  </conditionalFormatting>
  <conditionalFormatting sqref="AE22 AE24">
    <cfRule type="cellIs" dxfId="3278" priority="38" stopIfTrue="1" operator="equal">
      <formula>"I"</formula>
    </cfRule>
    <cfRule type="cellIs" dxfId="3277" priority="39" stopIfTrue="1" operator="equal">
      <formula>"II"</formula>
    </cfRule>
    <cfRule type="cellIs" dxfId="3276" priority="40" stopIfTrue="1" operator="between">
      <formula>"III"</formula>
      <formula>"IV"</formula>
    </cfRule>
  </conditionalFormatting>
  <conditionalFormatting sqref="AE22 AE24">
    <cfRule type="cellIs" dxfId="3275" priority="36" stopIfTrue="1" operator="equal">
      <formula>"Aceptable"</formula>
    </cfRule>
    <cfRule type="cellIs" dxfId="3274" priority="37" stopIfTrue="1" operator="equal">
      <formula>"No aceptable"</formula>
    </cfRule>
  </conditionalFormatting>
  <conditionalFormatting sqref="AE21">
    <cfRule type="cellIs" dxfId="3273" priority="34" stopIfTrue="1" operator="equal">
      <formula>"Aceptable"</formula>
    </cfRule>
    <cfRule type="cellIs" dxfId="3272" priority="35" stopIfTrue="1" operator="equal">
      <formula>"No aceptable"</formula>
    </cfRule>
  </conditionalFormatting>
  <conditionalFormatting sqref="AE20">
    <cfRule type="cellIs" dxfId="3271" priority="31" stopIfTrue="1" operator="equal">
      <formula>"I"</formula>
    </cfRule>
    <cfRule type="cellIs" dxfId="3270" priority="32" stopIfTrue="1" operator="equal">
      <formula>"II"</formula>
    </cfRule>
    <cfRule type="cellIs" dxfId="3269" priority="33" stopIfTrue="1" operator="between">
      <formula>"III"</formula>
      <formula>"IV"</formula>
    </cfRule>
  </conditionalFormatting>
  <conditionalFormatting sqref="AE20">
    <cfRule type="cellIs" dxfId="3268" priority="29" stopIfTrue="1" operator="equal">
      <formula>"Aceptable"</formula>
    </cfRule>
    <cfRule type="cellIs" dxfId="3267" priority="30" stopIfTrue="1" operator="equal">
      <formula>"No aceptable"</formula>
    </cfRule>
  </conditionalFormatting>
  <conditionalFormatting sqref="AE23">
    <cfRule type="cellIs" dxfId="3266" priority="26" stopIfTrue="1" operator="equal">
      <formula>"I"</formula>
    </cfRule>
    <cfRule type="cellIs" dxfId="3265" priority="27" stopIfTrue="1" operator="equal">
      <formula>"II"</formula>
    </cfRule>
    <cfRule type="cellIs" dxfId="3264" priority="28" stopIfTrue="1" operator="between">
      <formula>"III"</formula>
      <formula>"IV"</formula>
    </cfRule>
  </conditionalFormatting>
  <conditionalFormatting sqref="AE23">
    <cfRule type="cellIs" dxfId="3263" priority="24" stopIfTrue="1" operator="equal">
      <formula>"Aceptable"</formula>
    </cfRule>
    <cfRule type="cellIs" dxfId="3262" priority="25" stopIfTrue="1" operator="equal">
      <formula>"No aceptable"</formula>
    </cfRule>
  </conditionalFormatting>
  <conditionalFormatting sqref="AE17">
    <cfRule type="cellIs" dxfId="3261" priority="21" stopIfTrue="1" operator="equal">
      <formula>"I"</formula>
    </cfRule>
    <cfRule type="cellIs" dxfId="3260" priority="22" stopIfTrue="1" operator="equal">
      <formula>"II"</formula>
    </cfRule>
    <cfRule type="cellIs" dxfId="3259" priority="23" stopIfTrue="1" operator="between">
      <formula>"III"</formula>
      <formula>"IV"</formula>
    </cfRule>
  </conditionalFormatting>
  <conditionalFormatting sqref="AE17">
    <cfRule type="cellIs" dxfId="3258" priority="19" stopIfTrue="1" operator="equal">
      <formula>"Aceptable"</formula>
    </cfRule>
    <cfRule type="cellIs" dxfId="3257" priority="20" stopIfTrue="1" operator="equal">
      <formula>"No aceptable"</formula>
    </cfRule>
  </conditionalFormatting>
  <conditionalFormatting sqref="AE18">
    <cfRule type="cellIs" dxfId="3256" priority="16" stopIfTrue="1" operator="equal">
      <formula>"I"</formula>
    </cfRule>
    <cfRule type="cellIs" dxfId="3255" priority="17" stopIfTrue="1" operator="equal">
      <formula>"II"</formula>
    </cfRule>
    <cfRule type="cellIs" dxfId="3254" priority="18" stopIfTrue="1" operator="between">
      <formula>"III"</formula>
      <formula>"IV"</formula>
    </cfRule>
  </conditionalFormatting>
  <conditionalFormatting sqref="AE18">
    <cfRule type="cellIs" dxfId="3253" priority="14" stopIfTrue="1" operator="equal">
      <formula>"Aceptable"</formula>
    </cfRule>
    <cfRule type="cellIs" dxfId="3252" priority="15" stopIfTrue="1" operator="equal">
      <formula>"No aceptable"</formula>
    </cfRule>
  </conditionalFormatting>
  <conditionalFormatting sqref="AE19">
    <cfRule type="cellIs" dxfId="3251" priority="11" stopIfTrue="1" operator="equal">
      <formula>"I"</formula>
    </cfRule>
    <cfRule type="cellIs" dxfId="3250" priority="12" stopIfTrue="1" operator="equal">
      <formula>"II"</formula>
    </cfRule>
    <cfRule type="cellIs" dxfId="3249" priority="13" stopIfTrue="1" operator="between">
      <formula>"III"</formula>
      <formula>"IV"</formula>
    </cfRule>
  </conditionalFormatting>
  <conditionalFormatting sqref="AE19">
    <cfRule type="cellIs" dxfId="3248" priority="9" stopIfTrue="1" operator="equal">
      <formula>"Aceptable"</formula>
    </cfRule>
    <cfRule type="cellIs" dxfId="3247" priority="10" stopIfTrue="1" operator="equal">
      <formula>"No aceptable"</formula>
    </cfRule>
  </conditionalFormatting>
  <conditionalFormatting sqref="AB18:AD19">
    <cfRule type="cellIs" dxfId="3246" priority="6" stopIfTrue="1" operator="equal">
      <formula>"I"</formula>
    </cfRule>
    <cfRule type="cellIs" dxfId="3245" priority="7" stopIfTrue="1" operator="equal">
      <formula>"II"</formula>
    </cfRule>
    <cfRule type="cellIs" dxfId="3244" priority="8" stopIfTrue="1" operator="between">
      <formula>"III"</formula>
      <formula>"IV"</formula>
    </cfRule>
  </conditionalFormatting>
  <conditionalFormatting sqref="AD18:AD19">
    <cfRule type="cellIs" dxfId="3243" priority="4" stopIfTrue="1" operator="equal">
      <formula>"Aceptable"</formula>
    </cfRule>
    <cfRule type="cellIs" dxfId="3242" priority="5" stopIfTrue="1" operator="equal">
      <formula>"No aceptable"</formula>
    </cfRule>
  </conditionalFormatting>
  <conditionalFormatting sqref="AD18:AD19">
    <cfRule type="containsText" dxfId="3241" priority="1" stopIfTrue="1" operator="containsText" text="No aceptable o aceptable con control específico">
      <formula>NOT(ISERROR(SEARCH("No aceptable o aceptable con control específico",AD18)))</formula>
    </cfRule>
    <cfRule type="containsText" dxfId="3240" priority="2" stopIfTrue="1" operator="containsText" text="No aceptable">
      <formula>NOT(ISERROR(SEARCH("No aceptable",AD18)))</formula>
    </cfRule>
    <cfRule type="containsText" dxfId="3239" priority="3" stopIfTrue="1" operator="containsText" text="No Aceptable o aceptable con control específico">
      <formula>NOT(ISERROR(SEARCH("No Aceptable o aceptable con control específico",AD18)))</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25" xr:uid="{00000000-0002-0000-0300-000000000000}">
      <formula1>"100,60,25,10"</formula1>
    </dataValidation>
    <dataValidation type="list" allowBlank="1" showInputMessage="1" prompt="4 = Continua_x000a_3 = Frecuente_x000a_2 = Ocasional_x000a_1 = Esporádica" sqref="V11:V25" xr:uid="{00000000-0002-0000-0300-000001000000}">
      <formula1>"4, 3, 2, 1"</formula1>
    </dataValidation>
    <dataValidation type="list" allowBlank="1" showInputMessage="1" showErrorMessage="1" prompt="10 = Muy Alto_x000a_6 = Alto_x000a_2 = Medio_x000a_0 = Bajo" sqref="U11:U25" xr:uid="{00000000-0002-0000-0300-000002000000}">
      <formula1>"10, 6, 2, 0, "</formula1>
    </dataValidation>
    <dataValidation allowBlank="1" sqref="AA11:AA25" xr:uid="{00000000-0002-0000-0300-000003000000}"/>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AK57"/>
  <sheetViews>
    <sheetView topLeftCell="I20" zoomScale="90" zoomScaleNormal="90" workbookViewId="0">
      <selection activeCell="A5" sqref="A5:XFD5"/>
    </sheetView>
  </sheetViews>
  <sheetFormatPr baseColWidth="10" defaultRowHeight="108" customHeight="1" x14ac:dyDescent="0.3"/>
  <cols>
    <col min="1" max="1" width="1.85546875" style="3" customWidth="1"/>
    <col min="2" max="2" width="5.7109375" style="3" customWidth="1"/>
    <col min="3" max="3" width="7.5703125" style="3" customWidth="1"/>
    <col min="4" max="4" width="5.85546875" style="3" customWidth="1"/>
    <col min="5" max="5" width="7.42578125" style="4" customWidth="1"/>
    <col min="6" max="6" width="24.42578125" style="3" customWidth="1"/>
    <col min="7" max="7" width="8.28515625" style="3" customWidth="1"/>
    <col min="8" max="8" width="20.28515625" style="5" customWidth="1"/>
    <col min="9" max="9" width="29.28515625" style="3" customWidth="1"/>
    <col min="10" max="10" width="29.7109375" style="3" customWidth="1"/>
    <col min="11" max="11" width="38.28515625" style="3" customWidth="1"/>
    <col min="12" max="15" width="5.140625" style="3" customWidth="1"/>
    <col min="16" max="16" width="23.85546875" style="3" bestFit="1" customWidth="1"/>
    <col min="17" max="17" width="5.7109375" style="3" customWidth="1"/>
    <col min="18" max="20" width="20.85546875" style="3" customWidth="1"/>
    <col min="21" max="21" width="5" style="3" customWidth="1"/>
    <col min="22" max="22" width="5.42578125" style="3" customWidth="1"/>
    <col min="23" max="23" width="8.140625" style="3" customWidth="1"/>
    <col min="24" max="24" width="6.7109375" style="3" customWidth="1"/>
    <col min="25" max="25" width="14" style="3" customWidth="1"/>
    <col min="26" max="26" width="7.7109375" style="3" customWidth="1"/>
    <col min="27" max="27" width="8.140625" style="3" customWidth="1"/>
    <col min="28" max="28" width="7.28515625" style="3" customWidth="1"/>
    <col min="29" max="29" width="13.140625" style="3" customWidth="1"/>
    <col min="30" max="30" width="12.7109375" style="3" customWidth="1"/>
    <col min="31" max="31" width="15.85546875" style="3" customWidth="1"/>
    <col min="32" max="32" width="12" style="4" customWidth="1"/>
    <col min="33" max="33" width="11.42578125" style="4" customWidth="1"/>
    <col min="34" max="34" width="15.5703125" style="4" customWidth="1"/>
    <col min="35" max="35" width="18" style="3" customWidth="1"/>
    <col min="36" max="36" width="18.5703125" style="5" customWidth="1"/>
    <col min="37" max="37" width="19.28515625" style="3" customWidth="1"/>
    <col min="38" max="16384" width="11.42578125" style="3"/>
  </cols>
  <sheetData>
    <row r="1" spans="2:37" ht="42"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32" t="s">
        <v>89</v>
      </c>
      <c r="AK1" s="59" t="s">
        <v>137</v>
      </c>
    </row>
    <row r="2" spans="2:37" ht="42"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32" t="s">
        <v>90</v>
      </c>
      <c r="AK2" s="59">
        <v>1</v>
      </c>
    </row>
    <row r="3" spans="2:37" ht="42"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33" t="s">
        <v>91</v>
      </c>
      <c r="AK3" s="60">
        <v>42870</v>
      </c>
    </row>
    <row r="4" spans="2:37" ht="42" customHeight="1" x14ac:dyDescent="0.3"/>
    <row r="5" spans="2:37"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2:37" s="137" customFormat="1" ht="18.75" customHeight="1" x14ac:dyDescent="0.3">
      <c r="E6" s="138"/>
      <c r="H6" s="139"/>
      <c r="AF6" s="138"/>
      <c r="AG6" s="138"/>
      <c r="AH6" s="138"/>
      <c r="AJ6" s="139"/>
    </row>
    <row r="7" spans="2:37"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37"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37"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37"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37" ht="177.75" customHeight="1" x14ac:dyDescent="0.3">
      <c r="B11" s="212" t="s">
        <v>173</v>
      </c>
      <c r="C11" s="236" t="s">
        <v>189</v>
      </c>
      <c r="D11" s="239" t="s">
        <v>232</v>
      </c>
      <c r="E11" s="242" t="s">
        <v>233</v>
      </c>
      <c r="F11" s="242" t="s">
        <v>234</v>
      </c>
      <c r="G11" s="37" t="s">
        <v>44</v>
      </c>
      <c r="H11" s="216" t="s">
        <v>325</v>
      </c>
      <c r="I11" s="148" t="s">
        <v>49</v>
      </c>
      <c r="J11" s="189" t="s">
        <v>374</v>
      </c>
      <c r="K11" s="189" t="s">
        <v>375</v>
      </c>
      <c r="L11" s="140">
        <v>1</v>
      </c>
      <c r="M11" s="158">
        <v>0</v>
      </c>
      <c r="N11" s="140">
        <v>0</v>
      </c>
      <c r="O11" s="140">
        <f>SUM(L11:N11)</f>
        <v>1</v>
      </c>
      <c r="P11" s="189" t="s">
        <v>376</v>
      </c>
      <c r="Q11" s="157">
        <v>8</v>
      </c>
      <c r="R11" s="189" t="s">
        <v>628</v>
      </c>
      <c r="S11" s="189" t="s">
        <v>378</v>
      </c>
      <c r="T11" s="189" t="s">
        <v>377</v>
      </c>
      <c r="U11" s="7">
        <v>2</v>
      </c>
      <c r="V11" s="7">
        <v>4</v>
      </c>
      <c r="W11" s="7">
        <f>V11*U11</f>
        <v>8</v>
      </c>
      <c r="X11" s="8"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0" t="str">
        <f>+IF(AND(U11*V11*Z11&gt;=600,U11*V11*Z11&lt;=4000),"I",IF(AND(U11*V11*Z11&gt;=150,U11*V11*Z11&lt;=500),"II",IF(AND(U11*V11*Z11&gt;=40,U11*V11*Z11&lt;=120),"III",IF(AND(U11*V11*Z11&gt;=0,U11*V11*Z11&lt;=20),"IV",""))))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43" t="s">
        <v>59</v>
      </c>
      <c r="AF11" s="157" t="s">
        <v>34</v>
      </c>
      <c r="AG11" s="157" t="s">
        <v>34</v>
      </c>
      <c r="AH11" s="157" t="s">
        <v>383</v>
      </c>
      <c r="AI11" s="146" t="s">
        <v>379</v>
      </c>
      <c r="AJ11" s="157" t="s">
        <v>34</v>
      </c>
      <c r="AK11" s="147" t="s">
        <v>35</v>
      </c>
    </row>
    <row r="12" spans="2:37" ht="177.75" customHeight="1" x14ac:dyDescent="0.3">
      <c r="B12" s="212"/>
      <c r="C12" s="237"/>
      <c r="D12" s="240"/>
      <c r="E12" s="243"/>
      <c r="F12" s="243"/>
      <c r="G12" s="37"/>
      <c r="H12" s="217"/>
      <c r="I12" s="148" t="s">
        <v>127</v>
      </c>
      <c r="J12" s="189" t="s">
        <v>380</v>
      </c>
      <c r="K12" s="190" t="s">
        <v>381</v>
      </c>
      <c r="L12" s="140">
        <v>1</v>
      </c>
      <c r="M12" s="158">
        <v>0</v>
      </c>
      <c r="N12" s="140">
        <v>0</v>
      </c>
      <c r="O12" s="140">
        <f>SUM(L12:N12)</f>
        <v>1</v>
      </c>
      <c r="P12" s="189" t="s">
        <v>376</v>
      </c>
      <c r="Q12" s="157">
        <v>8</v>
      </c>
      <c r="R12" s="190" t="s">
        <v>629</v>
      </c>
      <c r="S12" s="190" t="s">
        <v>378</v>
      </c>
      <c r="T12" s="190" t="s">
        <v>377</v>
      </c>
      <c r="U12" s="7">
        <v>2</v>
      </c>
      <c r="V12" s="7">
        <v>4</v>
      </c>
      <c r="W12" s="7">
        <f>V12*U12</f>
        <v>8</v>
      </c>
      <c r="X12" s="8" t="str">
        <f>+IF(AND(U12*V12&gt;=24,U12*V12&lt;=40),"MA",IF(AND(U12*V12&gt;=10,U12*V12&lt;=20),"A",IF(AND(U12*V12&gt;=6,U12*V12&lt;=8),"M",IF(AND(U12*V12&gt;=0,U12*V12&lt;=4),"B",""))))</f>
        <v>M</v>
      </c>
      <c r="Y12" s="9"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11</v>
      </c>
      <c r="AA12" s="7">
        <f>W12*Z12</f>
        <v>88</v>
      </c>
      <c r="AB12" s="10" t="str">
        <f>+IF(AND(U12*V12*Z12&gt;=600,U12*V12*Z12&lt;=4000),"I",IF(AND(U12*V12*Z12&gt;=150,U12*V12*Z12&lt;=500),"II",IF(AND(U12*V12*Z12&gt;=40,U12*V12*Z12&lt;=120),"III",IF(AND(U12*V12*Z12&gt;=0,U12*V12*Z12&lt;=20),"IV",""))))</f>
        <v>III</v>
      </c>
      <c r="AC12" s="9"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+IF(AB12="I","No aceptable",IF(AB12="II","No aceptable o aceptable con control específico",IF(AB12="III","Aceptable",IF(AB12="IV","Aceptable",""))))</f>
        <v>Aceptable</v>
      </c>
      <c r="AE12" s="143" t="s">
        <v>128</v>
      </c>
      <c r="AF12" s="157" t="s">
        <v>34</v>
      </c>
      <c r="AG12" s="157" t="s">
        <v>34</v>
      </c>
      <c r="AH12" s="157" t="s">
        <v>384</v>
      </c>
      <c r="AI12" s="146" t="s">
        <v>379</v>
      </c>
      <c r="AJ12" s="157" t="s">
        <v>34</v>
      </c>
      <c r="AK12" s="147" t="s">
        <v>35</v>
      </c>
    </row>
    <row r="13" spans="2:37" ht="177.75" customHeight="1" thickBot="1" x14ac:dyDescent="0.35">
      <c r="B13" s="212"/>
      <c r="C13" s="237"/>
      <c r="D13" s="240"/>
      <c r="E13" s="243"/>
      <c r="F13" s="243"/>
      <c r="G13" s="214" t="s">
        <v>44</v>
      </c>
      <c r="H13" s="216" t="s">
        <v>47</v>
      </c>
      <c r="I13" s="148" t="s">
        <v>63</v>
      </c>
      <c r="J13" s="148" t="s">
        <v>360</v>
      </c>
      <c r="K13" s="148" t="s">
        <v>347</v>
      </c>
      <c r="L13" s="182">
        <v>1</v>
      </c>
      <c r="M13" s="181">
        <v>0</v>
      </c>
      <c r="N13" s="182">
        <v>0</v>
      </c>
      <c r="O13" s="182">
        <f t="shared" ref="O13:O24" si="0">SUM(L13:N13)</f>
        <v>1</v>
      </c>
      <c r="P13" s="148" t="s">
        <v>357</v>
      </c>
      <c r="Q13" s="157">
        <v>8</v>
      </c>
      <c r="R13" s="148" t="s">
        <v>351</v>
      </c>
      <c r="S13" s="148" t="s">
        <v>349</v>
      </c>
      <c r="T13" s="148" t="s">
        <v>464</v>
      </c>
      <c r="U13" s="7">
        <v>2</v>
      </c>
      <c r="V13" s="7">
        <v>2</v>
      </c>
      <c r="W13" s="7">
        <f t="shared" ref="W13:W18" si="1">V13*U13</f>
        <v>4</v>
      </c>
      <c r="X13" s="8" t="str">
        <f t="shared" ref="X13:X18" si="2">+IF(AND(U13*V13&gt;=24,U13*V13&lt;=40),"MA",IF(AND(U13*V13&gt;=10,U13*V13&lt;=20),"A",IF(AND(U13*V13&gt;=6,U13*V13&lt;=8),"M",IF(AND(U13*V13&gt;=0,U13*V13&lt;=4),"B",""))))</f>
        <v>B</v>
      </c>
      <c r="Y13" s="9" t="str">
        <f t="shared" ref="Y13:Y18" si="3">+IF(X13="MA","Situación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7">
        <v>25</v>
      </c>
      <c r="AA13" s="7">
        <f t="shared" ref="AA13:AA18" si="4">W13*Z13</f>
        <v>100</v>
      </c>
      <c r="AB13" s="10" t="str">
        <f t="shared" ref="AB13:AB18" si="5">+IF(AND(U13*V13*Z13&gt;=600,U13*V13*Z13&lt;=4000),"I",IF(AND(U13*V13*Z13&gt;=150,U13*V13*Z13&lt;=500),"II",IF(AND(U13*V13*Z13&gt;=40,U13*V13*Z13&lt;=120),"III",IF(AND(U13*V13*Z13&gt;=0,U13*V13*Z13&lt;=20),"IV",""))))</f>
        <v>III</v>
      </c>
      <c r="AC13" s="9" t="str">
        <f t="shared" ref="AC13:AC18" si="6">+IF(AB13="I","Situación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 t="shared" ref="AD13:AD18" si="7">+IF(AB13="I","No aceptable",IF(AB13="II","No aceptable o aceptable con control específico",IF(AB13="III","Aceptable",IF(AB13="IV","Aceptable",""))))</f>
        <v>Aceptable</v>
      </c>
      <c r="AE13" s="148" t="s">
        <v>371</v>
      </c>
      <c r="AF13" s="148" t="s">
        <v>34</v>
      </c>
      <c r="AG13" s="148" t="s">
        <v>34</v>
      </c>
      <c r="AH13" s="148" t="s">
        <v>34</v>
      </c>
      <c r="AI13" s="148" t="s">
        <v>358</v>
      </c>
      <c r="AJ13" s="148" t="s">
        <v>34</v>
      </c>
      <c r="AK13" s="147" t="s">
        <v>285</v>
      </c>
    </row>
    <row r="14" spans="2:37" ht="177.75" customHeight="1" x14ac:dyDescent="0.3">
      <c r="B14" s="212"/>
      <c r="C14" s="237"/>
      <c r="D14" s="240"/>
      <c r="E14" s="243"/>
      <c r="F14" s="243"/>
      <c r="G14" s="221"/>
      <c r="H14" s="220"/>
      <c r="I14" s="148" t="s">
        <v>353</v>
      </c>
      <c r="J14" s="148" t="s">
        <v>354</v>
      </c>
      <c r="K14" s="148" t="s">
        <v>355</v>
      </c>
      <c r="L14" s="182">
        <v>1</v>
      </c>
      <c r="M14" s="181">
        <v>0</v>
      </c>
      <c r="N14" s="182">
        <v>0</v>
      </c>
      <c r="O14" s="182">
        <f t="shared" ref="O14" si="8">SUM(L14:N14)</f>
        <v>1</v>
      </c>
      <c r="P14" s="148" t="s">
        <v>356</v>
      </c>
      <c r="Q14" s="157">
        <v>8</v>
      </c>
      <c r="R14" s="148" t="s">
        <v>359</v>
      </c>
      <c r="S14" s="148" t="s">
        <v>465</v>
      </c>
      <c r="T14" s="148" t="s">
        <v>466</v>
      </c>
      <c r="U14" s="7">
        <v>2</v>
      </c>
      <c r="V14" s="7">
        <v>2</v>
      </c>
      <c r="W14" s="7">
        <f t="shared" si="1"/>
        <v>4</v>
      </c>
      <c r="X14" s="8" t="str">
        <f t="shared" si="2"/>
        <v>B</v>
      </c>
      <c r="Y14" s="9" t="str">
        <f t="shared" si="3"/>
        <v>Situación mejorable con exposición ocasional o esporádica, o situación sin anomalía destacable con cualquier nivel de exposición. No es esperable que se materialice el riesgo, aunque puede ser concebible.</v>
      </c>
      <c r="Z14" s="7">
        <v>25</v>
      </c>
      <c r="AA14" s="7">
        <f t="shared" si="4"/>
        <v>100</v>
      </c>
      <c r="AB14" s="10" t="str">
        <f t="shared" si="5"/>
        <v>III</v>
      </c>
      <c r="AC14" s="9" t="str">
        <f t="shared" si="6"/>
        <v>Mejorar si es posible. Sería conveniente justificar la intervención y su rentabilidad.</v>
      </c>
      <c r="AD14" s="11" t="str">
        <f t="shared" si="7"/>
        <v>Aceptable</v>
      </c>
      <c r="AE14" s="150" t="s">
        <v>362</v>
      </c>
      <c r="AF14" s="148" t="s">
        <v>34</v>
      </c>
      <c r="AG14" s="148" t="s">
        <v>34</v>
      </c>
      <c r="AH14" s="148" t="s">
        <v>34</v>
      </c>
      <c r="AI14" s="148" t="s">
        <v>361</v>
      </c>
      <c r="AJ14" s="148" t="s">
        <v>34</v>
      </c>
      <c r="AK14" s="147" t="s">
        <v>285</v>
      </c>
    </row>
    <row r="15" spans="2:37" ht="177.75" customHeight="1" x14ac:dyDescent="0.3">
      <c r="B15" s="212"/>
      <c r="C15" s="237"/>
      <c r="D15" s="240"/>
      <c r="E15" s="243"/>
      <c r="F15" s="243"/>
      <c r="G15" s="215"/>
      <c r="H15" s="220"/>
      <c r="I15" s="148" t="s">
        <v>65</v>
      </c>
      <c r="J15" s="148" t="s">
        <v>352</v>
      </c>
      <c r="K15" s="148" t="s">
        <v>347</v>
      </c>
      <c r="L15" s="180">
        <v>1</v>
      </c>
      <c r="M15" s="181">
        <v>0</v>
      </c>
      <c r="N15" s="182">
        <v>0</v>
      </c>
      <c r="O15" s="182">
        <f t="shared" si="0"/>
        <v>1</v>
      </c>
      <c r="P15" s="148" t="s">
        <v>357</v>
      </c>
      <c r="Q15" s="148">
        <v>8</v>
      </c>
      <c r="R15" s="148" t="s">
        <v>351</v>
      </c>
      <c r="S15" s="148" t="s">
        <v>349</v>
      </c>
      <c r="T15" s="148" t="s">
        <v>464</v>
      </c>
      <c r="U15" s="7">
        <v>2</v>
      </c>
      <c r="V15" s="7">
        <v>2</v>
      </c>
      <c r="W15" s="7">
        <f t="shared" si="1"/>
        <v>4</v>
      </c>
      <c r="X15" s="117" t="str">
        <f t="shared" si="2"/>
        <v>B</v>
      </c>
      <c r="Y15" s="9" t="str">
        <f t="shared" si="3"/>
        <v>Situación mejorable con exposición ocasional o esporádica, o situación sin anomalía destacable con cualquier nivel de exposición. No es esperable que se materialice el riesgo, aunque puede ser concebible.</v>
      </c>
      <c r="Z15" s="7">
        <v>25</v>
      </c>
      <c r="AA15" s="7">
        <f t="shared" si="4"/>
        <v>100</v>
      </c>
      <c r="AB15" s="10" t="str">
        <f t="shared" si="5"/>
        <v>III</v>
      </c>
      <c r="AC15" s="9" t="str">
        <f t="shared" si="6"/>
        <v>Mejorar si es posible. Sería conveniente justificar la intervención y su rentabilidad.</v>
      </c>
      <c r="AD15" s="11" t="str">
        <f t="shared" si="7"/>
        <v>Aceptable</v>
      </c>
      <c r="AE15" s="148" t="s">
        <v>371</v>
      </c>
      <c r="AF15" s="148" t="s">
        <v>34</v>
      </c>
      <c r="AG15" s="148" t="s">
        <v>34</v>
      </c>
      <c r="AH15" s="148" t="s">
        <v>34</v>
      </c>
      <c r="AI15" s="148" t="s">
        <v>358</v>
      </c>
      <c r="AJ15" s="148" t="s">
        <v>213</v>
      </c>
      <c r="AK15" s="173" t="s">
        <v>285</v>
      </c>
    </row>
    <row r="16" spans="2:37" ht="177.75" customHeight="1" x14ac:dyDescent="0.3">
      <c r="B16" s="212"/>
      <c r="C16" s="237"/>
      <c r="D16" s="240"/>
      <c r="E16" s="243"/>
      <c r="F16" s="243"/>
      <c r="G16" s="36" t="s">
        <v>44</v>
      </c>
      <c r="H16" s="190" t="s">
        <v>326</v>
      </c>
      <c r="I16" s="190" t="s">
        <v>547</v>
      </c>
      <c r="J16" s="190" t="s">
        <v>533</v>
      </c>
      <c r="K16" s="190" t="s">
        <v>534</v>
      </c>
      <c r="L16" s="180">
        <v>1</v>
      </c>
      <c r="M16" s="181">
        <v>0</v>
      </c>
      <c r="N16" s="182">
        <v>0</v>
      </c>
      <c r="O16" s="182">
        <v>1</v>
      </c>
      <c r="P16" s="190" t="s">
        <v>535</v>
      </c>
      <c r="Q16" s="148">
        <v>8</v>
      </c>
      <c r="R16" s="190" t="s">
        <v>536</v>
      </c>
      <c r="S16" s="190" t="s">
        <v>537</v>
      </c>
      <c r="T16" s="190" t="s">
        <v>539</v>
      </c>
      <c r="U16" s="141">
        <v>2</v>
      </c>
      <c r="V16" s="141">
        <v>3</v>
      </c>
      <c r="W16" s="141">
        <f t="shared" si="1"/>
        <v>6</v>
      </c>
      <c r="X16" s="142" t="str">
        <f t="shared" si="2"/>
        <v>M</v>
      </c>
      <c r="Y16" s="143" t="str">
        <f t="shared" si="3"/>
        <v>Situación deficiente con exposición esporádica, o bien situación mejorable con exposición continuada o frecuente. Es posible que suceda el daño alguna vez.</v>
      </c>
      <c r="Z16" s="141">
        <v>25</v>
      </c>
      <c r="AA16" s="141">
        <f t="shared" si="4"/>
        <v>150</v>
      </c>
      <c r="AB16" s="144" t="str">
        <f t="shared" si="5"/>
        <v>II</v>
      </c>
      <c r="AC16" s="143" t="str">
        <f t="shared" si="6"/>
        <v>Corregir y adoptar medidas de control de inmediato. Sin embargo suspenda actividades si el nivel de riesgo está por encima o igual de 360.</v>
      </c>
      <c r="AD16" s="145" t="str">
        <f t="shared" si="7"/>
        <v>No aceptable o aceptable con control específico</v>
      </c>
      <c r="AE16" s="143" t="s">
        <v>538</v>
      </c>
      <c r="AF16" s="148" t="s">
        <v>34</v>
      </c>
      <c r="AG16" s="148" t="s">
        <v>34</v>
      </c>
      <c r="AH16" s="141" t="s">
        <v>531</v>
      </c>
      <c r="AI16" s="152" t="s">
        <v>532</v>
      </c>
      <c r="AJ16" s="148" t="s">
        <v>530</v>
      </c>
      <c r="AK16" s="173" t="s">
        <v>285</v>
      </c>
    </row>
    <row r="17" spans="2:37" ht="177.75" customHeight="1" x14ac:dyDescent="0.3">
      <c r="B17" s="212"/>
      <c r="C17" s="237"/>
      <c r="D17" s="240"/>
      <c r="E17" s="243"/>
      <c r="F17" s="243"/>
      <c r="G17" s="36" t="s">
        <v>44</v>
      </c>
      <c r="H17" s="235" t="s">
        <v>53</v>
      </c>
      <c r="I17" s="197" t="s">
        <v>330</v>
      </c>
      <c r="J17" s="197" t="s">
        <v>331</v>
      </c>
      <c r="K17" s="197" t="s">
        <v>334</v>
      </c>
      <c r="L17" s="136">
        <v>1</v>
      </c>
      <c r="M17" s="158">
        <v>0</v>
      </c>
      <c r="N17" s="140">
        <v>0</v>
      </c>
      <c r="O17" s="140">
        <f t="shared" si="0"/>
        <v>1</v>
      </c>
      <c r="P17" s="198" t="s">
        <v>337</v>
      </c>
      <c r="Q17" s="157">
        <v>8</v>
      </c>
      <c r="R17" s="198" t="s">
        <v>339</v>
      </c>
      <c r="S17" s="198" t="s">
        <v>340</v>
      </c>
      <c r="T17" s="198" t="s">
        <v>341</v>
      </c>
      <c r="U17" s="157">
        <v>6</v>
      </c>
      <c r="V17" s="157">
        <v>4</v>
      </c>
      <c r="W17" s="157">
        <f t="shared" si="1"/>
        <v>24</v>
      </c>
      <c r="X17" s="157" t="str">
        <f t="shared" si="2"/>
        <v>MA</v>
      </c>
      <c r="Y17" s="143" t="str">
        <f t="shared" si="3"/>
        <v>Situación deficiente con exposición continua, o muy deficiente con exposición frecuente. Normalmente la materialización del riesgo ocurre con frecuencia.</v>
      </c>
      <c r="Z17" s="141">
        <v>10</v>
      </c>
      <c r="AA17" s="141">
        <f t="shared" si="4"/>
        <v>240</v>
      </c>
      <c r="AB17" s="144" t="str">
        <f t="shared" si="5"/>
        <v>II</v>
      </c>
      <c r="AC17" s="143" t="str">
        <f t="shared" si="6"/>
        <v>Corregir y adoptar medidas de control de inmediato. Sin embargo suspenda actividades si el nivel de riesgo está por encima o igual de 360.</v>
      </c>
      <c r="AD17" s="145" t="str">
        <f t="shared" si="7"/>
        <v>No aceptable o aceptable con control específico</v>
      </c>
      <c r="AE17" s="173" t="s">
        <v>570</v>
      </c>
      <c r="AF17" s="148" t="s">
        <v>34</v>
      </c>
      <c r="AG17" s="148" t="s">
        <v>34</v>
      </c>
      <c r="AH17" s="190" t="s">
        <v>345</v>
      </c>
      <c r="AI17" s="190" t="s">
        <v>346</v>
      </c>
      <c r="AJ17" s="157" t="s">
        <v>34</v>
      </c>
      <c r="AK17" s="147" t="s">
        <v>35</v>
      </c>
    </row>
    <row r="18" spans="2:37" ht="177.75" customHeight="1" x14ac:dyDescent="0.3">
      <c r="B18" s="212"/>
      <c r="C18" s="237"/>
      <c r="D18" s="240"/>
      <c r="E18" s="243"/>
      <c r="F18" s="243"/>
      <c r="G18" s="36" t="s">
        <v>44</v>
      </c>
      <c r="H18" s="235"/>
      <c r="I18" s="197" t="s">
        <v>333</v>
      </c>
      <c r="J18" s="197" t="s">
        <v>332</v>
      </c>
      <c r="K18" s="197" t="s">
        <v>335</v>
      </c>
      <c r="L18" s="140">
        <v>1</v>
      </c>
      <c r="M18" s="158">
        <v>0</v>
      </c>
      <c r="N18" s="140">
        <v>0</v>
      </c>
      <c r="O18" s="140">
        <f t="shared" si="0"/>
        <v>1</v>
      </c>
      <c r="P18" s="198" t="s">
        <v>338</v>
      </c>
      <c r="Q18" s="157">
        <v>8</v>
      </c>
      <c r="R18" s="198" t="s">
        <v>342</v>
      </c>
      <c r="S18" s="198" t="s">
        <v>343</v>
      </c>
      <c r="T18" s="198" t="s">
        <v>344</v>
      </c>
      <c r="U18" s="157">
        <v>6</v>
      </c>
      <c r="V18" s="157">
        <v>4</v>
      </c>
      <c r="W18" s="157">
        <f t="shared" si="1"/>
        <v>24</v>
      </c>
      <c r="X18" s="157" t="str">
        <f t="shared" si="2"/>
        <v>MA</v>
      </c>
      <c r="Y18" s="143" t="str">
        <f t="shared" si="3"/>
        <v>Situación deficiente con exposición continua, o muy deficiente con exposición frecuente. Normalmente la materialización del riesgo ocurre con frecuencia.</v>
      </c>
      <c r="Z18" s="141">
        <v>10</v>
      </c>
      <c r="AA18" s="141">
        <f t="shared" si="4"/>
        <v>240</v>
      </c>
      <c r="AB18" s="144" t="str">
        <f t="shared" si="5"/>
        <v>II</v>
      </c>
      <c r="AC18" s="143" t="str">
        <f t="shared" si="6"/>
        <v>Corregir y adoptar medidas de control de inmediato. Sin embargo suspenda actividades si el nivel de riesgo está por encima o igual de 360.</v>
      </c>
      <c r="AD18" s="145" t="str">
        <f t="shared" si="7"/>
        <v>No aceptable o aceptable con control específico</v>
      </c>
      <c r="AE18" s="173" t="s">
        <v>570</v>
      </c>
      <c r="AF18" s="148" t="s">
        <v>34</v>
      </c>
      <c r="AG18" s="148" t="s">
        <v>34</v>
      </c>
      <c r="AH18" s="190" t="s">
        <v>345</v>
      </c>
      <c r="AI18" s="190" t="s">
        <v>346</v>
      </c>
      <c r="AJ18" s="157" t="s">
        <v>34</v>
      </c>
      <c r="AK18" s="147" t="s">
        <v>35</v>
      </c>
    </row>
    <row r="19" spans="2:37" ht="177.75" customHeight="1" x14ac:dyDescent="0.3">
      <c r="B19" s="212"/>
      <c r="C19" s="237"/>
      <c r="D19" s="240"/>
      <c r="E19" s="243"/>
      <c r="F19" s="243"/>
      <c r="G19" s="36" t="s">
        <v>33</v>
      </c>
      <c r="H19" s="216" t="s">
        <v>48</v>
      </c>
      <c r="I19" s="190" t="s">
        <v>106</v>
      </c>
      <c r="J19" s="190" t="s">
        <v>444</v>
      </c>
      <c r="K19" s="190" t="s">
        <v>420</v>
      </c>
      <c r="L19" s="140">
        <v>1</v>
      </c>
      <c r="M19" s="158">
        <v>0</v>
      </c>
      <c r="N19" s="140">
        <v>0</v>
      </c>
      <c r="O19" s="140">
        <f t="shared" si="0"/>
        <v>1</v>
      </c>
      <c r="P19" s="190" t="s">
        <v>443</v>
      </c>
      <c r="Q19" s="157">
        <v>8</v>
      </c>
      <c r="R19" s="190" t="s">
        <v>213</v>
      </c>
      <c r="S19" s="179" t="s">
        <v>460</v>
      </c>
      <c r="T19" s="179" t="s">
        <v>469</v>
      </c>
      <c r="U19" s="7">
        <v>2</v>
      </c>
      <c r="V19" s="7">
        <v>3</v>
      </c>
      <c r="W19" s="7">
        <f t="shared" ref="W19:W24" si="9">V19*U19</f>
        <v>6</v>
      </c>
      <c r="X19" s="8" t="str">
        <f t="shared" ref="X19:X24" si="10">+IF(AND(U19*V19&gt;=24,U19*V19&lt;=40),"MA",IF(AND(U19*V19&gt;=10,U19*V19&lt;=20),"A",IF(AND(U19*V19&gt;=6,U19*V19&lt;=8),"M",IF(AND(U19*V19&gt;=0,U19*V19&lt;=4),"B",""))))</f>
        <v>M</v>
      </c>
      <c r="Y19" s="9" t="str">
        <f t="shared" ref="Y19:Y24" si="11">+IF(X19="MA","Situación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9" s="7">
        <v>10</v>
      </c>
      <c r="AA19" s="7">
        <f t="shared" ref="AA19:AA24" si="12">W19*Z19</f>
        <v>60</v>
      </c>
      <c r="AB19" s="10" t="str">
        <f t="shared" ref="AB19:AB24" si="13">+IF(AND(U19*V19*Z19&gt;=600,U19*V19*Z19&lt;=4000),"I",IF(AND(U19*V19*Z19&gt;=150,U19*V19*Z19&lt;=500),"II",IF(AND(U19*V19*Z19&gt;=40,U19*V19*Z19&lt;=120),"III",IF(AND(U19*V19*Z19&gt;=0,U19*V19*Z19&lt;=20),"IV",""))))</f>
        <v>III</v>
      </c>
      <c r="AC19" s="9" t="str">
        <f t="shared" ref="AC19:AC24" si="14">+IF(AB19="I","Situación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11" t="str">
        <f t="shared" ref="AD19:AD24" si="15">+IF(AB19="I","No aceptable",IF(AB19="II","No aceptable o aceptable con control específico",IF(AB19="III","Aceptable",IF(AB19="IV","Aceptable",""))))</f>
        <v>Aceptable</v>
      </c>
      <c r="AE19" s="143" t="s">
        <v>70</v>
      </c>
      <c r="AF19" s="157" t="s">
        <v>34</v>
      </c>
      <c r="AG19" s="157" t="s">
        <v>34</v>
      </c>
      <c r="AH19" s="190" t="s">
        <v>200</v>
      </c>
      <c r="AI19" s="190" t="s">
        <v>470</v>
      </c>
      <c r="AJ19" s="190" t="s">
        <v>322</v>
      </c>
      <c r="AK19" s="147" t="s">
        <v>35</v>
      </c>
    </row>
    <row r="20" spans="2:37" ht="177.75" customHeight="1" x14ac:dyDescent="0.3">
      <c r="B20" s="212"/>
      <c r="C20" s="237"/>
      <c r="D20" s="240"/>
      <c r="E20" s="243"/>
      <c r="F20" s="243"/>
      <c r="G20" s="36"/>
      <c r="H20" s="220"/>
      <c r="I20" s="190" t="s">
        <v>68</v>
      </c>
      <c r="J20" s="190" t="s">
        <v>436</v>
      </c>
      <c r="K20" s="190" t="s">
        <v>420</v>
      </c>
      <c r="L20" s="140">
        <v>1</v>
      </c>
      <c r="M20" s="158">
        <v>0</v>
      </c>
      <c r="N20" s="140">
        <v>0</v>
      </c>
      <c r="O20" s="140">
        <f t="shared" ref="O20" si="16">SUM(L20:N20)</f>
        <v>1</v>
      </c>
      <c r="P20" s="190" t="s">
        <v>437</v>
      </c>
      <c r="Q20" s="157">
        <v>8</v>
      </c>
      <c r="R20" s="190" t="s">
        <v>439</v>
      </c>
      <c r="S20" s="190" t="s">
        <v>467</v>
      </c>
      <c r="T20" s="179" t="s">
        <v>468</v>
      </c>
      <c r="U20" s="7">
        <v>2</v>
      </c>
      <c r="V20" s="7">
        <v>3</v>
      </c>
      <c r="W20" s="7">
        <f t="shared" ref="W20" si="17">V20*U20</f>
        <v>6</v>
      </c>
      <c r="X20" s="8" t="str">
        <f t="shared" ref="X20" si="18">+IF(AND(U20*V20&gt;=24,U20*V20&lt;=40),"MA",IF(AND(U20*V20&gt;=10,U20*V20&lt;=20),"A",IF(AND(U20*V20&gt;=6,U20*V20&lt;=8),"M",IF(AND(U20*V20&gt;=0,U20*V20&lt;=4),"B",""))))</f>
        <v>M</v>
      </c>
      <c r="Y20" s="9" t="str">
        <f t="shared" ref="Y20" si="19">+IF(X20="MA","Situación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7">
        <v>11</v>
      </c>
      <c r="AA20" s="7">
        <f t="shared" ref="AA20" si="20">W20*Z20</f>
        <v>66</v>
      </c>
      <c r="AB20" s="10" t="str">
        <f t="shared" ref="AB20:AB21" si="21">+IF(AND(U20*V20*Z20&gt;=600,U20*V20*Z20&lt;=4000),"I",IF(AND(U20*V20*Z20&gt;=150,U20*V20*Z20&lt;=500),"II",IF(AND(U20*V20*Z20&gt;=40,U20*V20*Z20&lt;=120),"III",IF(AND(U20*V20*Z20&gt;=0,U20*V20*Z20&lt;=20),"IV",""))))</f>
        <v>III</v>
      </c>
      <c r="AC20" s="9" t="str">
        <f t="shared" ref="AC20" si="22">+IF(AB20="I","Situación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11" t="str">
        <f t="shared" ref="AD20" si="23">+IF(AB20="I","No aceptable",IF(AB20="II","No aceptable o aceptable con control específico",IF(AB20="III","Aceptable",IF(AB20="IV","Aceptable",""))))</f>
        <v>Aceptable</v>
      </c>
      <c r="AE20" s="173" t="s">
        <v>135</v>
      </c>
      <c r="AF20" s="173" t="s">
        <v>34</v>
      </c>
      <c r="AG20" s="148" t="s">
        <v>213</v>
      </c>
      <c r="AH20" s="190" t="s">
        <v>440</v>
      </c>
      <c r="AI20" s="190" t="s">
        <v>441</v>
      </c>
      <c r="AJ20" s="157" t="s">
        <v>34</v>
      </c>
      <c r="AK20" s="147" t="s">
        <v>35</v>
      </c>
    </row>
    <row r="21" spans="2:37" ht="177.75" customHeight="1" x14ac:dyDescent="0.3">
      <c r="B21" s="212"/>
      <c r="C21" s="237"/>
      <c r="D21" s="240"/>
      <c r="E21" s="243"/>
      <c r="F21" s="243"/>
      <c r="G21" s="36" t="s">
        <v>33</v>
      </c>
      <c r="H21" s="220"/>
      <c r="I21" s="190" t="s">
        <v>68</v>
      </c>
      <c r="J21" s="190" t="s">
        <v>438</v>
      </c>
      <c r="K21" s="190" t="s">
        <v>69</v>
      </c>
      <c r="L21" s="140">
        <v>1</v>
      </c>
      <c r="M21" s="158">
        <v>0</v>
      </c>
      <c r="N21" s="140">
        <v>0</v>
      </c>
      <c r="O21" s="140">
        <f t="shared" si="0"/>
        <v>1</v>
      </c>
      <c r="P21" s="190" t="s">
        <v>432</v>
      </c>
      <c r="Q21" s="157">
        <v>1</v>
      </c>
      <c r="R21" s="179" t="s">
        <v>213</v>
      </c>
      <c r="S21" s="190" t="s">
        <v>433</v>
      </c>
      <c r="T21" s="179" t="s">
        <v>472</v>
      </c>
      <c r="U21" s="7">
        <v>6</v>
      </c>
      <c r="V21" s="7">
        <v>2</v>
      </c>
      <c r="W21" s="7">
        <f t="shared" si="9"/>
        <v>12</v>
      </c>
      <c r="X21" s="8" t="str">
        <f t="shared" si="10"/>
        <v>A</v>
      </c>
      <c r="Y21" s="9" t="str">
        <f t="shared" si="11"/>
        <v>Situación deficiente con exposición frecuente u ocasional, o bien situación muy deficiente con exposición ocasional o esporádica. La materialización de Riesgo es posible que suceda varias veces en la vida laboral</v>
      </c>
      <c r="Z21" s="7">
        <v>10</v>
      </c>
      <c r="AA21" s="7">
        <f t="shared" si="12"/>
        <v>120</v>
      </c>
      <c r="AB21" s="144" t="str">
        <f t="shared" si="21"/>
        <v>III</v>
      </c>
      <c r="AC21" s="9" t="str">
        <f t="shared" si="14"/>
        <v>Mejorar si es posible. Sería conveniente justificar la intervención y su rentabilidad.</v>
      </c>
      <c r="AD21" s="11" t="str">
        <f t="shared" si="15"/>
        <v>Aceptable</v>
      </c>
      <c r="AE21" s="173" t="s">
        <v>70</v>
      </c>
      <c r="AF21" s="157" t="s">
        <v>34</v>
      </c>
      <c r="AG21" s="157" t="s">
        <v>34</v>
      </c>
      <c r="AH21" s="190" t="s">
        <v>434</v>
      </c>
      <c r="AI21" s="190" t="s">
        <v>435</v>
      </c>
      <c r="AJ21" s="157" t="s">
        <v>34</v>
      </c>
      <c r="AK21" s="147" t="s">
        <v>35</v>
      </c>
    </row>
    <row r="22" spans="2:37" ht="177.75" customHeight="1" x14ac:dyDescent="0.3">
      <c r="B22" s="212"/>
      <c r="C22" s="237"/>
      <c r="D22" s="240"/>
      <c r="E22" s="243"/>
      <c r="F22" s="243"/>
      <c r="G22" s="36" t="s">
        <v>33</v>
      </c>
      <c r="H22" s="220"/>
      <c r="I22" s="190" t="s">
        <v>51</v>
      </c>
      <c r="J22" s="190" t="s">
        <v>429</v>
      </c>
      <c r="K22" s="190" t="s">
        <v>420</v>
      </c>
      <c r="L22" s="140">
        <v>1</v>
      </c>
      <c r="M22" s="158">
        <v>0</v>
      </c>
      <c r="N22" s="140">
        <v>0</v>
      </c>
      <c r="O22" s="140">
        <f>SUM(L22:N22)</f>
        <v>1</v>
      </c>
      <c r="P22" s="190" t="s">
        <v>437</v>
      </c>
      <c r="Q22" s="157">
        <v>1</v>
      </c>
      <c r="R22" s="190" t="s">
        <v>213</v>
      </c>
      <c r="S22" s="179" t="s">
        <v>461</v>
      </c>
      <c r="T22" s="190" t="s">
        <v>473</v>
      </c>
      <c r="U22" s="7">
        <v>2</v>
      </c>
      <c r="V22" s="7">
        <v>3</v>
      </c>
      <c r="W22" s="7">
        <f>V22*U22</f>
        <v>6</v>
      </c>
      <c r="X22" s="8" t="str">
        <f>+IF(AND(U22*V22&gt;=24,U22*V22&lt;=40),"MA",IF(AND(U22*V22&gt;=10,U22*V22&lt;=20),"A",IF(AND(U22*V22&gt;=6,U22*V22&lt;=8),"M",IF(AND(U22*V22&gt;=0,U22*V22&lt;=4),"B",""))))</f>
        <v>M</v>
      </c>
      <c r="Y22" s="9" t="str">
        <f>+IF(X22="MA","Situación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2" s="7">
        <v>10</v>
      </c>
      <c r="AA22" s="7">
        <f>W22*Z22</f>
        <v>60</v>
      </c>
      <c r="AB22" s="10" t="str">
        <f>+IF(AND(U22*V22*Z22&gt;=600,U22*V22*Z22&lt;=4000),"I",IF(AND(U22*V22*Z22&gt;=150,U22*V22*Z22&lt;=500),"II",IF(AND(U22*V22*Z22&gt;=40,U22*V22*Z22&lt;=120),"III",IF(AND(U22*V22*Z22&gt;=0,U22*V22*Z22&lt;=20),"IV",""))))</f>
        <v>III</v>
      </c>
      <c r="AC22" s="9" t="str">
        <f>+IF(AB22="I","Situación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1" t="str">
        <f>+IF(AB22="I","No aceptable",IF(AB22="II","No aceptable o aceptable con control específico",IF(AB22="III","Aceptable",IF(AB22="IV","Aceptable",""))))</f>
        <v>Aceptable</v>
      </c>
      <c r="AE22" s="143" t="s">
        <v>527</v>
      </c>
      <c r="AF22" s="148" t="s">
        <v>34</v>
      </c>
      <c r="AG22" s="148" t="s">
        <v>34</v>
      </c>
      <c r="AH22" s="190" t="s">
        <v>72</v>
      </c>
      <c r="AI22" s="190" t="s">
        <v>431</v>
      </c>
      <c r="AJ22" s="148" t="s">
        <v>34</v>
      </c>
      <c r="AK22" s="147" t="s">
        <v>35</v>
      </c>
    </row>
    <row r="23" spans="2:37" ht="177.75" customHeight="1" x14ac:dyDescent="0.3">
      <c r="B23" s="212"/>
      <c r="C23" s="237"/>
      <c r="D23" s="240"/>
      <c r="E23" s="243"/>
      <c r="F23" s="243"/>
      <c r="G23" s="36" t="s">
        <v>108</v>
      </c>
      <c r="H23" s="220"/>
      <c r="I23" s="190" t="s">
        <v>288</v>
      </c>
      <c r="J23" s="190" t="s">
        <v>427</v>
      </c>
      <c r="K23" s="190" t="s">
        <v>425</v>
      </c>
      <c r="L23" s="140">
        <v>1</v>
      </c>
      <c r="M23" s="158">
        <v>0</v>
      </c>
      <c r="N23" s="140">
        <v>0</v>
      </c>
      <c r="O23" s="140">
        <f>SUM(L23:N23)</f>
        <v>1</v>
      </c>
      <c r="P23" s="190" t="s">
        <v>426</v>
      </c>
      <c r="Q23" s="157">
        <v>2</v>
      </c>
      <c r="R23" s="179" t="s">
        <v>474</v>
      </c>
      <c r="S23" s="190" t="s">
        <v>475</v>
      </c>
      <c r="T23" s="179" t="s">
        <v>477</v>
      </c>
      <c r="U23" s="7">
        <v>2</v>
      </c>
      <c r="V23" s="7">
        <v>3</v>
      </c>
      <c r="W23" s="7">
        <f>V23*U23</f>
        <v>6</v>
      </c>
      <c r="X23" s="8" t="str">
        <f>+IF(AND(U23*V23&gt;=24,U23*V23&lt;=40),"MA",IF(AND(U23*V23&gt;=10,U23*V23&lt;=20),"A",IF(AND(U23*V23&gt;=6,U23*V23&lt;=8),"M",IF(AND(U23*V23&gt;=0,U23*V23&lt;=4),"B",""))))</f>
        <v>M</v>
      </c>
      <c r="Y23" s="9" t="str">
        <f>+IF(X23="MA","Situación deficiente con exposición continua, o muy deficiente con exposición frecuente. Normalmente la materialización del riesgo ocurre con frecuencia.",IF(X23="A","Situación deficiente con exposición frecuente u ocasional, o bien situación muy deficiente con exposición ocasional o esporádica. La materialización de Riesgo es posible que suceda varias veces en la vida laboral",IF(X23="M","Situación deficiente con exposición esporádica, o bien situación mejorable con exposición continuada o frecuente. Es posible que suceda el daño alguna vez.",IF(X23="B","Situación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3" s="7">
        <v>25</v>
      </c>
      <c r="AA23" s="7">
        <f>W23*Z23</f>
        <v>150</v>
      </c>
      <c r="AB23" s="10" t="str">
        <f>+IF(AND(U23*V23*Z23&gt;=600,U23*V23*Z23&lt;=4000),"I",IF(AND(U23*V23*Z23&gt;=150,U23*V23*Z23&lt;=500),"II",IF(AND(U23*V23*Z23&gt;=40,U23*V23*Z23&lt;=120),"III",IF(AND(U23*V23*Z23&gt;=0,U23*V23*Z23&lt;=20),"IV",""))))</f>
        <v>II</v>
      </c>
      <c r="AC23" s="9" t="str">
        <f>+IF(AB23="I","Situación crìtica. Suspender actividades hasta que el riesgo esté bajo control. Intervención urgente.",IF(AB23="II","Corregir y adoptar medidas de control de inmediato. Sin embargo suspenda actividades si el nivel de riesgo está por encima o igual de 360.",IF(AB23="III","Mejorar si es posible. Sería conveniente justificar la intervención y su rentabilidad.",IF(AB23="IV","Mantener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3" s="11" t="str">
        <f>+IF(AB23="I","No aceptable",IF(AB23="II","No aceptable o aceptable con control específico",IF(AB23="III","Aceptable",IF(AB23="IV","Aceptable",""))))</f>
        <v>No aceptable o aceptable con control específico</v>
      </c>
      <c r="AE23" s="148" t="s">
        <v>34</v>
      </c>
      <c r="AF23" s="148" t="s">
        <v>34</v>
      </c>
      <c r="AG23" s="148" t="s">
        <v>34</v>
      </c>
      <c r="AH23" s="190" t="s">
        <v>428</v>
      </c>
      <c r="AI23" s="146" t="s">
        <v>217</v>
      </c>
      <c r="AJ23" s="148" t="s">
        <v>34</v>
      </c>
      <c r="AK23" s="147" t="s">
        <v>35</v>
      </c>
    </row>
    <row r="24" spans="2:37" ht="177.75" customHeight="1" x14ac:dyDescent="0.3">
      <c r="B24" s="212"/>
      <c r="C24" s="238"/>
      <c r="D24" s="241"/>
      <c r="E24" s="244"/>
      <c r="F24" s="244"/>
      <c r="G24" s="36" t="s">
        <v>33</v>
      </c>
      <c r="H24" s="190" t="s">
        <v>75</v>
      </c>
      <c r="I24" s="190" t="s">
        <v>418</v>
      </c>
      <c r="J24" s="190" t="s">
        <v>419</v>
      </c>
      <c r="K24" s="190" t="s">
        <v>420</v>
      </c>
      <c r="L24" s="140">
        <v>1</v>
      </c>
      <c r="M24" s="158">
        <v>0</v>
      </c>
      <c r="N24" s="140">
        <v>0</v>
      </c>
      <c r="O24" s="140">
        <f t="shared" si="0"/>
        <v>1</v>
      </c>
      <c r="P24" s="190" t="s">
        <v>421</v>
      </c>
      <c r="Q24" s="157">
        <v>8</v>
      </c>
      <c r="R24" s="190" t="s">
        <v>422</v>
      </c>
      <c r="S24" s="190" t="s">
        <v>423</v>
      </c>
      <c r="T24" s="179" t="s">
        <v>492</v>
      </c>
      <c r="U24" s="7">
        <v>2</v>
      </c>
      <c r="V24" s="7">
        <v>1</v>
      </c>
      <c r="W24" s="7">
        <f t="shared" si="9"/>
        <v>2</v>
      </c>
      <c r="X24" s="8" t="str">
        <f t="shared" si="10"/>
        <v>B</v>
      </c>
      <c r="Y24" s="9" t="str">
        <f t="shared" si="11"/>
        <v>Situación mejorable con exposición ocasional o esporádica, o situación sin anomalía destacable con cualquier nivel de exposición. No es esperable que se materialice el riesgo, aunque puede ser concebible.</v>
      </c>
      <c r="Z24" s="7">
        <v>10</v>
      </c>
      <c r="AA24" s="7">
        <f t="shared" si="12"/>
        <v>20</v>
      </c>
      <c r="AB24" s="10" t="str">
        <f t="shared" si="13"/>
        <v>IV</v>
      </c>
      <c r="AC24" s="9" t="str">
        <f t="shared" si="14"/>
        <v>Mantener las medidas de control existentes, pero se deberían considerar soluciones o mejoras y se deben hacer comprobaciones periódicas para asegurar que el riesgo aún es tolerable.</v>
      </c>
      <c r="AD24" s="11" t="str">
        <f t="shared" si="15"/>
        <v>Aceptable</v>
      </c>
      <c r="AE24" s="190" t="s">
        <v>79</v>
      </c>
      <c r="AF24" s="157" t="s">
        <v>34</v>
      </c>
      <c r="AG24" s="157" t="s">
        <v>34</v>
      </c>
      <c r="AH24" s="190" t="s">
        <v>80</v>
      </c>
      <c r="AI24" s="190" t="s">
        <v>424</v>
      </c>
      <c r="AJ24" s="157" t="s">
        <v>34</v>
      </c>
      <c r="AK24" s="147" t="s">
        <v>35</v>
      </c>
    </row>
    <row r="25" spans="2:37" ht="177.75" customHeight="1" x14ac:dyDescent="0.3">
      <c r="E25" s="3"/>
      <c r="H25" s="137"/>
      <c r="I25" s="137"/>
      <c r="J25" s="137"/>
      <c r="K25" s="137"/>
      <c r="L25" s="137"/>
      <c r="M25" s="137"/>
      <c r="N25" s="137"/>
      <c r="O25" s="137"/>
      <c r="P25" s="137"/>
      <c r="Q25" s="137"/>
      <c r="R25" s="137"/>
      <c r="S25" s="137"/>
      <c r="T25" s="137"/>
      <c r="AF25" s="3"/>
    </row>
    <row r="26" spans="2:37" ht="177.75" customHeight="1" x14ac:dyDescent="0.3">
      <c r="E26" s="3"/>
      <c r="H26" s="3"/>
      <c r="AF26" s="3"/>
    </row>
    <row r="27" spans="2:37" ht="108" customHeight="1" x14ac:dyDescent="0.3">
      <c r="E27" s="3"/>
      <c r="H27" s="3"/>
      <c r="AF27" s="3"/>
    </row>
    <row r="28" spans="2:37" ht="108" customHeight="1" x14ac:dyDescent="0.3">
      <c r="E28" s="3"/>
      <c r="H28" s="3"/>
      <c r="AF28" s="3"/>
      <c r="AG28" s="3"/>
      <c r="AH28" s="3"/>
      <c r="AJ28" s="3"/>
    </row>
    <row r="29" spans="2:37" ht="108" customHeight="1" x14ac:dyDescent="0.3">
      <c r="E29" s="3"/>
      <c r="H29" s="3"/>
      <c r="AF29" s="3"/>
      <c r="AG29" s="3"/>
      <c r="AH29" s="3"/>
      <c r="AJ29" s="3"/>
    </row>
    <row r="30" spans="2:37" ht="108" customHeight="1" x14ac:dyDescent="0.3">
      <c r="E30" s="3"/>
      <c r="H30" s="3"/>
      <c r="AF30" s="3"/>
      <c r="AG30" s="3"/>
      <c r="AH30" s="3"/>
      <c r="AJ30" s="3"/>
    </row>
    <row r="31" spans="2:37" ht="108" customHeight="1" x14ac:dyDescent="0.3">
      <c r="E31" s="3"/>
      <c r="H31" s="3"/>
      <c r="AF31" s="3"/>
      <c r="AG31" s="3"/>
      <c r="AH31" s="3"/>
      <c r="AJ31" s="3"/>
    </row>
    <row r="32" spans="2:37" ht="108" customHeight="1" x14ac:dyDescent="0.3">
      <c r="E32" s="3"/>
      <c r="H32" s="3"/>
      <c r="AF32" s="3"/>
      <c r="AG32" s="3"/>
      <c r="AH32" s="3"/>
      <c r="AJ32" s="3"/>
    </row>
    <row r="33" s="3" customFormat="1" ht="108" customHeight="1" x14ac:dyDescent="0.3"/>
    <row r="34" s="3" customFormat="1" ht="108" customHeight="1" x14ac:dyDescent="0.3"/>
    <row r="35" s="3" customFormat="1" ht="108" customHeight="1" x14ac:dyDescent="0.3"/>
    <row r="36" s="3" customFormat="1" ht="108" customHeight="1" x14ac:dyDescent="0.3"/>
    <row r="37" s="3" customFormat="1" ht="108" customHeight="1" x14ac:dyDescent="0.3"/>
    <row r="38" s="3" customFormat="1" ht="108" customHeight="1" x14ac:dyDescent="0.3"/>
    <row r="39" s="3" customFormat="1" ht="108" customHeight="1" x14ac:dyDescent="0.3"/>
    <row r="40" s="3" customFormat="1" ht="108" customHeight="1" x14ac:dyDescent="0.3"/>
    <row r="41" s="3" customFormat="1" ht="108" customHeight="1" x14ac:dyDescent="0.3"/>
    <row r="42" s="3" customFormat="1" ht="108" customHeight="1" x14ac:dyDescent="0.3"/>
    <row r="43" s="3" customFormat="1" ht="108" customHeight="1" x14ac:dyDescent="0.3"/>
    <row r="44" s="3" customFormat="1" ht="108" customHeight="1" x14ac:dyDescent="0.3"/>
    <row r="45" s="3" customFormat="1" ht="108" customHeight="1" x14ac:dyDescent="0.3"/>
    <row r="46" s="3" customFormat="1" ht="108" customHeight="1" x14ac:dyDescent="0.3"/>
    <row r="47" s="3" customFormat="1" ht="108" customHeight="1" x14ac:dyDescent="0.3"/>
    <row r="48" s="3" customFormat="1" ht="108" customHeight="1" x14ac:dyDescent="0.3"/>
    <row r="49" s="3" customFormat="1" ht="108" customHeight="1" x14ac:dyDescent="0.3"/>
    <row r="50" s="3" customFormat="1" ht="108" customHeight="1" x14ac:dyDescent="0.3"/>
    <row r="51" s="3" customFormat="1" ht="108" customHeight="1" x14ac:dyDescent="0.3"/>
    <row r="52" s="3" customFormat="1" ht="108" customHeight="1" x14ac:dyDescent="0.3"/>
    <row r="53" s="3" customFormat="1" ht="108" customHeight="1" x14ac:dyDescent="0.3"/>
    <row r="54" s="3" customFormat="1" ht="108" customHeight="1" x14ac:dyDescent="0.3"/>
    <row r="55" s="3" customFormat="1" ht="108" customHeight="1" x14ac:dyDescent="0.3"/>
    <row r="56" s="3" customFormat="1" ht="108" customHeight="1" x14ac:dyDescent="0.3"/>
    <row r="57" s="3" customFormat="1" ht="108" customHeight="1" x14ac:dyDescent="0.3"/>
  </sheetData>
  <autoFilter ref="B10:AK24" xr:uid="{00000000-0009-0000-0000-000004000000}"/>
  <mergeCells count="46">
    <mergeCell ref="G13:G15"/>
    <mergeCell ref="B5:T5"/>
    <mergeCell ref="U5:AK5"/>
    <mergeCell ref="B7:T8"/>
    <mergeCell ref="U7:AC8"/>
    <mergeCell ref="AD7:AD8"/>
    <mergeCell ref="AE7:AK7"/>
    <mergeCell ref="AE8:AK8"/>
    <mergeCell ref="R9:T9"/>
    <mergeCell ref="B9:B10"/>
    <mergeCell ref="C9:C10"/>
    <mergeCell ref="D9:D10"/>
    <mergeCell ref="E9:E10"/>
    <mergeCell ref="F9:F10"/>
    <mergeCell ref="G9:G10"/>
    <mergeCell ref="AJ9:AJ10"/>
    <mergeCell ref="AK9:AK10"/>
    <mergeCell ref="B11:B24"/>
    <mergeCell ref="C11:C24"/>
    <mergeCell ref="D11:D24"/>
    <mergeCell ref="E11:E24"/>
    <mergeCell ref="F11:F24"/>
    <mergeCell ref="AA9:AA10"/>
    <mergeCell ref="AB9:AB10"/>
    <mergeCell ref="AC9:AC10"/>
    <mergeCell ref="W9:W10"/>
    <mergeCell ref="X9:X10"/>
    <mergeCell ref="Y9:Y10"/>
    <mergeCell ref="Z9:Z10"/>
    <mergeCell ref="H9:J9"/>
    <mergeCell ref="K9:K10"/>
    <mergeCell ref="AI9:AI10"/>
    <mergeCell ref="H17:H18"/>
    <mergeCell ref="H19:H23"/>
    <mergeCell ref="H13:H15"/>
    <mergeCell ref="AG9:AG10"/>
    <mergeCell ref="AH9:AH10"/>
    <mergeCell ref="L9:O9"/>
    <mergeCell ref="P9:P10"/>
    <mergeCell ref="Q9:Q10"/>
    <mergeCell ref="AD9:AD10"/>
    <mergeCell ref="AE9:AE10"/>
    <mergeCell ref="AF9:AF10"/>
    <mergeCell ref="U9:U10"/>
    <mergeCell ref="V9:V10"/>
    <mergeCell ref="H11:H12"/>
  </mergeCells>
  <conditionalFormatting sqref="AB22:AD24 AB11:AD12 AB19:AD20 AB21">
    <cfRule type="cellIs" dxfId="3238" priority="111" stopIfTrue="1" operator="equal">
      <formula>"I"</formula>
    </cfRule>
    <cfRule type="cellIs" dxfId="3237" priority="112" stopIfTrue="1" operator="equal">
      <formula>"II"</formula>
    </cfRule>
    <cfRule type="cellIs" dxfId="3236" priority="113" stopIfTrue="1" operator="between">
      <formula>"III"</formula>
      <formula>"IV"</formula>
    </cfRule>
  </conditionalFormatting>
  <conditionalFormatting sqref="AD22:AD24 AD11:AD12 AD19:AD20">
    <cfRule type="cellIs" dxfId="3235" priority="109" stopIfTrue="1" operator="equal">
      <formula>"Aceptable"</formula>
    </cfRule>
    <cfRule type="cellIs" dxfId="3234" priority="110" stopIfTrue="1" operator="equal">
      <formula>"No aceptable"</formula>
    </cfRule>
  </conditionalFormatting>
  <conditionalFormatting sqref="AD22:AD24 AD11:AD12 AD19:AD20">
    <cfRule type="containsText" dxfId="3233" priority="106" stopIfTrue="1" operator="containsText" text="No aceptable o aceptable con control específico">
      <formula>NOT(ISERROR(SEARCH("No aceptable o aceptable con control específico",AD11)))</formula>
    </cfRule>
    <cfRule type="containsText" dxfId="3232" priority="107" stopIfTrue="1" operator="containsText" text="No aceptable">
      <formula>NOT(ISERROR(SEARCH("No aceptable",AD11)))</formula>
    </cfRule>
    <cfRule type="containsText" dxfId="3231" priority="108" stopIfTrue="1" operator="containsText" text="No Aceptable o aceptable con control específico">
      <formula>NOT(ISERROR(SEARCH("No Aceptable o aceptable con control específico",AD11)))</formula>
    </cfRule>
  </conditionalFormatting>
  <conditionalFormatting sqref="AD21">
    <cfRule type="cellIs" dxfId="3230" priority="85" stopIfTrue="1" operator="equal">
      <formula>"Aceptable"</formula>
    </cfRule>
    <cfRule type="cellIs" dxfId="3229" priority="86" stopIfTrue="1" operator="equal">
      <formula>"No aceptable"</formula>
    </cfRule>
  </conditionalFormatting>
  <conditionalFormatting sqref="AD21">
    <cfRule type="containsText" dxfId="3228" priority="82" stopIfTrue="1" operator="containsText" text="No aceptable o aceptable con control específico">
      <formula>NOT(ISERROR(SEARCH("No aceptable o aceptable con control específico",AD21)))</formula>
    </cfRule>
    <cfRule type="containsText" dxfId="3227" priority="83" stopIfTrue="1" operator="containsText" text="No aceptable">
      <formula>NOT(ISERROR(SEARCH("No aceptable",AD21)))</formula>
    </cfRule>
    <cfRule type="containsText" dxfId="3226" priority="84" stopIfTrue="1" operator="containsText" text="No Aceptable o aceptable con control específico">
      <formula>NOT(ISERROR(SEARCH("No Aceptable o aceptable con control específico",AD21)))</formula>
    </cfRule>
  </conditionalFormatting>
  <conditionalFormatting sqref="AB13:AD13">
    <cfRule type="cellIs" dxfId="3225" priority="79" stopIfTrue="1" operator="equal">
      <formula>"I"</formula>
    </cfRule>
    <cfRule type="cellIs" dxfId="3224" priority="80" stopIfTrue="1" operator="equal">
      <formula>"II"</formula>
    </cfRule>
    <cfRule type="cellIs" dxfId="3223" priority="81" stopIfTrue="1" operator="between">
      <formula>"III"</formula>
      <formula>"IV"</formula>
    </cfRule>
  </conditionalFormatting>
  <conditionalFormatting sqref="AD13">
    <cfRule type="cellIs" dxfId="3222" priority="77" stopIfTrue="1" operator="equal">
      <formula>"Aceptable"</formula>
    </cfRule>
    <cfRule type="cellIs" dxfId="3221" priority="78" stopIfTrue="1" operator="equal">
      <formula>"No aceptable"</formula>
    </cfRule>
  </conditionalFormatting>
  <conditionalFormatting sqref="AD13">
    <cfRule type="containsText" dxfId="3220" priority="74" stopIfTrue="1" operator="containsText" text="No aceptable o aceptable con control específico">
      <formula>NOT(ISERROR(SEARCH("No aceptable o aceptable con control específico",AD13)))</formula>
    </cfRule>
    <cfRule type="containsText" dxfId="3219" priority="75" stopIfTrue="1" operator="containsText" text="No aceptable">
      <formula>NOT(ISERROR(SEARCH("No aceptable",AD13)))</formula>
    </cfRule>
    <cfRule type="containsText" dxfId="3218" priority="76" stopIfTrue="1" operator="containsText" text="No Aceptable o aceptable con control específico">
      <formula>NOT(ISERROR(SEARCH("No Aceptable o aceptable con control específico",AD13)))</formula>
    </cfRule>
  </conditionalFormatting>
  <conditionalFormatting sqref="AD13">
    <cfRule type="containsText" dxfId="3217" priority="72" stopIfTrue="1" operator="containsText" text="No aceptable">
      <formula>NOT(ISERROR(SEARCH("No aceptable",AD13)))</formula>
    </cfRule>
    <cfRule type="containsText" dxfId="3216" priority="73" stopIfTrue="1" operator="containsText" text="No Aceptable o aceptable con control específico">
      <formula>NOT(ISERROR(SEARCH("No Aceptable o aceptable con control específico",AD13)))</formula>
    </cfRule>
  </conditionalFormatting>
  <conditionalFormatting sqref="AB15:AD15">
    <cfRule type="cellIs" dxfId="3215" priority="69" stopIfTrue="1" operator="equal">
      <formula>"I"</formula>
    </cfRule>
    <cfRule type="cellIs" dxfId="3214" priority="70" stopIfTrue="1" operator="equal">
      <formula>"II"</formula>
    </cfRule>
    <cfRule type="cellIs" dxfId="3213" priority="71" stopIfTrue="1" operator="between">
      <formula>"III"</formula>
      <formula>"IV"</formula>
    </cfRule>
  </conditionalFormatting>
  <conditionalFormatting sqref="AD15">
    <cfRule type="cellIs" dxfId="3212" priority="67" stopIfTrue="1" operator="equal">
      <formula>"Aceptable"</formula>
    </cfRule>
    <cfRule type="cellIs" dxfId="3211" priority="68" stopIfTrue="1" operator="equal">
      <formula>"No aceptable"</formula>
    </cfRule>
  </conditionalFormatting>
  <conditionalFormatting sqref="AD15">
    <cfRule type="containsText" dxfId="3210" priority="64" stopIfTrue="1" operator="containsText" text="No aceptable o aceptable con control específico">
      <formula>NOT(ISERROR(SEARCH("No aceptable o aceptable con control específico",AD15)))</formula>
    </cfRule>
    <cfRule type="containsText" dxfId="3209" priority="65" stopIfTrue="1" operator="containsText" text="No aceptable">
      <formula>NOT(ISERROR(SEARCH("No aceptable",AD15)))</formula>
    </cfRule>
    <cfRule type="containsText" dxfId="3208" priority="66" stopIfTrue="1" operator="containsText" text="No Aceptable o aceptable con control específico">
      <formula>NOT(ISERROR(SEARCH("No Aceptable o aceptable con control específico",AD15)))</formula>
    </cfRule>
  </conditionalFormatting>
  <conditionalFormatting sqref="AB14:AE14">
    <cfRule type="cellIs" dxfId="3207" priority="61" stopIfTrue="1" operator="equal">
      <formula>"I"</formula>
    </cfRule>
    <cfRule type="cellIs" dxfId="3206" priority="62" stopIfTrue="1" operator="equal">
      <formula>"II"</formula>
    </cfRule>
    <cfRule type="cellIs" dxfId="3205" priority="63" stopIfTrue="1" operator="between">
      <formula>"III"</formula>
      <formula>"IV"</formula>
    </cfRule>
  </conditionalFormatting>
  <conditionalFormatting sqref="AD14:AE14">
    <cfRule type="cellIs" dxfId="3204" priority="59" stopIfTrue="1" operator="equal">
      <formula>"Aceptable"</formula>
    </cfRule>
    <cfRule type="cellIs" dxfId="3203" priority="60" stopIfTrue="1" operator="equal">
      <formula>"No aceptable"</formula>
    </cfRule>
  </conditionalFormatting>
  <conditionalFormatting sqref="AD14">
    <cfRule type="containsText" dxfId="3202" priority="56" stopIfTrue="1" operator="containsText" text="No aceptable o aceptable con control específico">
      <formula>NOT(ISERROR(SEARCH("No aceptable o aceptable con control específico",AD14)))</formula>
    </cfRule>
    <cfRule type="containsText" dxfId="3201" priority="57" stopIfTrue="1" operator="containsText" text="No aceptable">
      <formula>NOT(ISERROR(SEARCH("No aceptable",AD14)))</formula>
    </cfRule>
    <cfRule type="containsText" dxfId="3200" priority="58" stopIfTrue="1" operator="containsText" text="No Aceptable o aceptable con control específico">
      <formula>NOT(ISERROR(SEARCH("No Aceptable o aceptable con control específico",AD14)))</formula>
    </cfRule>
  </conditionalFormatting>
  <conditionalFormatting sqref="AD14">
    <cfRule type="containsText" dxfId="3199" priority="54" stopIfTrue="1" operator="containsText" text="No aceptable">
      <formula>NOT(ISERROR(SEARCH("No aceptable",AD14)))</formula>
    </cfRule>
    <cfRule type="containsText" dxfId="3198" priority="55" stopIfTrue="1" operator="containsText" text="No Aceptable o aceptable con control específico">
      <formula>NOT(ISERROR(SEARCH("No Aceptable o aceptable con control específico",AD14)))</formula>
    </cfRule>
  </conditionalFormatting>
  <conditionalFormatting sqref="AE11:AE12">
    <cfRule type="cellIs" dxfId="3197" priority="51" stopIfTrue="1" operator="equal">
      <formula>"I"</formula>
    </cfRule>
    <cfRule type="cellIs" dxfId="3196" priority="52" stopIfTrue="1" operator="equal">
      <formula>"II"</formula>
    </cfRule>
    <cfRule type="cellIs" dxfId="3195" priority="53" stopIfTrue="1" operator="between">
      <formula>"III"</formula>
      <formula>"IV"</formula>
    </cfRule>
  </conditionalFormatting>
  <conditionalFormatting sqref="AE11:AE12">
    <cfRule type="cellIs" dxfId="3194" priority="49" stopIfTrue="1" operator="equal">
      <formula>"Aceptable"</formula>
    </cfRule>
    <cfRule type="cellIs" dxfId="3193" priority="50" stopIfTrue="1" operator="equal">
      <formula>"No aceptable"</formula>
    </cfRule>
  </conditionalFormatting>
  <conditionalFormatting sqref="AE21 AE23">
    <cfRule type="cellIs" dxfId="3192" priority="46" stopIfTrue="1" operator="equal">
      <formula>"I"</formula>
    </cfRule>
    <cfRule type="cellIs" dxfId="3191" priority="47" stopIfTrue="1" operator="equal">
      <formula>"II"</formula>
    </cfRule>
    <cfRule type="cellIs" dxfId="3190" priority="48" stopIfTrue="1" operator="between">
      <formula>"III"</formula>
      <formula>"IV"</formula>
    </cfRule>
  </conditionalFormatting>
  <conditionalFormatting sqref="AE21 AE23">
    <cfRule type="cellIs" dxfId="3189" priority="44" stopIfTrue="1" operator="equal">
      <formula>"Aceptable"</formula>
    </cfRule>
    <cfRule type="cellIs" dxfId="3188" priority="45" stopIfTrue="1" operator="equal">
      <formula>"No aceptable"</formula>
    </cfRule>
  </conditionalFormatting>
  <conditionalFormatting sqref="AE20">
    <cfRule type="cellIs" dxfId="3187" priority="42" stopIfTrue="1" operator="equal">
      <formula>"Aceptable"</formula>
    </cfRule>
    <cfRule type="cellIs" dxfId="3186" priority="43" stopIfTrue="1" operator="equal">
      <formula>"No aceptable"</formula>
    </cfRule>
  </conditionalFormatting>
  <conditionalFormatting sqref="AE19">
    <cfRule type="cellIs" dxfId="3185" priority="39" stopIfTrue="1" operator="equal">
      <formula>"I"</formula>
    </cfRule>
    <cfRule type="cellIs" dxfId="3184" priority="40" stopIfTrue="1" operator="equal">
      <formula>"II"</formula>
    </cfRule>
    <cfRule type="cellIs" dxfId="3183" priority="41" stopIfTrue="1" operator="between">
      <formula>"III"</formula>
      <formula>"IV"</formula>
    </cfRule>
  </conditionalFormatting>
  <conditionalFormatting sqref="AE19">
    <cfRule type="cellIs" dxfId="3182" priority="37" stopIfTrue="1" operator="equal">
      <formula>"Aceptable"</formula>
    </cfRule>
    <cfRule type="cellIs" dxfId="3181" priority="38" stopIfTrue="1" operator="equal">
      <formula>"No aceptable"</formula>
    </cfRule>
  </conditionalFormatting>
  <conditionalFormatting sqref="AE22">
    <cfRule type="cellIs" dxfId="3180" priority="34" stopIfTrue="1" operator="equal">
      <formula>"I"</formula>
    </cfRule>
    <cfRule type="cellIs" dxfId="3179" priority="35" stopIfTrue="1" operator="equal">
      <formula>"II"</formula>
    </cfRule>
    <cfRule type="cellIs" dxfId="3178" priority="36" stopIfTrue="1" operator="between">
      <formula>"III"</formula>
      <formula>"IV"</formula>
    </cfRule>
  </conditionalFormatting>
  <conditionalFormatting sqref="AE22">
    <cfRule type="cellIs" dxfId="3177" priority="32" stopIfTrue="1" operator="equal">
      <formula>"Aceptable"</formula>
    </cfRule>
    <cfRule type="cellIs" dxfId="3176" priority="33" stopIfTrue="1" operator="equal">
      <formula>"No aceptable"</formula>
    </cfRule>
  </conditionalFormatting>
  <conditionalFormatting sqref="AE16">
    <cfRule type="cellIs" dxfId="3175" priority="29" stopIfTrue="1" operator="equal">
      <formula>"I"</formula>
    </cfRule>
    <cfRule type="cellIs" dxfId="3174" priority="30" stopIfTrue="1" operator="equal">
      <formula>"II"</formula>
    </cfRule>
    <cfRule type="cellIs" dxfId="3173" priority="31" stopIfTrue="1" operator="between">
      <formula>"III"</formula>
      <formula>"IV"</formula>
    </cfRule>
  </conditionalFormatting>
  <conditionalFormatting sqref="AE16">
    <cfRule type="cellIs" dxfId="3172" priority="27" stopIfTrue="1" operator="equal">
      <formula>"Aceptable"</formula>
    </cfRule>
    <cfRule type="cellIs" dxfId="3171" priority="28" stopIfTrue="1" operator="equal">
      <formula>"No aceptable"</formula>
    </cfRule>
  </conditionalFormatting>
  <conditionalFormatting sqref="AE17">
    <cfRule type="cellIs" dxfId="3170" priority="24" stopIfTrue="1" operator="equal">
      <formula>"I"</formula>
    </cfRule>
    <cfRule type="cellIs" dxfId="3169" priority="25" stopIfTrue="1" operator="equal">
      <formula>"II"</formula>
    </cfRule>
    <cfRule type="cellIs" dxfId="3168" priority="26" stopIfTrue="1" operator="between">
      <formula>"III"</formula>
      <formula>"IV"</formula>
    </cfRule>
  </conditionalFormatting>
  <conditionalFormatting sqref="AE17">
    <cfRule type="cellIs" dxfId="3167" priority="22" stopIfTrue="1" operator="equal">
      <formula>"Aceptable"</formula>
    </cfRule>
    <cfRule type="cellIs" dxfId="3166" priority="23" stopIfTrue="1" operator="equal">
      <formula>"No aceptable"</formula>
    </cfRule>
  </conditionalFormatting>
  <conditionalFormatting sqref="AE18">
    <cfRule type="cellIs" dxfId="3165" priority="19" stopIfTrue="1" operator="equal">
      <formula>"I"</formula>
    </cfRule>
    <cfRule type="cellIs" dxfId="3164" priority="20" stopIfTrue="1" operator="equal">
      <formula>"II"</formula>
    </cfRule>
    <cfRule type="cellIs" dxfId="3163" priority="21" stopIfTrue="1" operator="between">
      <formula>"III"</formula>
      <formula>"IV"</formula>
    </cfRule>
  </conditionalFormatting>
  <conditionalFormatting sqref="AE18">
    <cfRule type="cellIs" dxfId="3162" priority="17" stopIfTrue="1" operator="equal">
      <formula>"Aceptable"</formula>
    </cfRule>
    <cfRule type="cellIs" dxfId="3161" priority="18" stopIfTrue="1" operator="equal">
      <formula>"No aceptable"</formula>
    </cfRule>
  </conditionalFormatting>
  <conditionalFormatting sqref="AD17:AD18">
    <cfRule type="containsText" dxfId="3160" priority="1" stopIfTrue="1" operator="containsText" text="No aceptable o aceptable con control específico">
      <formula>NOT(ISERROR(SEARCH("No aceptable o aceptable con control específico",AD17)))</formula>
    </cfRule>
    <cfRule type="containsText" dxfId="3159" priority="2" stopIfTrue="1" operator="containsText" text="No aceptable">
      <formula>NOT(ISERROR(SEARCH("No aceptable",AD17)))</formula>
    </cfRule>
    <cfRule type="containsText" dxfId="3158" priority="3" stopIfTrue="1" operator="containsText" text="No Aceptable o aceptable con control específico">
      <formula>NOT(ISERROR(SEARCH("No Aceptable o aceptable con control específico",AD17)))</formula>
    </cfRule>
  </conditionalFormatting>
  <conditionalFormatting sqref="AB16:AD16">
    <cfRule type="cellIs" dxfId="3157" priority="14" stopIfTrue="1" operator="equal">
      <formula>"I"</formula>
    </cfRule>
    <cfRule type="cellIs" dxfId="3156" priority="15" stopIfTrue="1" operator="equal">
      <formula>"II"</formula>
    </cfRule>
    <cfRule type="cellIs" dxfId="3155" priority="16" stopIfTrue="1" operator="between">
      <formula>"III"</formula>
      <formula>"IV"</formula>
    </cfRule>
  </conditionalFormatting>
  <conditionalFormatting sqref="AD16">
    <cfRule type="cellIs" dxfId="3154" priority="12" stopIfTrue="1" operator="equal">
      <formula>"Aceptable"</formula>
    </cfRule>
    <cfRule type="cellIs" dxfId="3153" priority="13" stopIfTrue="1" operator="equal">
      <formula>"No aceptable"</formula>
    </cfRule>
  </conditionalFormatting>
  <conditionalFormatting sqref="AD16">
    <cfRule type="containsText" dxfId="3152" priority="9" stopIfTrue="1" operator="containsText" text="No aceptable o aceptable con control específico">
      <formula>NOT(ISERROR(SEARCH("No aceptable o aceptable con control específico",AD16)))</formula>
    </cfRule>
    <cfRule type="containsText" dxfId="3151" priority="10" stopIfTrue="1" operator="containsText" text="No aceptable">
      <formula>NOT(ISERROR(SEARCH("No aceptable",AD16)))</formula>
    </cfRule>
    <cfRule type="containsText" dxfId="3150" priority="11" stopIfTrue="1" operator="containsText" text="No Aceptable o aceptable con control específico">
      <formula>NOT(ISERROR(SEARCH("No Aceptable o aceptable con control específico",AD16)))</formula>
    </cfRule>
  </conditionalFormatting>
  <conditionalFormatting sqref="AB17:AD18">
    <cfRule type="cellIs" dxfId="3149" priority="6" stopIfTrue="1" operator="equal">
      <formula>"I"</formula>
    </cfRule>
    <cfRule type="cellIs" dxfId="3148" priority="7" stopIfTrue="1" operator="equal">
      <formula>"II"</formula>
    </cfRule>
    <cfRule type="cellIs" dxfId="3147" priority="8" stopIfTrue="1" operator="between">
      <formula>"III"</formula>
      <formula>"IV"</formula>
    </cfRule>
  </conditionalFormatting>
  <conditionalFormatting sqref="AD17:AD18">
    <cfRule type="cellIs" dxfId="3146" priority="4" stopIfTrue="1" operator="equal">
      <formula>"Aceptable"</formula>
    </cfRule>
    <cfRule type="cellIs" dxfId="3145" priority="5" stopIfTrue="1" operator="equal">
      <formula>"No aceptable"</formula>
    </cfRule>
  </conditionalFormatting>
  <dataValidations count="4">
    <dataValidation allowBlank="1" sqref="AA11:AA24" xr:uid="{70184E7A-0B64-42C4-9FE0-21B3A5277FC9}"/>
    <dataValidation type="list" allowBlank="1" showInputMessage="1" showErrorMessage="1" prompt="10 = Muy Alto_x000a_6 = Alto_x000a_2 = Medio_x000a_0 = Bajo" sqref="U11:U24" xr:uid="{A755D51E-92A9-4A07-A76B-AAFF3CBA0078}">
      <formula1>"10, 6, 2, 0, "</formula1>
    </dataValidation>
    <dataValidation type="list" allowBlank="1" showInputMessage="1" prompt="4 = Continua_x000a_3 = Frecuente_x000a_2 = Ocasional_x000a_1 = Esporádica" sqref="V11:V24" xr:uid="{1E80A66C-9283-4D40-BC4D-5DF5BD4AAA69}">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4" xr:uid="{202C4492-70DC-4836-A91C-CE786D46F2FC}">
      <formula1>"100,60,25,10"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1:AM25"/>
  <sheetViews>
    <sheetView topLeftCell="A4" zoomScale="50" zoomScaleNormal="50" workbookViewId="0">
      <selection activeCell="A5" sqref="A5:XFD5"/>
    </sheetView>
  </sheetViews>
  <sheetFormatPr baseColWidth="10" defaultRowHeight="160.5" customHeight="1" x14ac:dyDescent="0.3"/>
  <cols>
    <col min="1" max="1" width="1.85546875" style="3" customWidth="1"/>
    <col min="2" max="2" width="5.7109375" style="3" customWidth="1"/>
    <col min="3" max="3" width="7.5703125" style="3" customWidth="1"/>
    <col min="4" max="4" width="5.42578125" style="3" customWidth="1"/>
    <col min="5" max="5" width="5.5703125" style="4" customWidth="1"/>
    <col min="6" max="6" width="23.28515625" style="3" customWidth="1"/>
    <col min="7" max="7" width="8.28515625" style="3" customWidth="1"/>
    <col min="8" max="8" width="20.28515625" style="5" customWidth="1"/>
    <col min="9" max="9" width="20.28515625" style="3" customWidth="1"/>
    <col min="10" max="10" width="21.28515625" style="3" customWidth="1"/>
    <col min="11" max="11" width="22.140625" style="3" customWidth="1"/>
    <col min="12" max="15" width="5.140625" style="3" customWidth="1"/>
    <col min="16" max="16" width="22.7109375" style="3" customWidth="1"/>
    <col min="17" max="17" width="5.7109375" style="3" customWidth="1"/>
    <col min="18" max="20" width="20.5703125" style="3" customWidth="1"/>
    <col min="21" max="21" width="5" style="3" customWidth="1"/>
    <col min="22" max="22" width="5.42578125" style="3" customWidth="1"/>
    <col min="23" max="23" width="8.140625" style="3" customWidth="1"/>
    <col min="24" max="24" width="6.7109375" style="3" customWidth="1"/>
    <col min="25" max="25" width="11" style="3" customWidth="1"/>
    <col min="26" max="26" width="7.7109375" style="3" customWidth="1"/>
    <col min="27" max="27" width="8.140625" style="3" customWidth="1"/>
    <col min="28" max="28" width="7.28515625" style="3" customWidth="1"/>
    <col min="29" max="29" width="11.7109375" style="3" customWidth="1"/>
    <col min="30" max="30" width="12.7109375" style="3" customWidth="1"/>
    <col min="31" max="31" width="11.28515625" style="3" customWidth="1"/>
    <col min="32" max="32" width="11.5703125" style="4" customWidth="1"/>
    <col min="33" max="33" width="10.140625" style="4" customWidth="1"/>
    <col min="34" max="34" width="15.85546875" style="4" customWidth="1"/>
    <col min="35" max="35" width="22.42578125" style="3" customWidth="1"/>
    <col min="36" max="36" width="13.28515625" style="5" customWidth="1"/>
    <col min="37" max="37" width="19.28515625" style="3" customWidth="1"/>
    <col min="38" max="16384" width="11.42578125" style="3"/>
  </cols>
  <sheetData>
    <row r="1" spans="2:39" ht="46.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32" t="s">
        <v>89</v>
      </c>
      <c r="AK1" s="59" t="s">
        <v>137</v>
      </c>
    </row>
    <row r="2" spans="2:39" ht="46.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32" t="s">
        <v>90</v>
      </c>
      <c r="AK2" s="59">
        <v>1</v>
      </c>
    </row>
    <row r="3" spans="2:39" ht="46.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33" t="s">
        <v>91</v>
      </c>
      <c r="AK3" s="60">
        <v>42870</v>
      </c>
    </row>
    <row r="4" spans="2:39" ht="46.5" customHeight="1" x14ac:dyDescent="0.3"/>
    <row r="5" spans="2:39"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2:39" s="137" customFormat="1" ht="18.75" customHeight="1" x14ac:dyDescent="0.3">
      <c r="E6" s="138"/>
      <c r="H6" s="139"/>
      <c r="AF6" s="138"/>
      <c r="AG6" s="138"/>
      <c r="AH6" s="138"/>
      <c r="AJ6" s="139"/>
    </row>
    <row r="7" spans="2:39"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2:39"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2:39"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2:39"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2:39" ht="160.5" customHeight="1" x14ac:dyDescent="0.3">
      <c r="B11" s="237" t="s">
        <v>143</v>
      </c>
      <c r="C11" s="248" t="s">
        <v>328</v>
      </c>
      <c r="D11" s="251" t="s">
        <v>229</v>
      </c>
      <c r="E11" s="242" t="s">
        <v>230</v>
      </c>
      <c r="F11" s="242" t="s">
        <v>231</v>
      </c>
      <c r="G11" s="36" t="s">
        <v>44</v>
      </c>
      <c r="H11" s="216" t="s">
        <v>325</v>
      </c>
      <c r="I11" s="148" t="s">
        <v>49</v>
      </c>
      <c r="J11" s="189" t="s">
        <v>374</v>
      </c>
      <c r="K11" s="189" t="s">
        <v>375</v>
      </c>
      <c r="L11" s="140">
        <v>1</v>
      </c>
      <c r="M11" s="158">
        <v>0</v>
      </c>
      <c r="N11" s="140">
        <v>0</v>
      </c>
      <c r="O11" s="140">
        <f>SUM(L11:N11)</f>
        <v>1</v>
      </c>
      <c r="P11" s="189" t="s">
        <v>376</v>
      </c>
      <c r="Q11" s="157">
        <v>8</v>
      </c>
      <c r="R11" s="189" t="s">
        <v>628</v>
      </c>
      <c r="S11" s="189" t="s">
        <v>378</v>
      </c>
      <c r="T11" s="189" t="s">
        <v>377</v>
      </c>
      <c r="U11" s="7">
        <v>2</v>
      </c>
      <c r="V11" s="7">
        <v>4</v>
      </c>
      <c r="W11" s="7">
        <f>V11*U11</f>
        <v>8</v>
      </c>
      <c r="X11" s="8"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44" t="str">
        <f t="shared" ref="AB11:AB24" si="0">+IF(AND(U11*V11*Z11&gt;=600,U11*V11*Z11&lt;=4000),"I",IF(AND(U11*V11*Z11&gt;=150,U11*V11*Z11&lt;=500),"II",IF(AND(U11*V11*Z11&gt;=40,U11*V11*Z11&lt;=120),"III",IF(AND(U11*V11*Z11&gt;=0,U11*V11*Z11&lt;=20),"IV",""))))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43" t="s">
        <v>59</v>
      </c>
      <c r="AF11" s="157" t="s">
        <v>34</v>
      </c>
      <c r="AG11" s="157" t="s">
        <v>34</v>
      </c>
      <c r="AH11" s="157" t="s">
        <v>383</v>
      </c>
      <c r="AI11" s="146" t="s">
        <v>379</v>
      </c>
      <c r="AJ11" s="157" t="s">
        <v>34</v>
      </c>
      <c r="AK11" s="147" t="s">
        <v>35</v>
      </c>
      <c r="AL11" s="137"/>
      <c r="AM11" s="137"/>
    </row>
    <row r="12" spans="2:39" ht="160.5" customHeight="1" x14ac:dyDescent="0.3">
      <c r="B12" s="237"/>
      <c r="C12" s="249"/>
      <c r="D12" s="251"/>
      <c r="E12" s="243"/>
      <c r="F12" s="243"/>
      <c r="G12" s="36"/>
      <c r="H12" s="217"/>
      <c r="I12" s="148" t="s">
        <v>127</v>
      </c>
      <c r="J12" s="189" t="s">
        <v>380</v>
      </c>
      <c r="K12" s="190" t="s">
        <v>381</v>
      </c>
      <c r="L12" s="140">
        <v>1</v>
      </c>
      <c r="M12" s="158">
        <v>0</v>
      </c>
      <c r="N12" s="140">
        <v>0</v>
      </c>
      <c r="O12" s="140">
        <f>SUM(L12:N12)</f>
        <v>1</v>
      </c>
      <c r="P12" s="189" t="s">
        <v>376</v>
      </c>
      <c r="Q12" s="157">
        <v>8</v>
      </c>
      <c r="R12" s="190" t="s">
        <v>629</v>
      </c>
      <c r="S12" s="190" t="s">
        <v>378</v>
      </c>
      <c r="T12" s="190" t="s">
        <v>377</v>
      </c>
      <c r="U12" s="7">
        <v>2</v>
      </c>
      <c r="V12" s="7">
        <v>4</v>
      </c>
      <c r="W12" s="7">
        <f>V12*U12</f>
        <v>8</v>
      </c>
      <c r="X12" s="8" t="str">
        <f>+IF(AND(U12*V12&gt;=24,U12*V12&lt;=40),"MA",IF(AND(U12*V12&gt;=10,U12*V12&lt;=20),"A",IF(AND(U12*V12&gt;=6,U12*V12&lt;=8),"M",IF(AND(U12*V12&gt;=0,U12*V12&lt;=4),"B",""))))</f>
        <v>M</v>
      </c>
      <c r="Y12" s="9"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11</v>
      </c>
      <c r="AA12" s="7">
        <f>W12*Z12</f>
        <v>88</v>
      </c>
      <c r="AB12" s="144" t="str">
        <f t="shared" si="0"/>
        <v>III</v>
      </c>
      <c r="AC12" s="9"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+IF(AB12="I","No aceptable",IF(AB12="II","No aceptable o aceptable con control específico",IF(AB12="III","Aceptable",IF(AB12="IV","Aceptable",""))))</f>
        <v>Aceptable</v>
      </c>
      <c r="AE12" s="143" t="s">
        <v>128</v>
      </c>
      <c r="AF12" s="157" t="s">
        <v>34</v>
      </c>
      <c r="AG12" s="157" t="s">
        <v>34</v>
      </c>
      <c r="AH12" s="157" t="s">
        <v>384</v>
      </c>
      <c r="AI12" s="146" t="s">
        <v>379</v>
      </c>
      <c r="AJ12" s="157" t="s">
        <v>34</v>
      </c>
      <c r="AK12" s="147" t="s">
        <v>35</v>
      </c>
      <c r="AL12" s="137"/>
      <c r="AM12" s="137"/>
    </row>
    <row r="13" spans="2:39" ht="160.5" customHeight="1" thickBot="1" x14ac:dyDescent="0.35">
      <c r="B13" s="237"/>
      <c r="C13" s="249"/>
      <c r="D13" s="251"/>
      <c r="E13" s="243"/>
      <c r="F13" s="243"/>
      <c r="G13" s="36" t="s">
        <v>44</v>
      </c>
      <c r="H13" s="216" t="s">
        <v>47</v>
      </c>
      <c r="I13" s="148" t="s">
        <v>63</v>
      </c>
      <c r="J13" s="148" t="s">
        <v>360</v>
      </c>
      <c r="K13" s="148" t="s">
        <v>347</v>
      </c>
      <c r="L13" s="140">
        <v>1</v>
      </c>
      <c r="M13" s="158">
        <v>0</v>
      </c>
      <c r="N13" s="140">
        <v>0</v>
      </c>
      <c r="O13" s="140">
        <f t="shared" ref="O13:O24" si="1">SUM(L13:N13)</f>
        <v>1</v>
      </c>
      <c r="P13" s="148" t="s">
        <v>357</v>
      </c>
      <c r="Q13" s="157">
        <v>8</v>
      </c>
      <c r="R13" s="148" t="s">
        <v>351</v>
      </c>
      <c r="S13" s="148" t="s">
        <v>349</v>
      </c>
      <c r="T13" s="148" t="s">
        <v>464</v>
      </c>
      <c r="U13" s="7">
        <v>2</v>
      </c>
      <c r="V13" s="7">
        <v>2</v>
      </c>
      <c r="W13" s="7">
        <f t="shared" ref="W13:W18" si="2">V13*U13</f>
        <v>4</v>
      </c>
      <c r="X13" s="8" t="str">
        <f t="shared" ref="X13:X18" si="3">+IF(AND(U13*V13&gt;=24,U13*V13&lt;=40),"MA",IF(AND(U13*V13&gt;=10,U13*V13&lt;=20),"A",IF(AND(U13*V13&gt;=6,U13*V13&lt;=8),"M",IF(AND(U13*V13&gt;=0,U13*V13&lt;=4),"B",""))))</f>
        <v>B</v>
      </c>
      <c r="Y13" s="9" t="str">
        <f t="shared" ref="Y13:Y18" si="4">+IF(X13="MA","Situación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7">
        <v>25</v>
      </c>
      <c r="AA13" s="7">
        <f t="shared" ref="AA13:AA18" si="5">W13*Z13</f>
        <v>100</v>
      </c>
      <c r="AB13" s="10" t="str">
        <f t="shared" si="0"/>
        <v>III</v>
      </c>
      <c r="AC13" s="9" t="str">
        <f t="shared" ref="AC13:AC18" si="6">+IF(AB13="I","Situación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 t="shared" ref="AD13:AD18" si="7">+IF(AB13="I","No aceptable",IF(AB13="II","No aceptable o aceptable con control específico",IF(AB13="III","Aceptable",IF(AB13="IV","Aceptable",""))))</f>
        <v>Aceptable</v>
      </c>
      <c r="AE13" s="148" t="s">
        <v>371</v>
      </c>
      <c r="AF13" s="148" t="s">
        <v>34</v>
      </c>
      <c r="AG13" s="148" t="s">
        <v>34</v>
      </c>
      <c r="AH13" s="148" t="s">
        <v>34</v>
      </c>
      <c r="AI13" s="148" t="s">
        <v>358</v>
      </c>
      <c r="AJ13" s="148" t="s">
        <v>34</v>
      </c>
      <c r="AK13" s="147" t="s">
        <v>285</v>
      </c>
      <c r="AL13" s="137"/>
      <c r="AM13" s="137"/>
    </row>
    <row r="14" spans="2:39" ht="160.5" customHeight="1" x14ac:dyDescent="0.3">
      <c r="B14" s="237"/>
      <c r="C14" s="249"/>
      <c r="D14" s="251"/>
      <c r="E14" s="243"/>
      <c r="F14" s="243"/>
      <c r="G14" s="36"/>
      <c r="H14" s="220"/>
      <c r="I14" s="148" t="s">
        <v>353</v>
      </c>
      <c r="J14" s="148" t="s">
        <v>354</v>
      </c>
      <c r="K14" s="148" t="s">
        <v>355</v>
      </c>
      <c r="L14" s="140">
        <v>1</v>
      </c>
      <c r="M14" s="158">
        <v>0</v>
      </c>
      <c r="N14" s="140">
        <v>0</v>
      </c>
      <c r="O14" s="140">
        <f t="shared" ref="O14" si="8">SUM(L14:N14)</f>
        <v>1</v>
      </c>
      <c r="P14" s="148" t="s">
        <v>356</v>
      </c>
      <c r="Q14" s="157">
        <v>8</v>
      </c>
      <c r="R14" s="148" t="s">
        <v>359</v>
      </c>
      <c r="S14" s="148" t="s">
        <v>465</v>
      </c>
      <c r="T14" s="148" t="s">
        <v>466</v>
      </c>
      <c r="U14" s="7">
        <v>2</v>
      </c>
      <c r="V14" s="7">
        <v>2</v>
      </c>
      <c r="W14" s="7">
        <f t="shared" si="2"/>
        <v>4</v>
      </c>
      <c r="X14" s="8" t="str">
        <f t="shared" si="3"/>
        <v>B</v>
      </c>
      <c r="Y14" s="9" t="str">
        <f t="shared" si="4"/>
        <v>Situación mejorable con exposición ocasional o esporádica, o situación sin anomalía destacable con cualquier nivel de exposición. No es esperable que se materialice el riesgo, aunque puede ser concebible.</v>
      </c>
      <c r="Z14" s="7">
        <v>25</v>
      </c>
      <c r="AA14" s="7">
        <f t="shared" si="5"/>
        <v>100</v>
      </c>
      <c r="AB14" s="10" t="str">
        <f t="shared" si="0"/>
        <v>III</v>
      </c>
      <c r="AC14" s="9" t="str">
        <f t="shared" si="6"/>
        <v>Mejorar si es posible. Sería conveniente justificar la intervención y su rentabilidad.</v>
      </c>
      <c r="AD14" s="11" t="str">
        <f t="shared" si="7"/>
        <v>Aceptable</v>
      </c>
      <c r="AE14" s="150" t="s">
        <v>362</v>
      </c>
      <c r="AF14" s="148" t="s">
        <v>34</v>
      </c>
      <c r="AG14" s="148" t="s">
        <v>34</v>
      </c>
      <c r="AH14" s="148" t="s">
        <v>34</v>
      </c>
      <c r="AI14" s="148" t="s">
        <v>361</v>
      </c>
      <c r="AJ14" s="148" t="s">
        <v>34</v>
      </c>
      <c r="AK14" s="147" t="s">
        <v>285</v>
      </c>
      <c r="AL14" s="137"/>
      <c r="AM14" s="137"/>
    </row>
    <row r="15" spans="2:39" ht="160.5" customHeight="1" x14ac:dyDescent="0.3">
      <c r="B15" s="237"/>
      <c r="C15" s="249"/>
      <c r="D15" s="251"/>
      <c r="E15" s="243"/>
      <c r="F15" s="243"/>
      <c r="G15" s="36" t="s">
        <v>44</v>
      </c>
      <c r="H15" s="220"/>
      <c r="I15" s="148" t="s">
        <v>65</v>
      </c>
      <c r="J15" s="148" t="s">
        <v>352</v>
      </c>
      <c r="K15" s="148" t="s">
        <v>347</v>
      </c>
      <c r="L15" s="136">
        <v>1</v>
      </c>
      <c r="M15" s="158">
        <v>0</v>
      </c>
      <c r="N15" s="140">
        <v>0</v>
      </c>
      <c r="O15" s="140">
        <f t="shared" si="1"/>
        <v>1</v>
      </c>
      <c r="P15" s="148" t="s">
        <v>357</v>
      </c>
      <c r="Q15" s="148">
        <v>8</v>
      </c>
      <c r="R15" s="148" t="s">
        <v>351</v>
      </c>
      <c r="S15" s="148" t="s">
        <v>349</v>
      </c>
      <c r="T15" s="148" t="s">
        <v>464</v>
      </c>
      <c r="U15" s="7">
        <v>2</v>
      </c>
      <c r="V15" s="7">
        <v>2</v>
      </c>
      <c r="W15" s="7">
        <f t="shared" si="2"/>
        <v>4</v>
      </c>
      <c r="X15" s="117" t="str">
        <f t="shared" si="3"/>
        <v>B</v>
      </c>
      <c r="Y15" s="9" t="str">
        <f t="shared" si="4"/>
        <v>Situación mejorable con exposición ocasional o esporádica, o situación sin anomalía destacable con cualquier nivel de exposición. No es esperable que se materialice el riesgo, aunque puede ser concebible.</v>
      </c>
      <c r="Z15" s="7">
        <v>25</v>
      </c>
      <c r="AA15" s="7">
        <f t="shared" si="5"/>
        <v>100</v>
      </c>
      <c r="AB15" s="10" t="str">
        <f t="shared" si="0"/>
        <v>III</v>
      </c>
      <c r="AC15" s="9" t="str">
        <f t="shared" si="6"/>
        <v>Mejorar si es posible. Sería conveniente justificar la intervención y su rentabilidad.</v>
      </c>
      <c r="AD15" s="11" t="str">
        <f t="shared" si="7"/>
        <v>Aceptable</v>
      </c>
      <c r="AE15" s="148" t="s">
        <v>371</v>
      </c>
      <c r="AF15" s="148" t="s">
        <v>34</v>
      </c>
      <c r="AG15" s="148" t="s">
        <v>34</v>
      </c>
      <c r="AH15" s="148" t="s">
        <v>34</v>
      </c>
      <c r="AI15" s="148" t="s">
        <v>358</v>
      </c>
      <c r="AJ15" s="148" t="s">
        <v>213</v>
      </c>
      <c r="AK15" s="173" t="s">
        <v>285</v>
      </c>
      <c r="AL15" s="137"/>
      <c r="AM15" s="137"/>
    </row>
    <row r="16" spans="2:39" ht="160.5" customHeight="1" x14ac:dyDescent="0.3">
      <c r="B16" s="237"/>
      <c r="C16" s="249"/>
      <c r="D16" s="251"/>
      <c r="E16" s="243"/>
      <c r="F16" s="243"/>
      <c r="G16" s="36" t="s">
        <v>44</v>
      </c>
      <c r="H16" s="190" t="s">
        <v>326</v>
      </c>
      <c r="I16" s="190" t="s">
        <v>547</v>
      </c>
      <c r="J16" s="190" t="s">
        <v>533</v>
      </c>
      <c r="K16" s="190" t="s">
        <v>534</v>
      </c>
      <c r="L16" s="180">
        <v>1</v>
      </c>
      <c r="M16" s="181">
        <v>0</v>
      </c>
      <c r="N16" s="182">
        <v>0</v>
      </c>
      <c r="O16" s="182">
        <v>1</v>
      </c>
      <c r="P16" s="190" t="s">
        <v>535</v>
      </c>
      <c r="Q16" s="148">
        <v>8</v>
      </c>
      <c r="R16" s="190" t="s">
        <v>536</v>
      </c>
      <c r="S16" s="190" t="s">
        <v>537</v>
      </c>
      <c r="T16" s="190" t="s">
        <v>539</v>
      </c>
      <c r="U16" s="141">
        <v>2</v>
      </c>
      <c r="V16" s="141">
        <v>3</v>
      </c>
      <c r="W16" s="141">
        <f t="shared" si="2"/>
        <v>6</v>
      </c>
      <c r="X16" s="142" t="str">
        <f t="shared" si="3"/>
        <v>M</v>
      </c>
      <c r="Y16" s="143" t="str">
        <f t="shared" si="4"/>
        <v>Situación deficiente con exposición esporádica, o bien situación mejorable con exposición continuada o frecuente. Es posible que suceda el daño alguna vez.</v>
      </c>
      <c r="Z16" s="141">
        <v>25</v>
      </c>
      <c r="AA16" s="141">
        <f t="shared" si="5"/>
        <v>150</v>
      </c>
      <c r="AB16" s="144" t="str">
        <f t="shared" si="0"/>
        <v>II</v>
      </c>
      <c r="AC16" s="143" t="str">
        <f t="shared" si="6"/>
        <v>Corregir y adoptar medidas de control de inmediato. Sin embargo suspenda actividades si el nivel de riesgo está por encima o igual de 360.</v>
      </c>
      <c r="AD16" s="145" t="str">
        <f t="shared" si="7"/>
        <v>No aceptable o aceptable con control específico</v>
      </c>
      <c r="AE16" s="143" t="s">
        <v>538</v>
      </c>
      <c r="AF16" s="148" t="s">
        <v>34</v>
      </c>
      <c r="AG16" s="148" t="s">
        <v>34</v>
      </c>
      <c r="AH16" s="141" t="s">
        <v>531</v>
      </c>
      <c r="AI16" s="152" t="s">
        <v>532</v>
      </c>
      <c r="AJ16" s="148" t="s">
        <v>530</v>
      </c>
      <c r="AK16" s="173" t="s">
        <v>285</v>
      </c>
      <c r="AL16" s="137"/>
      <c r="AM16" s="137"/>
    </row>
    <row r="17" spans="2:39" ht="160.5" customHeight="1" x14ac:dyDescent="0.3">
      <c r="B17" s="237"/>
      <c r="C17" s="249"/>
      <c r="D17" s="251"/>
      <c r="E17" s="243"/>
      <c r="F17" s="243"/>
      <c r="G17" s="36" t="s">
        <v>44</v>
      </c>
      <c r="H17" s="235" t="s">
        <v>53</v>
      </c>
      <c r="I17" s="197" t="s">
        <v>330</v>
      </c>
      <c r="J17" s="197" t="s">
        <v>331</v>
      </c>
      <c r="K17" s="197" t="s">
        <v>334</v>
      </c>
      <c r="L17" s="136">
        <v>1</v>
      </c>
      <c r="M17" s="158">
        <v>0</v>
      </c>
      <c r="N17" s="140">
        <v>0</v>
      </c>
      <c r="O17" s="140">
        <f t="shared" si="1"/>
        <v>1</v>
      </c>
      <c r="P17" s="198" t="s">
        <v>337</v>
      </c>
      <c r="Q17" s="157">
        <v>8</v>
      </c>
      <c r="R17" s="198" t="s">
        <v>339</v>
      </c>
      <c r="S17" s="198" t="s">
        <v>340</v>
      </c>
      <c r="T17" s="198" t="s">
        <v>341</v>
      </c>
      <c r="U17" s="157">
        <v>6</v>
      </c>
      <c r="V17" s="157">
        <v>4</v>
      </c>
      <c r="W17" s="157">
        <f t="shared" si="2"/>
        <v>24</v>
      </c>
      <c r="X17" s="157" t="str">
        <f t="shared" si="3"/>
        <v>MA</v>
      </c>
      <c r="Y17" s="143" t="str">
        <f t="shared" si="4"/>
        <v>Situación deficiente con exposición continua, o muy deficiente con exposición frecuente. Normalmente la materialización del riesgo ocurre con frecuencia.</v>
      </c>
      <c r="Z17" s="141">
        <v>10</v>
      </c>
      <c r="AA17" s="141">
        <f t="shared" si="5"/>
        <v>240</v>
      </c>
      <c r="AB17" s="144" t="str">
        <f t="shared" si="0"/>
        <v>II</v>
      </c>
      <c r="AC17" s="143" t="str">
        <f t="shared" si="6"/>
        <v>Corregir y adoptar medidas de control de inmediato. Sin embargo suspenda actividades si el nivel de riesgo está por encima o igual de 360.</v>
      </c>
      <c r="AD17" s="145" t="str">
        <f t="shared" si="7"/>
        <v>No aceptable o aceptable con control específico</v>
      </c>
      <c r="AE17" s="173" t="s">
        <v>570</v>
      </c>
      <c r="AF17" s="148" t="s">
        <v>34</v>
      </c>
      <c r="AG17" s="148" t="s">
        <v>34</v>
      </c>
      <c r="AH17" s="190" t="s">
        <v>345</v>
      </c>
      <c r="AI17" s="190" t="s">
        <v>346</v>
      </c>
      <c r="AJ17" s="157" t="s">
        <v>34</v>
      </c>
      <c r="AK17" s="147" t="s">
        <v>35</v>
      </c>
      <c r="AL17" s="137"/>
      <c r="AM17" s="137"/>
    </row>
    <row r="18" spans="2:39" ht="160.5" customHeight="1" x14ac:dyDescent="0.3">
      <c r="B18" s="237"/>
      <c r="C18" s="249"/>
      <c r="D18" s="251"/>
      <c r="E18" s="243"/>
      <c r="F18" s="243"/>
      <c r="G18" s="36" t="s">
        <v>44</v>
      </c>
      <c r="H18" s="235"/>
      <c r="I18" s="197" t="s">
        <v>333</v>
      </c>
      <c r="J18" s="197" t="s">
        <v>332</v>
      </c>
      <c r="K18" s="197" t="s">
        <v>335</v>
      </c>
      <c r="L18" s="140">
        <v>1</v>
      </c>
      <c r="M18" s="158">
        <v>0</v>
      </c>
      <c r="N18" s="140">
        <v>0</v>
      </c>
      <c r="O18" s="140">
        <f t="shared" si="1"/>
        <v>1</v>
      </c>
      <c r="P18" s="198" t="s">
        <v>338</v>
      </c>
      <c r="Q18" s="157">
        <v>8</v>
      </c>
      <c r="R18" s="198" t="s">
        <v>342</v>
      </c>
      <c r="S18" s="198" t="s">
        <v>343</v>
      </c>
      <c r="T18" s="198" t="s">
        <v>344</v>
      </c>
      <c r="U18" s="157">
        <v>6</v>
      </c>
      <c r="V18" s="157">
        <v>4</v>
      </c>
      <c r="W18" s="157">
        <f t="shared" si="2"/>
        <v>24</v>
      </c>
      <c r="X18" s="157" t="str">
        <f t="shared" si="3"/>
        <v>MA</v>
      </c>
      <c r="Y18" s="143" t="str">
        <f t="shared" si="4"/>
        <v>Situación deficiente con exposición continua, o muy deficiente con exposición frecuente. Normalmente la materialización del riesgo ocurre con frecuencia.</v>
      </c>
      <c r="Z18" s="141">
        <v>10</v>
      </c>
      <c r="AA18" s="141">
        <f t="shared" si="5"/>
        <v>240</v>
      </c>
      <c r="AB18" s="144" t="str">
        <f t="shared" si="0"/>
        <v>II</v>
      </c>
      <c r="AC18" s="143" t="str">
        <f t="shared" si="6"/>
        <v>Corregir y adoptar medidas de control de inmediato. Sin embargo suspenda actividades si el nivel de riesgo está por encima o igual de 360.</v>
      </c>
      <c r="AD18" s="145" t="str">
        <f t="shared" si="7"/>
        <v>No aceptable o aceptable con control específico</v>
      </c>
      <c r="AE18" s="173" t="s">
        <v>570</v>
      </c>
      <c r="AF18" s="148" t="s">
        <v>34</v>
      </c>
      <c r="AG18" s="148" t="s">
        <v>34</v>
      </c>
      <c r="AH18" s="190" t="s">
        <v>345</v>
      </c>
      <c r="AI18" s="190" t="s">
        <v>346</v>
      </c>
      <c r="AJ18" s="157" t="s">
        <v>34</v>
      </c>
      <c r="AK18" s="147" t="s">
        <v>35</v>
      </c>
      <c r="AL18" s="137"/>
      <c r="AM18" s="137"/>
    </row>
    <row r="19" spans="2:39" ht="160.5" customHeight="1" x14ac:dyDescent="0.3">
      <c r="B19" s="237"/>
      <c r="C19" s="249"/>
      <c r="D19" s="251"/>
      <c r="E19" s="243"/>
      <c r="F19" s="243"/>
      <c r="G19" s="36" t="s">
        <v>33</v>
      </c>
      <c r="H19" s="216" t="s">
        <v>48</v>
      </c>
      <c r="I19" s="190" t="s">
        <v>106</v>
      </c>
      <c r="J19" s="190" t="s">
        <v>444</v>
      </c>
      <c r="K19" s="190" t="s">
        <v>420</v>
      </c>
      <c r="L19" s="140">
        <v>1</v>
      </c>
      <c r="M19" s="158">
        <v>0</v>
      </c>
      <c r="N19" s="140">
        <v>0</v>
      </c>
      <c r="O19" s="140">
        <f t="shared" si="1"/>
        <v>1</v>
      </c>
      <c r="P19" s="190" t="s">
        <v>443</v>
      </c>
      <c r="Q19" s="157">
        <v>8</v>
      </c>
      <c r="R19" s="190" t="s">
        <v>213</v>
      </c>
      <c r="S19" s="179" t="s">
        <v>460</v>
      </c>
      <c r="T19" s="179" t="s">
        <v>469</v>
      </c>
      <c r="U19" s="7">
        <v>2</v>
      </c>
      <c r="V19" s="7">
        <v>2</v>
      </c>
      <c r="W19" s="7">
        <f t="shared" ref="W19:W24" si="9">V19*U19</f>
        <v>4</v>
      </c>
      <c r="X19" s="8" t="str">
        <f t="shared" ref="X19:X24" si="10">+IF(AND(U19*V19&gt;=24,U19*V19&lt;=40),"MA",IF(AND(U19*V19&gt;=10,U19*V19&lt;=20),"A",IF(AND(U19*V19&gt;=6,U19*V19&lt;=8),"M",IF(AND(U19*V19&gt;=0,U19*V19&lt;=4),"B",""))))</f>
        <v>B</v>
      </c>
      <c r="Y19" s="9" t="str">
        <f t="shared" ref="Y19:Y24" si="11">+IF(X19="MA","Situación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9" s="7">
        <v>10</v>
      </c>
      <c r="AA19" s="7">
        <f t="shared" ref="AA19:AA24" si="12">W19*Z19</f>
        <v>40</v>
      </c>
      <c r="AB19" s="144" t="str">
        <f t="shared" si="0"/>
        <v>III</v>
      </c>
      <c r="AC19" s="9" t="str">
        <f t="shared" ref="AC19:AC24" si="13">+IF(AB19="I","Situación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11" t="str">
        <f t="shared" ref="AD19:AD24" si="14">+IF(AB19="I","No aceptable",IF(AB19="II","No aceptable o aceptable con control específico",IF(AB19="III","Aceptable",IF(AB19="IV","Aceptable",""))))</f>
        <v>Aceptable</v>
      </c>
      <c r="AE19" s="143" t="s">
        <v>70</v>
      </c>
      <c r="AF19" s="157" t="s">
        <v>34</v>
      </c>
      <c r="AG19" s="157" t="s">
        <v>34</v>
      </c>
      <c r="AH19" s="190" t="s">
        <v>200</v>
      </c>
      <c r="AI19" s="190" t="s">
        <v>470</v>
      </c>
      <c r="AJ19" s="190" t="s">
        <v>322</v>
      </c>
      <c r="AK19" s="147" t="s">
        <v>35</v>
      </c>
      <c r="AL19" s="137"/>
      <c r="AM19" s="137"/>
    </row>
    <row r="20" spans="2:39" ht="160.5" customHeight="1" x14ac:dyDescent="0.3">
      <c r="B20" s="237"/>
      <c r="C20" s="249"/>
      <c r="D20" s="251"/>
      <c r="E20" s="243"/>
      <c r="F20" s="243"/>
      <c r="G20" s="36" t="s">
        <v>33</v>
      </c>
      <c r="H20" s="220"/>
      <c r="I20" s="190" t="s">
        <v>68</v>
      </c>
      <c r="J20" s="190" t="s">
        <v>436</v>
      </c>
      <c r="K20" s="190" t="s">
        <v>420</v>
      </c>
      <c r="L20" s="140">
        <v>1</v>
      </c>
      <c r="M20" s="158">
        <v>0</v>
      </c>
      <c r="N20" s="140">
        <v>0</v>
      </c>
      <c r="O20" s="140">
        <f t="shared" si="1"/>
        <v>1</v>
      </c>
      <c r="P20" s="190" t="s">
        <v>437</v>
      </c>
      <c r="Q20" s="157">
        <v>1</v>
      </c>
      <c r="R20" s="190" t="s">
        <v>439</v>
      </c>
      <c r="S20" s="190" t="s">
        <v>467</v>
      </c>
      <c r="T20" s="179" t="s">
        <v>468</v>
      </c>
      <c r="U20" s="7">
        <v>6</v>
      </c>
      <c r="V20" s="7">
        <v>2</v>
      </c>
      <c r="W20" s="7">
        <f t="shared" si="9"/>
        <v>12</v>
      </c>
      <c r="X20" s="8" t="str">
        <f t="shared" si="10"/>
        <v>A</v>
      </c>
      <c r="Y20" s="9" t="str">
        <f t="shared" si="11"/>
        <v>Situación deficiente con exposición frecuente u ocasional, o bien situación muy deficiente con exposición ocasional o esporádica. La materialización de Riesgo es posible que suceda varias veces en la vida laboral</v>
      </c>
      <c r="Z20" s="7">
        <v>10</v>
      </c>
      <c r="AA20" s="7">
        <f t="shared" si="12"/>
        <v>120</v>
      </c>
      <c r="AB20" s="144" t="str">
        <f t="shared" si="0"/>
        <v>III</v>
      </c>
      <c r="AC20" s="9" t="str">
        <f t="shared" si="13"/>
        <v>Mejorar si es posible. Sería conveniente justificar la intervención y su rentabilidad.</v>
      </c>
      <c r="AD20" s="11" t="str">
        <f t="shared" si="14"/>
        <v>Aceptable</v>
      </c>
      <c r="AE20" s="173" t="s">
        <v>135</v>
      </c>
      <c r="AF20" s="173" t="s">
        <v>34</v>
      </c>
      <c r="AG20" s="148" t="s">
        <v>213</v>
      </c>
      <c r="AH20" s="190" t="s">
        <v>440</v>
      </c>
      <c r="AI20" s="190" t="s">
        <v>441</v>
      </c>
      <c r="AJ20" s="157" t="s">
        <v>34</v>
      </c>
      <c r="AK20" s="147" t="s">
        <v>35</v>
      </c>
      <c r="AL20" s="137"/>
      <c r="AM20" s="137"/>
    </row>
    <row r="21" spans="2:39" ht="160.5" customHeight="1" x14ac:dyDescent="0.3">
      <c r="B21" s="237"/>
      <c r="C21" s="249"/>
      <c r="D21" s="251"/>
      <c r="E21" s="243"/>
      <c r="F21" s="243"/>
      <c r="G21" s="36" t="s">
        <v>33</v>
      </c>
      <c r="H21" s="220"/>
      <c r="I21" s="190" t="s">
        <v>68</v>
      </c>
      <c r="J21" s="190" t="s">
        <v>438</v>
      </c>
      <c r="K21" s="190" t="s">
        <v>69</v>
      </c>
      <c r="L21" s="140">
        <v>1</v>
      </c>
      <c r="M21" s="158">
        <v>0</v>
      </c>
      <c r="N21" s="140">
        <v>0</v>
      </c>
      <c r="O21" s="140">
        <f t="shared" si="1"/>
        <v>1</v>
      </c>
      <c r="P21" s="190" t="s">
        <v>432</v>
      </c>
      <c r="Q21" s="157">
        <v>8</v>
      </c>
      <c r="R21" s="179" t="s">
        <v>213</v>
      </c>
      <c r="S21" s="190" t="s">
        <v>433</v>
      </c>
      <c r="T21" s="179" t="s">
        <v>472</v>
      </c>
      <c r="U21" s="7">
        <v>0</v>
      </c>
      <c r="V21" s="7">
        <v>1</v>
      </c>
      <c r="W21" s="7">
        <f t="shared" si="9"/>
        <v>0</v>
      </c>
      <c r="X21" s="8" t="str">
        <f t="shared" si="10"/>
        <v>B</v>
      </c>
      <c r="Y21" s="9" t="str">
        <f t="shared" si="11"/>
        <v>Situación mejorable con exposición ocasional o esporádica, o situación sin anomalía destacable con cualquier nivel de exposición. No es esperable que se materialice el riesgo, aunque puede ser concebible.</v>
      </c>
      <c r="Z21" s="7">
        <v>10</v>
      </c>
      <c r="AA21" s="7">
        <f t="shared" si="12"/>
        <v>0</v>
      </c>
      <c r="AB21" s="144" t="str">
        <f t="shared" si="0"/>
        <v>IV</v>
      </c>
      <c r="AC21" s="9" t="str">
        <f t="shared" si="13"/>
        <v>Mantener las medidas de control existentes, pero se deberían considerar soluciones o mejoras y se deben hacer comprobaciones periódicas para asegurar que el riesgo aún es tolerable.</v>
      </c>
      <c r="AD21" s="11" t="str">
        <f t="shared" si="14"/>
        <v>Aceptable</v>
      </c>
      <c r="AE21" s="173" t="s">
        <v>70</v>
      </c>
      <c r="AF21" s="157" t="s">
        <v>34</v>
      </c>
      <c r="AG21" s="157" t="s">
        <v>34</v>
      </c>
      <c r="AH21" s="190" t="s">
        <v>434</v>
      </c>
      <c r="AI21" s="190" t="s">
        <v>435</v>
      </c>
      <c r="AJ21" s="157" t="s">
        <v>34</v>
      </c>
      <c r="AK21" s="147" t="s">
        <v>35</v>
      </c>
      <c r="AL21" s="137"/>
      <c r="AM21" s="137"/>
    </row>
    <row r="22" spans="2:39" ht="160.5" customHeight="1" x14ac:dyDescent="0.3">
      <c r="B22" s="237"/>
      <c r="C22" s="249"/>
      <c r="D22" s="251"/>
      <c r="E22" s="243"/>
      <c r="F22" s="243"/>
      <c r="G22" s="36" t="s">
        <v>33</v>
      </c>
      <c r="H22" s="220"/>
      <c r="I22" s="190" t="s">
        <v>51</v>
      </c>
      <c r="J22" s="190" t="s">
        <v>429</v>
      </c>
      <c r="K22" s="190" t="s">
        <v>420</v>
      </c>
      <c r="L22" s="140">
        <v>1</v>
      </c>
      <c r="M22" s="158">
        <v>0</v>
      </c>
      <c r="N22" s="140">
        <v>0</v>
      </c>
      <c r="O22" s="140">
        <f t="shared" si="1"/>
        <v>1</v>
      </c>
      <c r="P22" s="190" t="s">
        <v>437</v>
      </c>
      <c r="Q22" s="157">
        <v>1</v>
      </c>
      <c r="R22" s="190" t="s">
        <v>213</v>
      </c>
      <c r="S22" s="179" t="s">
        <v>461</v>
      </c>
      <c r="T22" s="190" t="s">
        <v>473</v>
      </c>
      <c r="U22" s="7">
        <v>2</v>
      </c>
      <c r="V22" s="7">
        <v>2</v>
      </c>
      <c r="W22" s="7">
        <f t="shared" si="9"/>
        <v>4</v>
      </c>
      <c r="X22" s="8" t="str">
        <f t="shared" si="10"/>
        <v>B</v>
      </c>
      <c r="Y22" s="9" t="str">
        <f t="shared" si="11"/>
        <v>Situación mejorable con exposición ocasional o esporádica, o situación sin anomalía destacable con cualquier nivel de exposición. No es esperable que se materialice el riesgo, aunque puede ser concebible.</v>
      </c>
      <c r="Z22" s="7">
        <v>10</v>
      </c>
      <c r="AA22" s="7">
        <f t="shared" si="12"/>
        <v>40</v>
      </c>
      <c r="AB22" s="144" t="str">
        <f t="shared" si="0"/>
        <v>III</v>
      </c>
      <c r="AC22" s="9" t="str">
        <f t="shared" si="13"/>
        <v>Mejorar si es posible. Sería conveniente justificar la intervención y su rentabilidad.</v>
      </c>
      <c r="AD22" s="11" t="str">
        <f t="shared" si="14"/>
        <v>Aceptable</v>
      </c>
      <c r="AE22" s="143" t="s">
        <v>527</v>
      </c>
      <c r="AF22" s="148" t="s">
        <v>34</v>
      </c>
      <c r="AG22" s="148" t="s">
        <v>34</v>
      </c>
      <c r="AH22" s="190" t="s">
        <v>72</v>
      </c>
      <c r="AI22" s="190" t="s">
        <v>431</v>
      </c>
      <c r="AJ22" s="148" t="s">
        <v>34</v>
      </c>
      <c r="AK22" s="147" t="s">
        <v>35</v>
      </c>
      <c r="AL22" s="137"/>
      <c r="AM22" s="137"/>
    </row>
    <row r="23" spans="2:39" ht="160.5" customHeight="1" x14ac:dyDescent="0.3">
      <c r="B23" s="237"/>
      <c r="C23" s="249"/>
      <c r="D23" s="251"/>
      <c r="E23" s="243"/>
      <c r="F23" s="243"/>
      <c r="G23" s="36" t="s">
        <v>33</v>
      </c>
      <c r="H23" s="217"/>
      <c r="I23" s="190" t="s">
        <v>288</v>
      </c>
      <c r="J23" s="190" t="s">
        <v>427</v>
      </c>
      <c r="K23" s="190" t="s">
        <v>425</v>
      </c>
      <c r="L23" s="140">
        <v>1</v>
      </c>
      <c r="M23" s="158">
        <v>0</v>
      </c>
      <c r="N23" s="140">
        <v>0</v>
      </c>
      <c r="O23" s="140">
        <f t="shared" si="1"/>
        <v>1</v>
      </c>
      <c r="P23" s="190" t="s">
        <v>426</v>
      </c>
      <c r="Q23" s="157">
        <v>2</v>
      </c>
      <c r="R23" s="179" t="s">
        <v>474</v>
      </c>
      <c r="S23" s="190" t="s">
        <v>475</v>
      </c>
      <c r="T23" s="179" t="s">
        <v>477</v>
      </c>
      <c r="U23" s="7">
        <v>2</v>
      </c>
      <c r="V23" s="7">
        <v>3</v>
      </c>
      <c r="W23" s="7">
        <f t="shared" si="9"/>
        <v>6</v>
      </c>
      <c r="X23" s="8" t="str">
        <f t="shared" si="10"/>
        <v>M</v>
      </c>
      <c r="Y23" s="9" t="str">
        <f t="shared" si="11"/>
        <v>Situación deficiente con exposición esporádica, o bien situación mejorable con exposición continuada o frecuente. Es posible que suceda el daño alguna vez.</v>
      </c>
      <c r="Z23" s="7">
        <v>60</v>
      </c>
      <c r="AA23" s="7">
        <f t="shared" si="12"/>
        <v>360</v>
      </c>
      <c r="AB23" s="144" t="str">
        <f t="shared" si="0"/>
        <v>II</v>
      </c>
      <c r="AC23" s="9" t="str">
        <f t="shared" si="13"/>
        <v>Corregir y adoptar medidas de control de inmediato. Sin embargo suspenda actividades si el nivel de riesgo está por encima o igual de 360.</v>
      </c>
      <c r="AD23" s="11" t="str">
        <f t="shared" si="14"/>
        <v>No aceptable o aceptable con control específico</v>
      </c>
      <c r="AE23" s="148" t="s">
        <v>34</v>
      </c>
      <c r="AF23" s="148" t="s">
        <v>34</v>
      </c>
      <c r="AG23" s="148" t="s">
        <v>34</v>
      </c>
      <c r="AH23" s="190" t="s">
        <v>428</v>
      </c>
      <c r="AI23" s="146" t="s">
        <v>217</v>
      </c>
      <c r="AJ23" s="148" t="s">
        <v>34</v>
      </c>
      <c r="AK23" s="147" t="s">
        <v>35</v>
      </c>
      <c r="AL23" s="137"/>
      <c r="AM23" s="137"/>
    </row>
    <row r="24" spans="2:39" ht="160.5" customHeight="1" x14ac:dyDescent="0.3">
      <c r="B24" s="238"/>
      <c r="C24" s="250"/>
      <c r="D24" s="251"/>
      <c r="E24" s="244"/>
      <c r="F24" s="244"/>
      <c r="G24" s="36" t="s">
        <v>33</v>
      </c>
      <c r="H24" s="190" t="s">
        <v>75</v>
      </c>
      <c r="I24" s="190" t="s">
        <v>418</v>
      </c>
      <c r="J24" s="190" t="s">
        <v>419</v>
      </c>
      <c r="K24" s="190" t="s">
        <v>420</v>
      </c>
      <c r="L24" s="140">
        <v>1</v>
      </c>
      <c r="M24" s="158">
        <v>0</v>
      </c>
      <c r="N24" s="140">
        <v>0</v>
      </c>
      <c r="O24" s="140">
        <f t="shared" si="1"/>
        <v>1</v>
      </c>
      <c r="P24" s="190" t="s">
        <v>421</v>
      </c>
      <c r="Q24" s="157">
        <v>8</v>
      </c>
      <c r="R24" s="190" t="s">
        <v>422</v>
      </c>
      <c r="S24" s="190" t="s">
        <v>423</v>
      </c>
      <c r="T24" s="179" t="s">
        <v>492</v>
      </c>
      <c r="U24" s="7">
        <v>2</v>
      </c>
      <c r="V24" s="7">
        <v>1</v>
      </c>
      <c r="W24" s="7">
        <f t="shared" si="9"/>
        <v>2</v>
      </c>
      <c r="X24" s="8" t="str">
        <f t="shared" si="10"/>
        <v>B</v>
      </c>
      <c r="Y24" s="9" t="str">
        <f t="shared" si="11"/>
        <v>Situación mejorable con exposición ocasional o esporádica, o situación sin anomalía destacable con cualquier nivel de exposición. No es esperable que se materialice el riesgo, aunque puede ser concebible.</v>
      </c>
      <c r="Z24" s="7">
        <v>10</v>
      </c>
      <c r="AA24" s="7">
        <f t="shared" si="12"/>
        <v>20</v>
      </c>
      <c r="AB24" s="144" t="str">
        <f t="shared" si="0"/>
        <v>IV</v>
      </c>
      <c r="AC24" s="9" t="str">
        <f t="shared" si="13"/>
        <v>Mantener las medidas de control existentes, pero se deberían considerar soluciones o mejoras y se deben hacer comprobaciones periódicas para asegurar que el riesgo aún es tolerable.</v>
      </c>
      <c r="AD24" s="11" t="str">
        <f t="shared" si="14"/>
        <v>Aceptable</v>
      </c>
      <c r="AE24" s="190" t="s">
        <v>79</v>
      </c>
      <c r="AF24" s="157" t="s">
        <v>34</v>
      </c>
      <c r="AG24" s="157" t="s">
        <v>34</v>
      </c>
      <c r="AH24" s="190" t="s">
        <v>80</v>
      </c>
      <c r="AI24" s="190" t="s">
        <v>424</v>
      </c>
      <c r="AJ24" s="157" t="s">
        <v>34</v>
      </c>
      <c r="AK24" s="147" t="s">
        <v>35</v>
      </c>
      <c r="AL24" s="137"/>
      <c r="AM24" s="137"/>
    </row>
    <row r="25" spans="2:39" ht="160.5" customHeight="1" x14ac:dyDescent="0.3">
      <c r="H25" s="139"/>
      <c r="I25" s="137"/>
      <c r="J25" s="137"/>
      <c r="K25" s="137"/>
      <c r="L25" s="137"/>
      <c r="M25" s="137"/>
      <c r="N25" s="137"/>
      <c r="O25" s="137"/>
      <c r="P25" s="137"/>
      <c r="Q25" s="137"/>
      <c r="R25" s="137"/>
      <c r="S25" s="137"/>
      <c r="T25" s="137"/>
      <c r="AE25" s="137"/>
      <c r="AF25" s="138"/>
      <c r="AG25" s="138"/>
      <c r="AH25" s="138"/>
      <c r="AI25" s="175"/>
      <c r="AJ25" s="139"/>
      <c r="AK25" s="137"/>
      <c r="AL25" s="137"/>
      <c r="AM25" s="137"/>
    </row>
  </sheetData>
  <mergeCells count="45">
    <mergeCell ref="AE7:AK7"/>
    <mergeCell ref="AD7:AD8"/>
    <mergeCell ref="U7:AC8"/>
    <mergeCell ref="B7:T8"/>
    <mergeCell ref="U5:AK5"/>
    <mergeCell ref="B5:T5"/>
    <mergeCell ref="D9:D10"/>
    <mergeCell ref="C9:C10"/>
    <mergeCell ref="B9:B10"/>
    <mergeCell ref="AE8:AK8"/>
    <mergeCell ref="AB9:AB10"/>
    <mergeCell ref="AA9:AA10"/>
    <mergeCell ref="Z9:Z10"/>
    <mergeCell ref="Y9:Y10"/>
    <mergeCell ref="G9:G10"/>
    <mergeCell ref="X9:X10"/>
    <mergeCell ref="W9:W10"/>
    <mergeCell ref="V9:V10"/>
    <mergeCell ref="U9:U10"/>
    <mergeCell ref="R9:T9"/>
    <mergeCell ref="Q9:Q10"/>
    <mergeCell ref="B11:B24"/>
    <mergeCell ref="AK9:AK10"/>
    <mergeCell ref="AJ9:AJ10"/>
    <mergeCell ref="AI9:AI10"/>
    <mergeCell ref="AH9:AH10"/>
    <mergeCell ref="AG9:AG10"/>
    <mergeCell ref="AF9:AF10"/>
    <mergeCell ref="AE9:AE10"/>
    <mergeCell ref="AD9:AD10"/>
    <mergeCell ref="AC9:AC10"/>
    <mergeCell ref="C11:C24"/>
    <mergeCell ref="D11:D24"/>
    <mergeCell ref="E11:E24"/>
    <mergeCell ref="F11:F24"/>
    <mergeCell ref="F9:F10"/>
    <mergeCell ref="E9:E10"/>
    <mergeCell ref="H17:H18"/>
    <mergeCell ref="H19:H23"/>
    <mergeCell ref="P9:P10"/>
    <mergeCell ref="L9:O9"/>
    <mergeCell ref="K9:K10"/>
    <mergeCell ref="H9:J9"/>
    <mergeCell ref="H13:H15"/>
    <mergeCell ref="H11:H12"/>
  </mergeCells>
  <conditionalFormatting sqref="AD21 AD23:AD24 AD19 AD11:AD12">
    <cfRule type="containsText" dxfId="3144" priority="129" stopIfTrue="1" operator="containsText" text="No aceptable o aceptable con control específico">
      <formula>NOT(ISERROR(SEARCH("No aceptable o aceptable con control específico",AD11)))</formula>
    </cfRule>
    <cfRule type="containsText" dxfId="3143" priority="130" stopIfTrue="1" operator="containsText" text="No aceptable">
      <formula>NOT(ISERROR(SEARCH("No aceptable",AD11)))</formula>
    </cfRule>
    <cfRule type="containsText" dxfId="3142" priority="131" stopIfTrue="1" operator="containsText" text="No Aceptable o aceptable con control específico">
      <formula>NOT(ISERROR(SEARCH("No Aceptable o aceptable con control específico",AD11)))</formula>
    </cfRule>
  </conditionalFormatting>
  <conditionalFormatting sqref="AD21 AD23:AD24 AD11:AD12 AD19">
    <cfRule type="cellIs" dxfId="3141" priority="132" stopIfTrue="1" operator="equal">
      <formula>"Aceptable"</formula>
    </cfRule>
    <cfRule type="cellIs" dxfId="3140" priority="133" stopIfTrue="1" operator="equal">
      <formula>"No aceptable"</formula>
    </cfRule>
  </conditionalFormatting>
  <conditionalFormatting sqref="AD20">
    <cfRule type="cellIs" dxfId="3139" priority="124" stopIfTrue="1" operator="equal">
      <formula>"Aceptable"</formula>
    </cfRule>
    <cfRule type="cellIs" dxfId="3138" priority="125" stopIfTrue="1" operator="equal">
      <formula>"No aceptable"</formula>
    </cfRule>
  </conditionalFormatting>
  <conditionalFormatting sqref="AD20">
    <cfRule type="containsText" dxfId="3137" priority="121" stopIfTrue="1" operator="containsText" text="No aceptable o aceptable con control específico">
      <formula>NOT(ISERROR(SEARCH("No aceptable o aceptable con control específico",AD20)))</formula>
    </cfRule>
    <cfRule type="containsText" dxfId="3136" priority="122" stopIfTrue="1" operator="containsText" text="No aceptable">
      <formula>NOT(ISERROR(SEARCH("No aceptable",AD20)))</formula>
    </cfRule>
    <cfRule type="containsText" dxfId="3135" priority="123" stopIfTrue="1" operator="containsText" text="No Aceptable o aceptable con control específico">
      <formula>NOT(ISERROR(SEARCH("No Aceptable o aceptable con control específico",AD20)))</formula>
    </cfRule>
  </conditionalFormatting>
  <conditionalFormatting sqref="AD22">
    <cfRule type="containsText" dxfId="3134" priority="113" stopIfTrue="1" operator="containsText" text="No aceptable o aceptable con control específico">
      <formula>NOT(ISERROR(SEARCH("No aceptable o aceptable con control específico",AD22)))</formula>
    </cfRule>
    <cfRule type="containsText" dxfId="3133" priority="114" stopIfTrue="1" operator="containsText" text="No aceptable">
      <formula>NOT(ISERROR(SEARCH("No aceptable",AD22)))</formula>
    </cfRule>
    <cfRule type="containsText" dxfId="3132" priority="115" stopIfTrue="1" operator="containsText" text="No Aceptable o aceptable con control específico">
      <formula>NOT(ISERROR(SEARCH("No Aceptable o aceptable con control específico",AD22)))</formula>
    </cfRule>
  </conditionalFormatting>
  <conditionalFormatting sqref="AD22">
    <cfRule type="cellIs" dxfId="3131" priority="116" stopIfTrue="1" operator="equal">
      <formula>"Aceptable"</formula>
    </cfRule>
    <cfRule type="cellIs" dxfId="3130" priority="117" stopIfTrue="1" operator="equal">
      <formula>"No aceptable"</formula>
    </cfRule>
  </conditionalFormatting>
  <conditionalFormatting sqref="AD13">
    <cfRule type="containsText" dxfId="3129" priority="80" stopIfTrue="1" operator="containsText" text="No aceptable o aceptable con control específico">
      <formula>NOT(ISERROR(SEARCH("No aceptable o aceptable con control específico",AD13)))</formula>
    </cfRule>
    <cfRule type="containsText" dxfId="3128" priority="81" stopIfTrue="1" operator="containsText" text="No aceptable">
      <formula>NOT(ISERROR(SEARCH("No aceptable",AD13)))</formula>
    </cfRule>
    <cfRule type="containsText" dxfId="3127" priority="82" stopIfTrue="1" operator="containsText" text="No Aceptable o aceptable con control específico">
      <formula>NOT(ISERROR(SEARCH("No Aceptable o aceptable con control específico",AD13)))</formula>
    </cfRule>
  </conditionalFormatting>
  <conditionalFormatting sqref="AD13">
    <cfRule type="cellIs" dxfId="3126" priority="83" stopIfTrue="1" operator="equal">
      <formula>"Aceptable"</formula>
    </cfRule>
    <cfRule type="cellIs" dxfId="3125" priority="84" stopIfTrue="1" operator="equal">
      <formula>"No aceptable"</formula>
    </cfRule>
  </conditionalFormatting>
  <conditionalFormatting sqref="AB13:AD13">
    <cfRule type="cellIs" dxfId="3124" priority="85" stopIfTrue="1" operator="equal">
      <formula>"I"</formula>
    </cfRule>
    <cfRule type="cellIs" dxfId="3123" priority="86" stopIfTrue="1" operator="equal">
      <formula>"II"</formula>
    </cfRule>
    <cfRule type="cellIs" dxfId="3122" priority="87" stopIfTrue="1" operator="between">
      <formula>"III"</formula>
      <formula>"IV"</formula>
    </cfRule>
  </conditionalFormatting>
  <conditionalFormatting sqref="AD13">
    <cfRule type="containsText" dxfId="3121" priority="78" stopIfTrue="1" operator="containsText" text="No aceptable">
      <formula>NOT(ISERROR(SEARCH("No aceptable",AD13)))</formula>
    </cfRule>
    <cfRule type="containsText" dxfId="3120" priority="79" stopIfTrue="1" operator="containsText" text="No Aceptable o aceptable con control específico">
      <formula>NOT(ISERROR(SEARCH("No Aceptable o aceptable con control específico",AD13)))</formula>
    </cfRule>
  </conditionalFormatting>
  <conditionalFormatting sqref="AB15:AD15">
    <cfRule type="cellIs" dxfId="3119" priority="75" stopIfTrue="1" operator="equal">
      <formula>"I"</formula>
    </cfRule>
    <cfRule type="cellIs" dxfId="3118" priority="76" stopIfTrue="1" operator="equal">
      <formula>"II"</formula>
    </cfRule>
    <cfRule type="cellIs" dxfId="3117" priority="77" stopIfTrue="1" operator="between">
      <formula>"III"</formula>
      <formula>"IV"</formula>
    </cfRule>
  </conditionalFormatting>
  <conditionalFormatting sqref="AD15">
    <cfRule type="cellIs" dxfId="3116" priority="73" stopIfTrue="1" operator="equal">
      <formula>"Aceptable"</formula>
    </cfRule>
    <cfRule type="cellIs" dxfId="3115" priority="74" stopIfTrue="1" operator="equal">
      <formula>"No aceptable"</formula>
    </cfRule>
  </conditionalFormatting>
  <conditionalFormatting sqref="AD15">
    <cfRule type="containsText" dxfId="3114" priority="70" stopIfTrue="1" operator="containsText" text="No aceptable o aceptable con control específico">
      <formula>NOT(ISERROR(SEARCH("No aceptable o aceptable con control específico",AD15)))</formula>
    </cfRule>
    <cfRule type="containsText" dxfId="3113" priority="71" stopIfTrue="1" operator="containsText" text="No aceptable">
      <formula>NOT(ISERROR(SEARCH("No aceptable",AD15)))</formula>
    </cfRule>
    <cfRule type="containsText" dxfId="3112" priority="72" stopIfTrue="1" operator="containsText" text="No Aceptable o aceptable con control específico">
      <formula>NOT(ISERROR(SEARCH("No Aceptable o aceptable con control específico",AD15)))</formula>
    </cfRule>
  </conditionalFormatting>
  <conditionalFormatting sqref="AB14:AE14">
    <cfRule type="cellIs" dxfId="3111" priority="67" stopIfTrue="1" operator="equal">
      <formula>"I"</formula>
    </cfRule>
    <cfRule type="cellIs" dxfId="3110" priority="68" stopIfTrue="1" operator="equal">
      <formula>"II"</formula>
    </cfRule>
    <cfRule type="cellIs" dxfId="3109" priority="69" stopIfTrue="1" operator="between">
      <formula>"III"</formula>
      <formula>"IV"</formula>
    </cfRule>
  </conditionalFormatting>
  <conditionalFormatting sqref="AD14:AE14">
    <cfRule type="cellIs" dxfId="3108" priority="65" stopIfTrue="1" operator="equal">
      <formula>"Aceptable"</formula>
    </cfRule>
    <cfRule type="cellIs" dxfId="3107" priority="66" stopIfTrue="1" operator="equal">
      <formula>"No aceptable"</formula>
    </cfRule>
  </conditionalFormatting>
  <conditionalFormatting sqref="AD14">
    <cfRule type="containsText" dxfId="3106" priority="62" stopIfTrue="1" operator="containsText" text="No aceptable o aceptable con control específico">
      <formula>NOT(ISERROR(SEARCH("No aceptable o aceptable con control específico",AD14)))</formula>
    </cfRule>
    <cfRule type="containsText" dxfId="3105" priority="63" stopIfTrue="1" operator="containsText" text="No aceptable">
      <formula>NOT(ISERROR(SEARCH("No aceptable",AD14)))</formula>
    </cfRule>
    <cfRule type="containsText" dxfId="3104" priority="64" stopIfTrue="1" operator="containsText" text="No Aceptable o aceptable con control específico">
      <formula>NOT(ISERROR(SEARCH("No Aceptable o aceptable con control específico",AD14)))</formula>
    </cfRule>
  </conditionalFormatting>
  <conditionalFormatting sqref="AD14">
    <cfRule type="containsText" dxfId="3103" priority="60" stopIfTrue="1" operator="containsText" text="No aceptable">
      <formula>NOT(ISERROR(SEARCH("No aceptable",AD14)))</formula>
    </cfRule>
    <cfRule type="containsText" dxfId="3102" priority="61" stopIfTrue="1" operator="containsText" text="No Aceptable o aceptable con control específico">
      <formula>NOT(ISERROR(SEARCH("No Aceptable o aceptable con control específico",AD14)))</formula>
    </cfRule>
  </conditionalFormatting>
  <conditionalFormatting sqref="AE11:AE12">
    <cfRule type="cellIs" dxfId="3101" priority="57" stopIfTrue="1" operator="equal">
      <formula>"I"</formula>
    </cfRule>
    <cfRule type="cellIs" dxfId="3100" priority="58" stopIfTrue="1" operator="equal">
      <formula>"II"</formula>
    </cfRule>
    <cfRule type="cellIs" dxfId="3099" priority="59" stopIfTrue="1" operator="between">
      <formula>"III"</formula>
      <formula>"IV"</formula>
    </cfRule>
  </conditionalFormatting>
  <conditionalFormatting sqref="AE11:AE12">
    <cfRule type="cellIs" dxfId="3098" priority="55" stopIfTrue="1" operator="equal">
      <formula>"Aceptable"</formula>
    </cfRule>
    <cfRule type="cellIs" dxfId="3097" priority="56" stopIfTrue="1" operator="equal">
      <formula>"No aceptable"</formula>
    </cfRule>
  </conditionalFormatting>
  <conditionalFormatting sqref="AE21 AE23">
    <cfRule type="cellIs" dxfId="3096" priority="52" stopIfTrue="1" operator="equal">
      <formula>"I"</formula>
    </cfRule>
    <cfRule type="cellIs" dxfId="3095" priority="53" stopIfTrue="1" operator="equal">
      <formula>"II"</formula>
    </cfRule>
    <cfRule type="cellIs" dxfId="3094" priority="54" stopIfTrue="1" operator="between">
      <formula>"III"</formula>
      <formula>"IV"</formula>
    </cfRule>
  </conditionalFormatting>
  <conditionalFormatting sqref="AE21 AE23">
    <cfRule type="cellIs" dxfId="3093" priority="50" stopIfTrue="1" operator="equal">
      <formula>"Aceptable"</formula>
    </cfRule>
    <cfRule type="cellIs" dxfId="3092" priority="51" stopIfTrue="1" operator="equal">
      <formula>"No aceptable"</formula>
    </cfRule>
  </conditionalFormatting>
  <conditionalFormatting sqref="AE20">
    <cfRule type="cellIs" dxfId="3091" priority="48" stopIfTrue="1" operator="equal">
      <formula>"Aceptable"</formula>
    </cfRule>
    <cfRule type="cellIs" dxfId="3090" priority="49" stopIfTrue="1" operator="equal">
      <formula>"No aceptable"</formula>
    </cfRule>
  </conditionalFormatting>
  <conditionalFormatting sqref="AE19">
    <cfRule type="cellIs" dxfId="3089" priority="45" stopIfTrue="1" operator="equal">
      <formula>"I"</formula>
    </cfRule>
    <cfRule type="cellIs" dxfId="3088" priority="46" stopIfTrue="1" operator="equal">
      <formula>"II"</formula>
    </cfRule>
    <cfRule type="cellIs" dxfId="3087" priority="47" stopIfTrue="1" operator="between">
      <formula>"III"</formula>
      <formula>"IV"</formula>
    </cfRule>
  </conditionalFormatting>
  <conditionalFormatting sqref="AE19">
    <cfRule type="cellIs" dxfId="3086" priority="43" stopIfTrue="1" operator="equal">
      <formula>"Aceptable"</formula>
    </cfRule>
    <cfRule type="cellIs" dxfId="3085" priority="44" stopIfTrue="1" operator="equal">
      <formula>"No aceptable"</formula>
    </cfRule>
  </conditionalFormatting>
  <conditionalFormatting sqref="AE22">
    <cfRule type="cellIs" dxfId="3084" priority="40" stopIfTrue="1" operator="equal">
      <formula>"I"</formula>
    </cfRule>
    <cfRule type="cellIs" dxfId="3083" priority="41" stopIfTrue="1" operator="equal">
      <formula>"II"</formula>
    </cfRule>
    <cfRule type="cellIs" dxfId="3082" priority="42" stopIfTrue="1" operator="between">
      <formula>"III"</formula>
      <formula>"IV"</formula>
    </cfRule>
  </conditionalFormatting>
  <conditionalFormatting sqref="AE22">
    <cfRule type="cellIs" dxfId="3081" priority="38" stopIfTrue="1" operator="equal">
      <formula>"Aceptable"</formula>
    </cfRule>
    <cfRule type="cellIs" dxfId="3080" priority="39" stopIfTrue="1" operator="equal">
      <formula>"No aceptable"</formula>
    </cfRule>
  </conditionalFormatting>
  <conditionalFormatting sqref="AE16">
    <cfRule type="cellIs" dxfId="3079" priority="35" stopIfTrue="1" operator="equal">
      <formula>"I"</formula>
    </cfRule>
    <cfRule type="cellIs" dxfId="3078" priority="36" stopIfTrue="1" operator="equal">
      <formula>"II"</formula>
    </cfRule>
    <cfRule type="cellIs" dxfId="3077" priority="37" stopIfTrue="1" operator="between">
      <formula>"III"</formula>
      <formula>"IV"</formula>
    </cfRule>
  </conditionalFormatting>
  <conditionalFormatting sqref="AE16">
    <cfRule type="cellIs" dxfId="3076" priority="33" stopIfTrue="1" operator="equal">
      <formula>"Aceptable"</formula>
    </cfRule>
    <cfRule type="cellIs" dxfId="3075" priority="34" stopIfTrue="1" operator="equal">
      <formula>"No aceptable"</formula>
    </cfRule>
  </conditionalFormatting>
  <conditionalFormatting sqref="AE17">
    <cfRule type="cellIs" dxfId="3074" priority="30" stopIfTrue="1" operator="equal">
      <formula>"I"</formula>
    </cfRule>
    <cfRule type="cellIs" dxfId="3073" priority="31" stopIfTrue="1" operator="equal">
      <formula>"II"</formula>
    </cfRule>
    <cfRule type="cellIs" dxfId="3072" priority="32" stopIfTrue="1" operator="between">
      <formula>"III"</formula>
      <formula>"IV"</formula>
    </cfRule>
  </conditionalFormatting>
  <conditionalFormatting sqref="AE17">
    <cfRule type="cellIs" dxfId="3071" priority="28" stopIfTrue="1" operator="equal">
      <formula>"Aceptable"</formula>
    </cfRule>
    <cfRule type="cellIs" dxfId="3070" priority="29" stopIfTrue="1" operator="equal">
      <formula>"No aceptable"</formula>
    </cfRule>
  </conditionalFormatting>
  <conditionalFormatting sqref="AE18">
    <cfRule type="cellIs" dxfId="3069" priority="25" stopIfTrue="1" operator="equal">
      <formula>"I"</formula>
    </cfRule>
    <cfRule type="cellIs" dxfId="3068" priority="26" stopIfTrue="1" operator="equal">
      <formula>"II"</formula>
    </cfRule>
    <cfRule type="cellIs" dxfId="3067" priority="27" stopIfTrue="1" operator="between">
      <formula>"III"</formula>
      <formula>"IV"</formula>
    </cfRule>
  </conditionalFormatting>
  <conditionalFormatting sqref="AE18">
    <cfRule type="cellIs" dxfId="3066" priority="23" stopIfTrue="1" operator="equal">
      <formula>"Aceptable"</formula>
    </cfRule>
    <cfRule type="cellIs" dxfId="3065" priority="24" stopIfTrue="1" operator="equal">
      <formula>"No aceptable"</formula>
    </cfRule>
  </conditionalFormatting>
  <conditionalFormatting sqref="AB16:AD16">
    <cfRule type="cellIs" dxfId="3064" priority="20" stopIfTrue="1" operator="equal">
      <formula>"I"</formula>
    </cfRule>
    <cfRule type="cellIs" dxfId="3063" priority="21" stopIfTrue="1" operator="equal">
      <formula>"II"</formula>
    </cfRule>
    <cfRule type="cellIs" dxfId="3062" priority="22" stopIfTrue="1" operator="between">
      <formula>"III"</formula>
      <formula>"IV"</formula>
    </cfRule>
  </conditionalFormatting>
  <conditionalFormatting sqref="AD16">
    <cfRule type="cellIs" dxfId="3061" priority="18" stopIfTrue="1" operator="equal">
      <formula>"Aceptable"</formula>
    </cfRule>
    <cfRule type="cellIs" dxfId="3060" priority="19" stopIfTrue="1" operator="equal">
      <formula>"No aceptable"</formula>
    </cfRule>
  </conditionalFormatting>
  <conditionalFormatting sqref="AD16">
    <cfRule type="containsText" dxfId="3059" priority="15" stopIfTrue="1" operator="containsText" text="No aceptable o aceptable con control específico">
      <formula>NOT(ISERROR(SEARCH("No aceptable o aceptable con control específico",AD16)))</formula>
    </cfRule>
    <cfRule type="containsText" dxfId="3058" priority="16" stopIfTrue="1" operator="containsText" text="No aceptable">
      <formula>NOT(ISERROR(SEARCH("No aceptable",AD16)))</formula>
    </cfRule>
    <cfRule type="containsText" dxfId="3057" priority="17" stopIfTrue="1" operator="containsText" text="No Aceptable o aceptable con control específico">
      <formula>NOT(ISERROR(SEARCH("No Aceptable o aceptable con control específico",AD16)))</formula>
    </cfRule>
  </conditionalFormatting>
  <conditionalFormatting sqref="AB17:AD18">
    <cfRule type="cellIs" dxfId="3056" priority="12" stopIfTrue="1" operator="equal">
      <formula>"I"</formula>
    </cfRule>
    <cfRule type="cellIs" dxfId="3055" priority="13" stopIfTrue="1" operator="equal">
      <formula>"II"</formula>
    </cfRule>
    <cfRule type="cellIs" dxfId="3054" priority="14" stopIfTrue="1" operator="between">
      <formula>"III"</formula>
      <formula>"IV"</formula>
    </cfRule>
  </conditionalFormatting>
  <conditionalFormatting sqref="AD17:AD18">
    <cfRule type="cellIs" dxfId="3053" priority="10" stopIfTrue="1" operator="equal">
      <formula>"Aceptable"</formula>
    </cfRule>
    <cfRule type="cellIs" dxfId="3052" priority="11" stopIfTrue="1" operator="equal">
      <formula>"No aceptable"</formula>
    </cfRule>
  </conditionalFormatting>
  <conditionalFormatting sqref="AD17:AD18">
    <cfRule type="containsText" dxfId="3051" priority="7" stopIfTrue="1" operator="containsText" text="No aceptable o aceptable con control específico">
      <formula>NOT(ISERROR(SEARCH("No aceptable o aceptable con control específico",AD17)))</formula>
    </cfRule>
    <cfRule type="containsText" dxfId="3050" priority="8" stopIfTrue="1" operator="containsText" text="No aceptable">
      <formula>NOT(ISERROR(SEARCH("No aceptable",AD17)))</formula>
    </cfRule>
    <cfRule type="containsText" dxfId="3049" priority="9" stopIfTrue="1" operator="containsText" text="No Aceptable o aceptable con control específico">
      <formula>NOT(ISERROR(SEARCH("No Aceptable o aceptable con control específico",AD17)))</formula>
    </cfRule>
  </conditionalFormatting>
  <conditionalFormatting sqref="AB11:AB12">
    <cfRule type="cellIs" dxfId="3048" priority="4" stopIfTrue="1" operator="equal">
      <formula>"I"</formula>
    </cfRule>
    <cfRule type="cellIs" dxfId="3047" priority="5" stopIfTrue="1" operator="equal">
      <formula>"II"</formula>
    </cfRule>
    <cfRule type="cellIs" dxfId="3046" priority="6" stopIfTrue="1" operator="between">
      <formula>"III"</formula>
      <formula>"IV"</formula>
    </cfRule>
  </conditionalFormatting>
  <conditionalFormatting sqref="AB19:AB24">
    <cfRule type="cellIs" dxfId="3045" priority="1" stopIfTrue="1" operator="equal">
      <formula>"I"</formula>
    </cfRule>
    <cfRule type="cellIs" dxfId="3044" priority="2" stopIfTrue="1" operator="equal">
      <formula>"II"</formula>
    </cfRule>
    <cfRule type="cellIs" dxfId="3043" priority="3" stopIfTrue="1" operator="between">
      <formula>"III"</formula>
      <formula>"IV"</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24" xr:uid="{00000000-0002-0000-0500-000000000000}">
      <formula1>"100,60,25,10"</formula1>
    </dataValidation>
    <dataValidation type="list" allowBlank="1" showInputMessage="1" prompt="4 = Continua_x000a_3 = Frecuente_x000a_2 = Ocasional_x000a_1 = Esporádica" sqref="V11:V24" xr:uid="{00000000-0002-0000-0500-000001000000}">
      <formula1>"4, 3, 2, 1"</formula1>
    </dataValidation>
    <dataValidation type="list" allowBlank="1" showInputMessage="1" showErrorMessage="1" prompt="10 = Muy Alto_x000a_6 = Alto_x000a_2 = Medio_x000a_0 = Bajo" sqref="U11:U24" xr:uid="{00000000-0002-0000-0500-000002000000}">
      <formula1>"10, 6, 2, 0, "</formula1>
    </dataValidation>
    <dataValidation allowBlank="1" sqref="AA11:AA24" xr:uid="{00000000-0002-0000-0500-000003000000}"/>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AK31"/>
  <sheetViews>
    <sheetView topLeftCell="A7" zoomScale="50" zoomScaleNormal="50" workbookViewId="0">
      <selection activeCell="A5" sqref="A5:XFD5"/>
    </sheetView>
  </sheetViews>
  <sheetFormatPr baseColWidth="10" defaultRowHeight="107.25" customHeight="1" x14ac:dyDescent="0.3"/>
  <cols>
    <col min="1" max="1" width="1.85546875" style="3" customWidth="1"/>
    <col min="2" max="2" width="5.7109375" style="3" customWidth="1"/>
    <col min="3" max="3" width="7.5703125" style="3" customWidth="1"/>
    <col min="4" max="4" width="5.28515625" style="3" customWidth="1"/>
    <col min="5" max="5" width="9.7109375" style="4" customWidth="1"/>
    <col min="6" max="6" width="27.28515625" style="3" customWidth="1"/>
    <col min="7" max="7" width="8.28515625" style="3" customWidth="1"/>
    <col min="8" max="8" width="20.28515625" style="5" customWidth="1"/>
    <col min="9" max="9" width="19.28515625" style="3" customWidth="1"/>
    <col min="10" max="10" width="22" style="3" customWidth="1"/>
    <col min="11" max="11" width="20.5703125" style="3" customWidth="1"/>
    <col min="12" max="15" width="5.140625" style="3" customWidth="1"/>
    <col min="16" max="16" width="23.85546875" style="3" bestFit="1" customWidth="1"/>
    <col min="17" max="17" width="5.7109375" style="3" customWidth="1"/>
    <col min="18" max="18" width="15.140625" style="3" customWidth="1"/>
    <col min="19" max="19" width="16" style="3" customWidth="1"/>
    <col min="20" max="20" width="14.7109375" style="3" customWidth="1"/>
    <col min="21" max="21" width="5" style="3" customWidth="1"/>
    <col min="22" max="22" width="5.42578125" style="3" customWidth="1"/>
    <col min="23" max="23" width="8.140625" style="3" customWidth="1"/>
    <col min="24" max="24" width="6.7109375" style="3" customWidth="1"/>
    <col min="25" max="25" width="9" style="3" customWidth="1"/>
    <col min="26" max="26" width="7.7109375" style="3" customWidth="1"/>
    <col min="27" max="27" width="8.140625" style="3" customWidth="1"/>
    <col min="28" max="28" width="7.28515625" style="3" customWidth="1"/>
    <col min="29" max="29" width="10.140625" style="3" customWidth="1"/>
    <col min="30" max="30" width="12.7109375" style="3" customWidth="1"/>
    <col min="31" max="31" width="13.7109375" style="3" customWidth="1"/>
    <col min="32" max="32" width="11.5703125" style="4" customWidth="1"/>
    <col min="33" max="33" width="12.5703125" style="4" customWidth="1"/>
    <col min="34" max="34" width="19" style="4" customWidth="1"/>
    <col min="35" max="35" width="21.7109375" style="3" customWidth="1"/>
    <col min="36" max="36" width="12.42578125" style="5" customWidth="1"/>
    <col min="37" max="37" width="19.28515625" style="3" customWidth="1"/>
    <col min="38" max="16384" width="11.42578125" style="3"/>
  </cols>
  <sheetData>
    <row r="1" spans="1:37" ht="48.7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32" t="s">
        <v>89</v>
      </c>
      <c r="AK1" s="59" t="s">
        <v>137</v>
      </c>
    </row>
    <row r="2" spans="1:37" ht="48.7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32" t="s">
        <v>90</v>
      </c>
      <c r="AK2" s="59">
        <v>1</v>
      </c>
    </row>
    <row r="3" spans="1:37" ht="48.7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33" t="s">
        <v>91</v>
      </c>
      <c r="AK3" s="60">
        <v>42870</v>
      </c>
    </row>
    <row r="4" spans="1:37" ht="48.75" customHeight="1" x14ac:dyDescent="0.3"/>
    <row r="5" spans="1:37"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1:37" s="137" customFormat="1" ht="18.75" customHeight="1" x14ac:dyDescent="0.3">
      <c r="E6" s="138"/>
      <c r="H6" s="139"/>
      <c r="AF6" s="138"/>
      <c r="AG6" s="138"/>
      <c r="AH6" s="138"/>
      <c r="AJ6" s="139"/>
    </row>
    <row r="7" spans="1:37"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1:37"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1:37"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1:37" s="135" customFormat="1" ht="62.25" customHeight="1" thickBot="1" x14ac:dyDescent="0.4">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1:37" s="2" customFormat="1" ht="107.25" customHeight="1" x14ac:dyDescent="0.35">
      <c r="A11" s="39"/>
      <c r="B11" s="262" t="s">
        <v>190</v>
      </c>
      <c r="C11" s="262" t="s">
        <v>188</v>
      </c>
      <c r="D11" s="262" t="s">
        <v>81</v>
      </c>
      <c r="E11" s="258" t="s">
        <v>235</v>
      </c>
      <c r="F11" s="258" t="s">
        <v>236</v>
      </c>
      <c r="G11" s="36" t="s">
        <v>44</v>
      </c>
      <c r="H11" s="260" t="s">
        <v>36</v>
      </c>
      <c r="I11" s="148" t="s">
        <v>49</v>
      </c>
      <c r="J11" s="189" t="s">
        <v>374</v>
      </c>
      <c r="K11" s="189" t="s">
        <v>375</v>
      </c>
      <c r="L11" s="140">
        <v>1</v>
      </c>
      <c r="M11" s="158">
        <v>0</v>
      </c>
      <c r="N11" s="140">
        <v>0</v>
      </c>
      <c r="O11" s="140">
        <f>SUM(L11:N11)</f>
        <v>1</v>
      </c>
      <c r="P11" s="189" t="s">
        <v>376</v>
      </c>
      <c r="Q11" s="157">
        <v>8</v>
      </c>
      <c r="R11" s="189" t="s">
        <v>628</v>
      </c>
      <c r="S11" s="189" t="s">
        <v>378</v>
      </c>
      <c r="T11" s="189" t="s">
        <v>377</v>
      </c>
      <c r="U11" s="7">
        <v>2</v>
      </c>
      <c r="V11" s="7">
        <v>4</v>
      </c>
      <c r="W11" s="7">
        <f>V11*U11</f>
        <v>8</v>
      </c>
      <c r="X11" s="8"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0" t="str">
        <f>+IF(AND(U11*V11*Z11&gt;=600,U11*V11*Z11&lt;=4000),"I",IF(AND(U11*V11*Z11&gt;=150,U11*V11*Z11&lt;=500),"II",IF(AND(U11*V11*Z11&gt;=40,U11*V11*Z11&lt;=120),"III",IF(AND(U11*V11*Z11&gt;=0,U11*V11*Z11&lt;=20),"IV",""))))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43" t="s">
        <v>59</v>
      </c>
      <c r="AF11" s="157" t="s">
        <v>34</v>
      </c>
      <c r="AG11" s="157" t="s">
        <v>34</v>
      </c>
      <c r="AH11" s="157" t="s">
        <v>383</v>
      </c>
      <c r="AI11" s="146" t="s">
        <v>379</v>
      </c>
      <c r="AJ11" s="157" t="s">
        <v>34</v>
      </c>
      <c r="AK11" s="147" t="s">
        <v>35</v>
      </c>
    </row>
    <row r="12" spans="1:37" s="2" customFormat="1" ht="107.25" customHeight="1" x14ac:dyDescent="0.35">
      <c r="A12" s="40"/>
      <c r="B12" s="237"/>
      <c r="C12" s="237"/>
      <c r="D12" s="237"/>
      <c r="E12" s="243"/>
      <c r="F12" s="243"/>
      <c r="G12" s="37"/>
      <c r="H12" s="261"/>
      <c r="I12" s="148" t="s">
        <v>127</v>
      </c>
      <c r="J12" s="189" t="s">
        <v>380</v>
      </c>
      <c r="K12" s="190" t="s">
        <v>381</v>
      </c>
      <c r="L12" s="140">
        <v>1</v>
      </c>
      <c r="M12" s="158">
        <v>0</v>
      </c>
      <c r="N12" s="140">
        <v>0</v>
      </c>
      <c r="O12" s="140">
        <f>SUM(L12:N12)</f>
        <v>1</v>
      </c>
      <c r="P12" s="189" t="s">
        <v>376</v>
      </c>
      <c r="Q12" s="157">
        <v>8</v>
      </c>
      <c r="R12" s="190" t="s">
        <v>629</v>
      </c>
      <c r="S12" s="190" t="s">
        <v>378</v>
      </c>
      <c r="T12" s="190" t="s">
        <v>377</v>
      </c>
      <c r="U12" s="7">
        <v>2</v>
      </c>
      <c r="V12" s="7">
        <v>4</v>
      </c>
      <c r="W12" s="7">
        <f>V12*U12</f>
        <v>8</v>
      </c>
      <c r="X12" s="8" t="str">
        <f>+IF(AND(U12*V12&gt;=24,U12*V12&lt;=40),"MA",IF(AND(U12*V12&gt;=10,U12*V12&lt;=20),"A",IF(AND(U12*V12&gt;=6,U12*V12&lt;=8),"M",IF(AND(U12*V12&gt;=0,U12*V12&lt;=4),"B",""))))</f>
        <v>M</v>
      </c>
      <c r="Y12" s="9"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11</v>
      </c>
      <c r="AA12" s="7">
        <f>W12*Z12</f>
        <v>88</v>
      </c>
      <c r="AB12" s="10" t="str">
        <f>+IF(AND(U12*V12*Z12&gt;=600,U12*V12*Z12&lt;=4000),"I",IF(AND(U12*V12*Z12&gt;=150,U12*V12*Z12&lt;=500),"II",IF(AND(U12*V12*Z12&gt;=40,U12*V12*Z12&lt;=120),"III",IF(AND(U12*V12*Z12&gt;=0,U12*V12*Z12&lt;=20),"IV",""))))</f>
        <v>III</v>
      </c>
      <c r="AC12" s="9"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+IF(AB12="I","No aceptable",IF(AB12="II","No aceptable o aceptable con control específico",IF(AB12="III","Aceptable",IF(AB12="IV","Aceptable",""))))</f>
        <v>Aceptable</v>
      </c>
      <c r="AE12" s="143" t="s">
        <v>128</v>
      </c>
      <c r="AF12" s="157" t="s">
        <v>34</v>
      </c>
      <c r="AG12" s="157" t="s">
        <v>34</v>
      </c>
      <c r="AH12" s="157" t="s">
        <v>384</v>
      </c>
      <c r="AI12" s="146" t="s">
        <v>379</v>
      </c>
      <c r="AJ12" s="157" t="s">
        <v>34</v>
      </c>
      <c r="AK12" s="147" t="s">
        <v>35</v>
      </c>
    </row>
    <row r="13" spans="1:37" s="2" customFormat="1" ht="107.25" customHeight="1" thickBot="1" x14ac:dyDescent="0.4">
      <c r="A13" s="40"/>
      <c r="B13" s="237"/>
      <c r="C13" s="237"/>
      <c r="D13" s="237"/>
      <c r="E13" s="243"/>
      <c r="F13" s="243"/>
      <c r="G13" s="255" t="s">
        <v>33</v>
      </c>
      <c r="H13" s="216" t="s">
        <v>47</v>
      </c>
      <c r="I13" s="148" t="s">
        <v>63</v>
      </c>
      <c r="J13" s="148" t="s">
        <v>360</v>
      </c>
      <c r="K13" s="148" t="s">
        <v>347</v>
      </c>
      <c r="L13" s="182">
        <v>1</v>
      </c>
      <c r="M13" s="181">
        <v>0</v>
      </c>
      <c r="N13" s="182">
        <v>0</v>
      </c>
      <c r="O13" s="182">
        <f t="shared" ref="O13:O24" si="0">SUM(L13:N13)</f>
        <v>1</v>
      </c>
      <c r="P13" s="148" t="s">
        <v>357</v>
      </c>
      <c r="Q13" s="157">
        <v>8</v>
      </c>
      <c r="R13" s="148" t="s">
        <v>351</v>
      </c>
      <c r="S13" s="148" t="s">
        <v>349</v>
      </c>
      <c r="T13" s="148" t="s">
        <v>464</v>
      </c>
      <c r="U13" s="7">
        <v>2</v>
      </c>
      <c r="V13" s="7">
        <v>2</v>
      </c>
      <c r="W13" s="7">
        <f t="shared" ref="W13:W18" si="1">V13*U13</f>
        <v>4</v>
      </c>
      <c r="X13" s="8" t="str">
        <f t="shared" ref="X13:X18" si="2">+IF(AND(U13*V13&gt;=24,U13*V13&lt;=40),"MA",IF(AND(U13*V13&gt;=10,U13*V13&lt;=20),"A",IF(AND(U13*V13&gt;=6,U13*V13&lt;=8),"M",IF(AND(U13*V13&gt;=0,U13*V13&lt;=4),"B",""))))</f>
        <v>B</v>
      </c>
      <c r="Y13" s="9" t="str">
        <f t="shared" ref="Y13:Y18" si="3">+IF(X13="MA","Situación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7">
        <v>25</v>
      </c>
      <c r="AA13" s="7">
        <f t="shared" ref="AA13:AA18" si="4">W13*Z13</f>
        <v>100</v>
      </c>
      <c r="AB13" s="10" t="str">
        <f t="shared" ref="AB13:AB18" si="5">+IF(AND(U13*V13*Z13&gt;=600,U13*V13*Z13&lt;=4000),"I",IF(AND(U13*V13*Z13&gt;=150,U13*V13*Z13&lt;=500),"II",IF(AND(U13*V13*Z13&gt;=40,U13*V13*Z13&lt;=120),"III",IF(AND(U13*V13*Z13&gt;=0,U13*V13*Z13&lt;=20),"IV",""))))</f>
        <v>III</v>
      </c>
      <c r="AC13" s="9" t="str">
        <f t="shared" ref="AC13:AC18" si="6">+IF(AB13="I","Situación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 t="shared" ref="AD13:AD18" si="7">+IF(AB13="I","No aceptable",IF(AB13="II","No aceptable o aceptable con control específico",IF(AB13="III","Aceptable",IF(AB13="IV","Aceptable",""))))</f>
        <v>Aceptable</v>
      </c>
      <c r="AE13" s="148" t="s">
        <v>371</v>
      </c>
      <c r="AF13" s="148" t="s">
        <v>34</v>
      </c>
      <c r="AG13" s="148" t="s">
        <v>34</v>
      </c>
      <c r="AH13" s="148" t="s">
        <v>34</v>
      </c>
      <c r="AI13" s="148" t="s">
        <v>358</v>
      </c>
      <c r="AJ13" s="148" t="s">
        <v>34</v>
      </c>
      <c r="AK13" s="147" t="s">
        <v>285</v>
      </c>
    </row>
    <row r="14" spans="1:37" s="2" customFormat="1" ht="107.25" customHeight="1" x14ac:dyDescent="0.35">
      <c r="A14" s="40"/>
      <c r="B14" s="237"/>
      <c r="C14" s="237"/>
      <c r="D14" s="237"/>
      <c r="E14" s="243"/>
      <c r="F14" s="243"/>
      <c r="G14" s="256"/>
      <c r="H14" s="220"/>
      <c r="I14" s="148" t="s">
        <v>353</v>
      </c>
      <c r="J14" s="148" t="s">
        <v>354</v>
      </c>
      <c r="K14" s="148" t="s">
        <v>355</v>
      </c>
      <c r="L14" s="182">
        <v>1</v>
      </c>
      <c r="M14" s="181">
        <v>0</v>
      </c>
      <c r="N14" s="182">
        <v>0</v>
      </c>
      <c r="O14" s="182">
        <f t="shared" ref="O14" si="8">SUM(L14:N14)</f>
        <v>1</v>
      </c>
      <c r="P14" s="148" t="s">
        <v>356</v>
      </c>
      <c r="Q14" s="157">
        <v>8</v>
      </c>
      <c r="R14" s="148" t="s">
        <v>359</v>
      </c>
      <c r="S14" s="148" t="s">
        <v>465</v>
      </c>
      <c r="T14" s="148" t="s">
        <v>466</v>
      </c>
      <c r="U14" s="7">
        <v>2</v>
      </c>
      <c r="V14" s="7">
        <v>2</v>
      </c>
      <c r="W14" s="7">
        <f t="shared" si="1"/>
        <v>4</v>
      </c>
      <c r="X14" s="8" t="str">
        <f t="shared" si="2"/>
        <v>B</v>
      </c>
      <c r="Y14" s="9" t="str">
        <f t="shared" si="3"/>
        <v>Situación mejorable con exposición ocasional o esporádica, o situación sin anomalía destacable con cualquier nivel de exposición. No es esperable que se materialice el riesgo, aunque puede ser concebible.</v>
      </c>
      <c r="Z14" s="7">
        <v>25</v>
      </c>
      <c r="AA14" s="7">
        <f t="shared" si="4"/>
        <v>100</v>
      </c>
      <c r="AB14" s="10" t="str">
        <f t="shared" si="5"/>
        <v>III</v>
      </c>
      <c r="AC14" s="9" t="str">
        <f t="shared" si="6"/>
        <v>Mejorar si es posible. Sería conveniente justificar la intervención y su rentabilidad.</v>
      </c>
      <c r="AD14" s="11" t="str">
        <f t="shared" si="7"/>
        <v>Aceptable</v>
      </c>
      <c r="AE14" s="150" t="s">
        <v>362</v>
      </c>
      <c r="AF14" s="148" t="s">
        <v>34</v>
      </c>
      <c r="AG14" s="148" t="s">
        <v>34</v>
      </c>
      <c r="AH14" s="148" t="s">
        <v>34</v>
      </c>
      <c r="AI14" s="148" t="s">
        <v>361</v>
      </c>
      <c r="AJ14" s="148" t="s">
        <v>34</v>
      </c>
      <c r="AK14" s="147" t="s">
        <v>285</v>
      </c>
    </row>
    <row r="15" spans="1:37" s="2" customFormat="1" ht="107.25" customHeight="1" x14ac:dyDescent="0.35">
      <c r="A15" s="40"/>
      <c r="B15" s="237"/>
      <c r="C15" s="237"/>
      <c r="D15" s="237"/>
      <c r="E15" s="243"/>
      <c r="F15" s="243"/>
      <c r="G15" s="257"/>
      <c r="H15" s="220"/>
      <c r="I15" s="148" t="s">
        <v>65</v>
      </c>
      <c r="J15" s="148" t="s">
        <v>352</v>
      </c>
      <c r="K15" s="148" t="s">
        <v>347</v>
      </c>
      <c r="L15" s="180">
        <v>1</v>
      </c>
      <c r="M15" s="181">
        <v>0</v>
      </c>
      <c r="N15" s="182">
        <v>0</v>
      </c>
      <c r="O15" s="182">
        <f t="shared" si="0"/>
        <v>1</v>
      </c>
      <c r="P15" s="148" t="s">
        <v>357</v>
      </c>
      <c r="Q15" s="148">
        <v>8</v>
      </c>
      <c r="R15" s="148" t="s">
        <v>351</v>
      </c>
      <c r="S15" s="148" t="s">
        <v>349</v>
      </c>
      <c r="T15" s="148" t="s">
        <v>464</v>
      </c>
      <c r="U15" s="7">
        <v>2</v>
      </c>
      <c r="V15" s="7">
        <v>2</v>
      </c>
      <c r="W15" s="7">
        <f t="shared" si="1"/>
        <v>4</v>
      </c>
      <c r="X15" s="117" t="str">
        <f t="shared" si="2"/>
        <v>B</v>
      </c>
      <c r="Y15" s="9" t="str">
        <f t="shared" si="3"/>
        <v>Situación mejorable con exposición ocasional o esporádica, o situación sin anomalía destacable con cualquier nivel de exposición. No es esperable que se materialice el riesgo, aunque puede ser concebible.</v>
      </c>
      <c r="Z15" s="7">
        <v>25</v>
      </c>
      <c r="AA15" s="7">
        <f t="shared" si="4"/>
        <v>100</v>
      </c>
      <c r="AB15" s="10" t="str">
        <f t="shared" si="5"/>
        <v>III</v>
      </c>
      <c r="AC15" s="9" t="str">
        <f t="shared" si="6"/>
        <v>Mejorar si es posible. Sería conveniente justificar la intervención y su rentabilidad.</v>
      </c>
      <c r="AD15" s="11" t="str">
        <f t="shared" si="7"/>
        <v>Aceptable</v>
      </c>
      <c r="AE15" s="148" t="s">
        <v>371</v>
      </c>
      <c r="AF15" s="148" t="s">
        <v>34</v>
      </c>
      <c r="AG15" s="148" t="s">
        <v>34</v>
      </c>
      <c r="AH15" s="148" t="s">
        <v>34</v>
      </c>
      <c r="AI15" s="148" t="s">
        <v>358</v>
      </c>
      <c r="AJ15" s="148" t="s">
        <v>213</v>
      </c>
      <c r="AK15" s="173" t="s">
        <v>285</v>
      </c>
    </row>
    <row r="16" spans="1:37" s="2" customFormat="1" ht="107.25" customHeight="1" x14ac:dyDescent="0.35">
      <c r="A16" s="40"/>
      <c r="B16" s="237"/>
      <c r="C16" s="237"/>
      <c r="D16" s="237"/>
      <c r="E16" s="243"/>
      <c r="F16" s="243"/>
      <c r="G16" s="122" t="s">
        <v>44</v>
      </c>
      <c r="H16" s="190" t="s">
        <v>326</v>
      </c>
      <c r="I16" s="190" t="s">
        <v>547</v>
      </c>
      <c r="J16" s="190" t="s">
        <v>533</v>
      </c>
      <c r="K16" s="190" t="s">
        <v>534</v>
      </c>
      <c r="L16" s="180">
        <v>1</v>
      </c>
      <c r="M16" s="181">
        <v>0</v>
      </c>
      <c r="N16" s="182">
        <v>0</v>
      </c>
      <c r="O16" s="182">
        <v>1</v>
      </c>
      <c r="P16" s="190" t="s">
        <v>535</v>
      </c>
      <c r="Q16" s="148">
        <v>8</v>
      </c>
      <c r="R16" s="190" t="s">
        <v>536</v>
      </c>
      <c r="S16" s="190" t="s">
        <v>537</v>
      </c>
      <c r="T16" s="190" t="s">
        <v>539</v>
      </c>
      <c r="U16" s="141">
        <v>2</v>
      </c>
      <c r="V16" s="141">
        <v>3</v>
      </c>
      <c r="W16" s="141">
        <f t="shared" si="1"/>
        <v>6</v>
      </c>
      <c r="X16" s="142" t="str">
        <f t="shared" si="2"/>
        <v>M</v>
      </c>
      <c r="Y16" s="143" t="str">
        <f t="shared" si="3"/>
        <v>Situación deficiente con exposición esporádica, o bien situación mejorable con exposición continuada o frecuente. Es posible que suceda el daño alguna vez.</v>
      </c>
      <c r="Z16" s="141">
        <v>25</v>
      </c>
      <c r="AA16" s="141">
        <f t="shared" si="4"/>
        <v>150</v>
      </c>
      <c r="AB16" s="144" t="str">
        <f t="shared" si="5"/>
        <v>II</v>
      </c>
      <c r="AC16" s="143" t="str">
        <f t="shared" si="6"/>
        <v>Corregir y adoptar medidas de control de inmediato. Sin embargo suspenda actividades si el nivel de riesgo está por encima o igual de 360.</v>
      </c>
      <c r="AD16" s="145" t="str">
        <f t="shared" si="7"/>
        <v>No aceptable o aceptable con control específico</v>
      </c>
      <c r="AE16" s="143" t="s">
        <v>538</v>
      </c>
      <c r="AF16" s="148" t="s">
        <v>34</v>
      </c>
      <c r="AG16" s="148" t="s">
        <v>34</v>
      </c>
      <c r="AH16" s="141" t="s">
        <v>531</v>
      </c>
      <c r="AI16" s="152" t="s">
        <v>532</v>
      </c>
      <c r="AJ16" s="148" t="s">
        <v>530</v>
      </c>
      <c r="AK16" s="173" t="s">
        <v>285</v>
      </c>
    </row>
    <row r="17" spans="1:37" s="2" customFormat="1" ht="107.25" customHeight="1" x14ac:dyDescent="0.35">
      <c r="A17" s="40"/>
      <c r="B17" s="237"/>
      <c r="C17" s="237"/>
      <c r="D17" s="237"/>
      <c r="E17" s="243"/>
      <c r="F17" s="243"/>
      <c r="G17" s="36" t="s">
        <v>44</v>
      </c>
      <c r="H17" s="235" t="s">
        <v>53</v>
      </c>
      <c r="I17" s="190" t="s">
        <v>330</v>
      </c>
      <c r="J17" s="190" t="s">
        <v>331</v>
      </c>
      <c r="K17" s="190" t="s">
        <v>334</v>
      </c>
      <c r="L17" s="186">
        <v>1</v>
      </c>
      <c r="M17" s="185">
        <v>0</v>
      </c>
      <c r="N17" s="187">
        <v>0</v>
      </c>
      <c r="O17" s="187">
        <f t="shared" si="0"/>
        <v>1</v>
      </c>
      <c r="P17" s="191" t="s">
        <v>337</v>
      </c>
      <c r="Q17" s="185">
        <v>8</v>
      </c>
      <c r="R17" s="191" t="s">
        <v>339</v>
      </c>
      <c r="S17" s="191" t="s">
        <v>340</v>
      </c>
      <c r="T17" s="191" t="s">
        <v>341</v>
      </c>
      <c r="U17" s="157">
        <v>6</v>
      </c>
      <c r="V17" s="157">
        <v>4</v>
      </c>
      <c r="W17" s="157">
        <f t="shared" si="1"/>
        <v>24</v>
      </c>
      <c r="X17" s="157" t="str">
        <f t="shared" si="2"/>
        <v>MA</v>
      </c>
      <c r="Y17" s="143" t="str">
        <f t="shared" si="3"/>
        <v>Situación deficiente con exposición continua, o muy deficiente con exposición frecuente. Normalmente la materialización del riesgo ocurre con frecuencia.</v>
      </c>
      <c r="Z17" s="141">
        <v>10</v>
      </c>
      <c r="AA17" s="141">
        <f t="shared" si="4"/>
        <v>240</v>
      </c>
      <c r="AB17" s="144" t="str">
        <f t="shared" si="5"/>
        <v>II</v>
      </c>
      <c r="AC17" s="143" t="str">
        <f t="shared" si="6"/>
        <v>Corregir y adoptar medidas de control de inmediato. Sin embargo suspenda actividades si el nivel de riesgo está por encima o igual de 360.</v>
      </c>
      <c r="AD17" s="145" t="str">
        <f t="shared" si="7"/>
        <v>No aceptable o aceptable con control específico</v>
      </c>
      <c r="AE17" s="173" t="s">
        <v>570</v>
      </c>
      <c r="AF17" s="148" t="s">
        <v>34</v>
      </c>
      <c r="AG17" s="148" t="s">
        <v>34</v>
      </c>
      <c r="AH17" s="190" t="s">
        <v>345</v>
      </c>
      <c r="AI17" s="190" t="s">
        <v>346</v>
      </c>
      <c r="AJ17" s="157" t="s">
        <v>34</v>
      </c>
      <c r="AK17" s="147" t="s">
        <v>35</v>
      </c>
    </row>
    <row r="18" spans="1:37" s="2" customFormat="1" ht="107.25" customHeight="1" x14ac:dyDescent="0.35">
      <c r="A18" s="40"/>
      <c r="B18" s="237"/>
      <c r="C18" s="237"/>
      <c r="D18" s="237"/>
      <c r="E18" s="243"/>
      <c r="F18" s="243"/>
      <c r="G18" s="36" t="s">
        <v>44</v>
      </c>
      <c r="H18" s="235"/>
      <c r="I18" s="190" t="s">
        <v>333</v>
      </c>
      <c r="J18" s="190" t="s">
        <v>332</v>
      </c>
      <c r="K18" s="190" t="s">
        <v>335</v>
      </c>
      <c r="L18" s="187">
        <v>1</v>
      </c>
      <c r="M18" s="185">
        <v>0</v>
      </c>
      <c r="N18" s="187">
        <v>0</v>
      </c>
      <c r="O18" s="187">
        <f t="shared" si="0"/>
        <v>1</v>
      </c>
      <c r="P18" s="191" t="s">
        <v>338</v>
      </c>
      <c r="Q18" s="185">
        <v>8</v>
      </c>
      <c r="R18" s="191" t="s">
        <v>342</v>
      </c>
      <c r="S18" s="191" t="s">
        <v>343</v>
      </c>
      <c r="T18" s="191" t="s">
        <v>344</v>
      </c>
      <c r="U18" s="157">
        <v>6</v>
      </c>
      <c r="V18" s="157">
        <v>4</v>
      </c>
      <c r="W18" s="157">
        <f t="shared" si="1"/>
        <v>24</v>
      </c>
      <c r="X18" s="157" t="str">
        <f t="shared" si="2"/>
        <v>MA</v>
      </c>
      <c r="Y18" s="143" t="str">
        <f t="shared" si="3"/>
        <v>Situación deficiente con exposición continua, o muy deficiente con exposición frecuente. Normalmente la materialización del riesgo ocurre con frecuencia.</v>
      </c>
      <c r="Z18" s="141">
        <v>10</v>
      </c>
      <c r="AA18" s="141">
        <f t="shared" si="4"/>
        <v>240</v>
      </c>
      <c r="AB18" s="144" t="str">
        <f t="shared" si="5"/>
        <v>II</v>
      </c>
      <c r="AC18" s="143" t="str">
        <f t="shared" si="6"/>
        <v>Corregir y adoptar medidas de control de inmediato. Sin embargo suspenda actividades si el nivel de riesgo está por encima o igual de 360.</v>
      </c>
      <c r="AD18" s="145" t="str">
        <f t="shared" si="7"/>
        <v>No aceptable o aceptable con control específico</v>
      </c>
      <c r="AE18" s="173" t="s">
        <v>570</v>
      </c>
      <c r="AF18" s="148" t="s">
        <v>34</v>
      </c>
      <c r="AG18" s="148" t="s">
        <v>34</v>
      </c>
      <c r="AH18" s="190" t="s">
        <v>345</v>
      </c>
      <c r="AI18" s="190" t="s">
        <v>346</v>
      </c>
      <c r="AJ18" s="157" t="s">
        <v>34</v>
      </c>
      <c r="AK18" s="147" t="s">
        <v>35</v>
      </c>
    </row>
    <row r="19" spans="1:37" s="2" customFormat="1" ht="107.25" customHeight="1" x14ac:dyDescent="0.35">
      <c r="A19" s="40"/>
      <c r="B19" s="237"/>
      <c r="C19" s="237"/>
      <c r="D19" s="237"/>
      <c r="E19" s="243"/>
      <c r="F19" s="243"/>
      <c r="G19" s="36" t="s">
        <v>33</v>
      </c>
      <c r="H19" s="252" t="s">
        <v>48</v>
      </c>
      <c r="I19" s="190" t="s">
        <v>106</v>
      </c>
      <c r="J19" s="190" t="s">
        <v>444</v>
      </c>
      <c r="K19" s="190" t="s">
        <v>420</v>
      </c>
      <c r="L19" s="140">
        <v>1</v>
      </c>
      <c r="M19" s="158">
        <v>0</v>
      </c>
      <c r="N19" s="140">
        <v>0</v>
      </c>
      <c r="O19" s="140">
        <f t="shared" si="0"/>
        <v>1</v>
      </c>
      <c r="P19" s="190" t="s">
        <v>443</v>
      </c>
      <c r="Q19" s="157">
        <v>8</v>
      </c>
      <c r="R19" s="190" t="s">
        <v>213</v>
      </c>
      <c r="S19" s="179" t="s">
        <v>460</v>
      </c>
      <c r="T19" s="179" t="s">
        <v>469</v>
      </c>
      <c r="U19" s="7">
        <v>2</v>
      </c>
      <c r="V19" s="7">
        <v>2</v>
      </c>
      <c r="W19" s="7">
        <f t="shared" ref="W19:W24" si="9">V19*U19</f>
        <v>4</v>
      </c>
      <c r="X19" s="8" t="str">
        <f t="shared" ref="X19:X24" si="10">+IF(AND(U19*V19&gt;=24,U19*V19&lt;=40),"MA",IF(AND(U19*V19&gt;=10,U19*V19&lt;=20),"A",IF(AND(U19*V19&gt;=6,U19*V19&lt;=8),"M",IF(AND(U19*V19&gt;=0,U19*V19&lt;=4),"B",""))))</f>
        <v>B</v>
      </c>
      <c r="Y19" s="9" t="str">
        <f t="shared" ref="Y19:Y24" si="11">+IF(X19="MA","Situación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9" s="7">
        <v>10</v>
      </c>
      <c r="AA19" s="7">
        <f t="shared" ref="AA19:AA24" si="12">W19*Z19</f>
        <v>40</v>
      </c>
      <c r="AB19" s="10" t="str">
        <f t="shared" ref="AB19:AB24" si="13">+IF(AND(U19*V19*Z19&gt;=600,U19*V19*Z19&lt;=4000),"I",IF(AND(U19*V19*Z19&gt;=150,U19*V19*Z19&lt;=500),"II",IF(AND(U19*V19*Z19&gt;=40,U19*V19*Z19&lt;=120),"III",IF(AND(U19*V19*Z19&gt;=0,U19*V19*Z19&lt;=20),"IV",""))))</f>
        <v>III</v>
      </c>
      <c r="AC19" s="9" t="str">
        <f t="shared" ref="AC19:AC24" si="14">+IF(AB19="I","Situación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11" t="str">
        <f t="shared" ref="AD19:AD24" si="15">+IF(AB19="I","No aceptable",IF(AB19="II","No aceptable o aceptable con control específico",IF(AB19="III","Aceptable",IF(AB19="IV","Aceptable",""))))</f>
        <v>Aceptable</v>
      </c>
      <c r="AE19" s="143" t="s">
        <v>70</v>
      </c>
      <c r="AF19" s="157" t="s">
        <v>34</v>
      </c>
      <c r="AG19" s="157" t="s">
        <v>34</v>
      </c>
      <c r="AH19" s="190" t="s">
        <v>200</v>
      </c>
      <c r="AI19" s="190" t="s">
        <v>470</v>
      </c>
      <c r="AJ19" s="157" t="s">
        <v>34</v>
      </c>
      <c r="AK19" s="147" t="s">
        <v>35</v>
      </c>
    </row>
    <row r="20" spans="1:37" s="2" customFormat="1" ht="107.25" customHeight="1" x14ac:dyDescent="0.35">
      <c r="A20" s="40"/>
      <c r="B20" s="237"/>
      <c r="C20" s="237"/>
      <c r="D20" s="237"/>
      <c r="E20" s="243"/>
      <c r="F20" s="243"/>
      <c r="G20" s="36" t="s">
        <v>33</v>
      </c>
      <c r="H20" s="253"/>
      <c r="I20" s="190" t="s">
        <v>68</v>
      </c>
      <c r="J20" s="190" t="s">
        <v>436</v>
      </c>
      <c r="K20" s="190" t="s">
        <v>420</v>
      </c>
      <c r="L20" s="140">
        <v>1</v>
      </c>
      <c r="M20" s="158">
        <v>0</v>
      </c>
      <c r="N20" s="140">
        <v>0</v>
      </c>
      <c r="O20" s="140">
        <f t="shared" si="0"/>
        <v>1</v>
      </c>
      <c r="P20" s="190" t="s">
        <v>437</v>
      </c>
      <c r="Q20" s="157">
        <v>1</v>
      </c>
      <c r="R20" s="190" t="s">
        <v>439</v>
      </c>
      <c r="S20" s="190" t="s">
        <v>467</v>
      </c>
      <c r="T20" s="179" t="s">
        <v>468</v>
      </c>
      <c r="U20" s="7">
        <v>6</v>
      </c>
      <c r="V20" s="7">
        <v>2</v>
      </c>
      <c r="W20" s="7">
        <f t="shared" si="9"/>
        <v>12</v>
      </c>
      <c r="X20" s="8" t="str">
        <f t="shared" si="10"/>
        <v>A</v>
      </c>
      <c r="Y20" s="9" t="str">
        <f t="shared" si="11"/>
        <v>Situación deficiente con exposición frecuente u ocasional, o bien situación muy deficiente con exposición ocasional o esporádica. La materialización de Riesgo es posible que suceda varias veces en la vida laboral</v>
      </c>
      <c r="Z20" s="7">
        <v>10</v>
      </c>
      <c r="AA20" s="7">
        <f t="shared" si="12"/>
        <v>120</v>
      </c>
      <c r="AB20" s="10" t="str">
        <f t="shared" si="13"/>
        <v>III</v>
      </c>
      <c r="AC20" s="9" t="str">
        <f t="shared" si="14"/>
        <v>Mejorar si es posible. Sería conveniente justificar la intervención y su rentabilidad.</v>
      </c>
      <c r="AD20" s="11" t="str">
        <f t="shared" si="15"/>
        <v>Aceptable</v>
      </c>
      <c r="AE20" s="173" t="s">
        <v>135</v>
      </c>
      <c r="AF20" s="173" t="s">
        <v>34</v>
      </c>
      <c r="AG20" s="148" t="s">
        <v>213</v>
      </c>
      <c r="AH20" s="190" t="s">
        <v>440</v>
      </c>
      <c r="AI20" s="190" t="s">
        <v>441</v>
      </c>
      <c r="AJ20" s="157" t="s">
        <v>34</v>
      </c>
      <c r="AK20" s="147" t="s">
        <v>35</v>
      </c>
    </row>
    <row r="21" spans="1:37" s="2" customFormat="1" ht="107.25" customHeight="1" x14ac:dyDescent="0.35">
      <c r="A21" s="40"/>
      <c r="B21" s="237"/>
      <c r="C21" s="237"/>
      <c r="D21" s="237"/>
      <c r="E21" s="243"/>
      <c r="F21" s="243"/>
      <c r="G21" s="36" t="s">
        <v>33</v>
      </c>
      <c r="H21" s="253"/>
      <c r="I21" s="190" t="s">
        <v>68</v>
      </c>
      <c r="J21" s="190" t="s">
        <v>438</v>
      </c>
      <c r="K21" s="190" t="s">
        <v>69</v>
      </c>
      <c r="L21" s="140">
        <v>1</v>
      </c>
      <c r="M21" s="158">
        <v>0</v>
      </c>
      <c r="N21" s="140">
        <v>0</v>
      </c>
      <c r="O21" s="140">
        <f t="shared" si="0"/>
        <v>1</v>
      </c>
      <c r="P21" s="190" t="s">
        <v>432</v>
      </c>
      <c r="Q21" s="157">
        <v>8</v>
      </c>
      <c r="R21" s="179" t="s">
        <v>213</v>
      </c>
      <c r="S21" s="190" t="s">
        <v>433</v>
      </c>
      <c r="T21" s="179" t="s">
        <v>472</v>
      </c>
      <c r="U21" s="7">
        <v>0</v>
      </c>
      <c r="V21" s="7">
        <v>1</v>
      </c>
      <c r="W21" s="7">
        <f t="shared" si="9"/>
        <v>0</v>
      </c>
      <c r="X21" s="8" t="str">
        <f t="shared" si="10"/>
        <v>B</v>
      </c>
      <c r="Y21" s="9" t="str">
        <f t="shared" si="11"/>
        <v>Situación mejorable con exposición ocasional o esporádica, o situación sin anomalía destacable con cualquier nivel de exposición. No es esperable que se materialice el riesgo, aunque puede ser concebible.</v>
      </c>
      <c r="Z21" s="7">
        <v>10</v>
      </c>
      <c r="AA21" s="7">
        <f t="shared" si="12"/>
        <v>0</v>
      </c>
      <c r="AB21" s="10" t="str">
        <f t="shared" si="13"/>
        <v>IV</v>
      </c>
      <c r="AC21" s="9" t="str">
        <f t="shared" si="14"/>
        <v>Mantener las medidas de control existentes, pero se deberían considerar soluciones o mejoras y se deben hacer comprobaciones periódicas para asegurar que el riesgo aún es tolerable.</v>
      </c>
      <c r="AD21" s="11" t="str">
        <f t="shared" si="15"/>
        <v>Aceptable</v>
      </c>
      <c r="AE21" s="173" t="s">
        <v>70</v>
      </c>
      <c r="AF21" s="157" t="s">
        <v>34</v>
      </c>
      <c r="AG21" s="157" t="s">
        <v>34</v>
      </c>
      <c r="AH21" s="190" t="s">
        <v>434</v>
      </c>
      <c r="AI21" s="190" t="s">
        <v>435</v>
      </c>
      <c r="AJ21" s="157" t="s">
        <v>34</v>
      </c>
      <c r="AK21" s="147" t="s">
        <v>35</v>
      </c>
    </row>
    <row r="22" spans="1:37" s="2" customFormat="1" ht="107.25" customHeight="1" x14ac:dyDescent="0.35">
      <c r="A22" s="40"/>
      <c r="B22" s="237"/>
      <c r="C22" s="237"/>
      <c r="D22" s="237"/>
      <c r="E22" s="243"/>
      <c r="F22" s="243"/>
      <c r="G22" s="36" t="s">
        <v>33</v>
      </c>
      <c r="H22" s="253"/>
      <c r="I22" s="190" t="s">
        <v>51</v>
      </c>
      <c r="J22" s="190" t="s">
        <v>429</v>
      </c>
      <c r="K22" s="190" t="s">
        <v>420</v>
      </c>
      <c r="L22" s="140">
        <v>1</v>
      </c>
      <c r="M22" s="158">
        <v>0</v>
      </c>
      <c r="N22" s="140">
        <v>0</v>
      </c>
      <c r="O22" s="140">
        <f t="shared" si="0"/>
        <v>1</v>
      </c>
      <c r="P22" s="190" t="s">
        <v>437</v>
      </c>
      <c r="Q22" s="157">
        <v>1</v>
      </c>
      <c r="R22" s="190" t="s">
        <v>213</v>
      </c>
      <c r="S22" s="179" t="s">
        <v>461</v>
      </c>
      <c r="T22" s="190" t="s">
        <v>473</v>
      </c>
      <c r="U22" s="7">
        <v>2</v>
      </c>
      <c r="V22" s="7">
        <v>2</v>
      </c>
      <c r="W22" s="7">
        <f t="shared" si="9"/>
        <v>4</v>
      </c>
      <c r="X22" s="8" t="str">
        <f t="shared" si="10"/>
        <v>B</v>
      </c>
      <c r="Y22" s="9" t="str">
        <f t="shared" si="11"/>
        <v>Situación mejorable con exposición ocasional o esporádica, o situación sin anomalía destacable con cualquier nivel de exposición. No es esperable que se materialice el riesgo, aunque puede ser concebible.</v>
      </c>
      <c r="Z22" s="7">
        <v>10</v>
      </c>
      <c r="AA22" s="7">
        <f t="shared" si="12"/>
        <v>40</v>
      </c>
      <c r="AB22" s="10" t="str">
        <f t="shared" si="13"/>
        <v>III</v>
      </c>
      <c r="AC22" s="9" t="str">
        <f t="shared" si="14"/>
        <v>Mejorar si es posible. Sería conveniente justificar la intervención y su rentabilidad.</v>
      </c>
      <c r="AD22" s="11" t="str">
        <f t="shared" si="15"/>
        <v>Aceptable</v>
      </c>
      <c r="AE22" s="143" t="s">
        <v>527</v>
      </c>
      <c r="AF22" s="148" t="s">
        <v>34</v>
      </c>
      <c r="AG22" s="148" t="s">
        <v>34</v>
      </c>
      <c r="AH22" s="190" t="s">
        <v>72</v>
      </c>
      <c r="AI22" s="190" t="s">
        <v>431</v>
      </c>
      <c r="AJ22" s="148" t="s">
        <v>34</v>
      </c>
      <c r="AK22" s="147" t="s">
        <v>35</v>
      </c>
    </row>
    <row r="23" spans="1:37" s="2" customFormat="1" ht="107.25" customHeight="1" x14ac:dyDescent="0.35">
      <c r="A23" s="40"/>
      <c r="B23" s="237"/>
      <c r="C23" s="237"/>
      <c r="D23" s="237"/>
      <c r="E23" s="243"/>
      <c r="F23" s="243"/>
      <c r="G23" s="36" t="s">
        <v>33</v>
      </c>
      <c r="H23" s="254"/>
      <c r="I23" s="190" t="s">
        <v>288</v>
      </c>
      <c r="J23" s="190" t="s">
        <v>427</v>
      </c>
      <c r="K23" s="190" t="s">
        <v>425</v>
      </c>
      <c r="L23" s="140">
        <v>1</v>
      </c>
      <c r="M23" s="158">
        <v>0</v>
      </c>
      <c r="N23" s="140">
        <v>0</v>
      </c>
      <c r="O23" s="140">
        <f t="shared" si="0"/>
        <v>1</v>
      </c>
      <c r="P23" s="190" t="s">
        <v>426</v>
      </c>
      <c r="Q23" s="157">
        <v>2</v>
      </c>
      <c r="R23" s="179" t="s">
        <v>213</v>
      </c>
      <c r="S23" s="190" t="s">
        <v>475</v>
      </c>
      <c r="T23" s="179" t="s">
        <v>477</v>
      </c>
      <c r="U23" s="7">
        <v>2</v>
      </c>
      <c r="V23" s="7">
        <v>1</v>
      </c>
      <c r="W23" s="7">
        <f t="shared" si="9"/>
        <v>2</v>
      </c>
      <c r="X23" s="8" t="str">
        <f t="shared" si="10"/>
        <v>B</v>
      </c>
      <c r="Y23" s="9" t="str">
        <f t="shared" si="11"/>
        <v>Situación mejorable con exposición ocasional o esporádica, o situación sin anomalía destacable con cualquier nivel de exposición. No es esperable que se materialice el riesgo, aunque puede ser concebible.</v>
      </c>
      <c r="Z23" s="7">
        <v>60</v>
      </c>
      <c r="AA23" s="7">
        <f t="shared" si="12"/>
        <v>120</v>
      </c>
      <c r="AB23" s="10" t="str">
        <f t="shared" si="13"/>
        <v>III</v>
      </c>
      <c r="AC23" s="9" t="str">
        <f t="shared" si="14"/>
        <v>Mejorar si es posible. Sería conveniente justificar la intervención y su rentabilidad.</v>
      </c>
      <c r="AD23" s="11" t="str">
        <f t="shared" si="15"/>
        <v>Aceptable</v>
      </c>
      <c r="AE23" s="148" t="s">
        <v>34</v>
      </c>
      <c r="AF23" s="148" t="s">
        <v>34</v>
      </c>
      <c r="AG23" s="148" t="s">
        <v>34</v>
      </c>
      <c r="AH23" s="190" t="s">
        <v>428</v>
      </c>
      <c r="AI23" s="146" t="s">
        <v>217</v>
      </c>
      <c r="AJ23" s="148" t="s">
        <v>34</v>
      </c>
      <c r="AK23" s="147" t="s">
        <v>35</v>
      </c>
    </row>
    <row r="24" spans="1:37" s="2" customFormat="1" ht="107.25" customHeight="1" thickBot="1" x14ac:dyDescent="0.4">
      <c r="A24" s="41"/>
      <c r="B24" s="263"/>
      <c r="C24" s="263"/>
      <c r="D24" s="263"/>
      <c r="E24" s="259"/>
      <c r="F24" s="259"/>
      <c r="G24" s="36" t="s">
        <v>33</v>
      </c>
      <c r="H24" s="190" t="s">
        <v>75</v>
      </c>
      <c r="I24" s="190" t="s">
        <v>418</v>
      </c>
      <c r="J24" s="190" t="s">
        <v>419</v>
      </c>
      <c r="K24" s="190" t="s">
        <v>420</v>
      </c>
      <c r="L24" s="140">
        <v>1</v>
      </c>
      <c r="M24" s="158">
        <v>0</v>
      </c>
      <c r="N24" s="140">
        <v>0</v>
      </c>
      <c r="O24" s="140">
        <f t="shared" si="0"/>
        <v>1</v>
      </c>
      <c r="P24" s="190" t="s">
        <v>421</v>
      </c>
      <c r="Q24" s="157">
        <v>8</v>
      </c>
      <c r="R24" s="190" t="s">
        <v>422</v>
      </c>
      <c r="S24" s="190" t="s">
        <v>423</v>
      </c>
      <c r="T24" s="179" t="s">
        <v>492</v>
      </c>
      <c r="U24" s="7">
        <v>2</v>
      </c>
      <c r="V24" s="7">
        <v>1</v>
      </c>
      <c r="W24" s="7">
        <f t="shared" si="9"/>
        <v>2</v>
      </c>
      <c r="X24" s="8" t="str">
        <f t="shared" si="10"/>
        <v>B</v>
      </c>
      <c r="Y24" s="9" t="str">
        <f t="shared" si="11"/>
        <v>Situación mejorable con exposición ocasional o esporádica, o situación sin anomalía destacable con cualquier nivel de exposición. No es esperable que se materialice el riesgo, aunque puede ser concebible.</v>
      </c>
      <c r="Z24" s="7">
        <v>10</v>
      </c>
      <c r="AA24" s="7">
        <f t="shared" si="12"/>
        <v>20</v>
      </c>
      <c r="AB24" s="10" t="str">
        <f t="shared" si="13"/>
        <v>IV</v>
      </c>
      <c r="AC24" s="9" t="str">
        <f t="shared" si="14"/>
        <v>Mantener las medidas de control existentes, pero se deberían considerar soluciones o mejoras y se deben hacer comprobaciones periódicas para asegurar que el riesgo aún es tolerable.</v>
      </c>
      <c r="AD24" s="11" t="str">
        <f t="shared" si="15"/>
        <v>Aceptable</v>
      </c>
      <c r="AE24" s="190" t="s">
        <v>79</v>
      </c>
      <c r="AF24" s="157" t="s">
        <v>34</v>
      </c>
      <c r="AG24" s="157" t="s">
        <v>34</v>
      </c>
      <c r="AH24" s="190" t="s">
        <v>80</v>
      </c>
      <c r="AI24" s="190" t="s">
        <v>424</v>
      </c>
      <c r="AJ24" s="157" t="s">
        <v>34</v>
      </c>
      <c r="AK24" s="147" t="s">
        <v>35</v>
      </c>
    </row>
    <row r="25" spans="1:37" ht="107.25" customHeight="1" x14ac:dyDescent="0.3">
      <c r="E25" s="3"/>
      <c r="H25" s="3"/>
      <c r="Z25" s="53" t="s">
        <v>121</v>
      </c>
      <c r="AE25" s="137"/>
      <c r="AF25" s="137"/>
      <c r="AG25" s="137"/>
      <c r="AH25" s="137"/>
      <c r="AI25" s="175"/>
      <c r="AJ25" s="137"/>
      <c r="AK25" s="137"/>
    </row>
    <row r="26" spans="1:37" ht="107.25" customHeight="1" x14ac:dyDescent="0.3">
      <c r="E26" s="3"/>
      <c r="H26" s="3"/>
      <c r="AF26" s="3"/>
      <c r="AG26" s="3"/>
      <c r="AH26" s="3"/>
      <c r="AI26" s="104"/>
      <c r="AJ26" s="3"/>
    </row>
    <row r="27" spans="1:37" ht="107.25" customHeight="1" x14ac:dyDescent="0.3">
      <c r="E27" s="3"/>
      <c r="H27" s="3"/>
      <c r="AF27" s="3"/>
      <c r="AG27" s="3"/>
      <c r="AH27" s="3"/>
      <c r="AJ27" s="3"/>
    </row>
    <row r="28" spans="1:37" ht="107.25" customHeight="1" x14ac:dyDescent="0.3">
      <c r="E28" s="3"/>
      <c r="H28" s="3"/>
      <c r="AF28" s="3"/>
      <c r="AG28" s="3"/>
      <c r="AH28" s="3"/>
      <c r="AJ28" s="3"/>
    </row>
    <row r="29" spans="1:37" ht="107.25" customHeight="1" x14ac:dyDescent="0.3">
      <c r="E29" s="3"/>
      <c r="H29" s="3"/>
      <c r="AF29" s="3"/>
      <c r="AG29" s="3"/>
      <c r="AH29" s="3"/>
      <c r="AJ29" s="3"/>
    </row>
    <row r="30" spans="1:37" ht="107.25" customHeight="1" x14ac:dyDescent="0.3">
      <c r="E30" s="3"/>
      <c r="H30" s="3"/>
      <c r="AF30" s="3"/>
      <c r="AG30" s="3"/>
      <c r="AH30" s="3"/>
      <c r="AJ30" s="3"/>
    </row>
    <row r="31" spans="1:37" ht="107.25" customHeight="1" x14ac:dyDescent="0.3">
      <c r="E31" s="3"/>
      <c r="H31" s="3"/>
      <c r="AF31" s="3"/>
      <c r="AG31" s="3"/>
      <c r="AH31" s="3"/>
      <c r="AJ31" s="3"/>
    </row>
  </sheetData>
  <autoFilter ref="B10:AK24" xr:uid="{00000000-0009-0000-0000-000006000000}"/>
  <mergeCells count="46">
    <mergeCell ref="AD9:AD10"/>
    <mergeCell ref="AE9:AE10"/>
    <mergeCell ref="AF9:AF10"/>
    <mergeCell ref="AK9:AK10"/>
    <mergeCell ref="AA9:AA10"/>
    <mergeCell ref="AB9:AB10"/>
    <mergeCell ref="AC9:AC10"/>
    <mergeCell ref="AH9:AH10"/>
    <mergeCell ref="W9:W10"/>
    <mergeCell ref="X9:X10"/>
    <mergeCell ref="Y9:Y10"/>
    <mergeCell ref="Z9:Z10"/>
    <mergeCell ref="R9:T9"/>
    <mergeCell ref="U9:U10"/>
    <mergeCell ref="P9:P10"/>
    <mergeCell ref="Q9:Q10"/>
    <mergeCell ref="B5:T5"/>
    <mergeCell ref="U5:AK5"/>
    <mergeCell ref="B7:T8"/>
    <mergeCell ref="U7:AC8"/>
    <mergeCell ref="AD7:AD8"/>
    <mergeCell ref="AE7:AK7"/>
    <mergeCell ref="AE8:AK8"/>
    <mergeCell ref="B9:B10"/>
    <mergeCell ref="AI9:AI10"/>
    <mergeCell ref="AJ9:AJ10"/>
    <mergeCell ref="K9:K10"/>
    <mergeCell ref="L9:O9"/>
    <mergeCell ref="AG9:AG10"/>
    <mergeCell ref="V9:V10"/>
    <mergeCell ref="C9:C10"/>
    <mergeCell ref="C11:C24"/>
    <mergeCell ref="B11:B24"/>
    <mergeCell ref="D11:D24"/>
    <mergeCell ref="E11:E24"/>
    <mergeCell ref="H19:H23"/>
    <mergeCell ref="H9:J9"/>
    <mergeCell ref="D9:D10"/>
    <mergeCell ref="E9:E10"/>
    <mergeCell ref="F9:F10"/>
    <mergeCell ref="G9:G10"/>
    <mergeCell ref="H17:H18"/>
    <mergeCell ref="G13:G15"/>
    <mergeCell ref="H13:H15"/>
    <mergeCell ref="F11:F24"/>
    <mergeCell ref="H11:H12"/>
  </mergeCells>
  <conditionalFormatting sqref="AB21:AD21 AB23:AD24 AB11:AD12 AB19:AD19">
    <cfRule type="cellIs" dxfId="3042" priority="145" stopIfTrue="1" operator="equal">
      <formula>"I"</formula>
    </cfRule>
    <cfRule type="cellIs" dxfId="3041" priority="146" stopIfTrue="1" operator="equal">
      <formula>"II"</formula>
    </cfRule>
    <cfRule type="cellIs" dxfId="3040" priority="147" stopIfTrue="1" operator="between">
      <formula>"III"</formula>
      <formula>"IV"</formula>
    </cfRule>
  </conditionalFormatting>
  <conditionalFormatting sqref="AD21 AD23:AD24 AD11:AD12 AD19">
    <cfRule type="cellIs" dxfId="3039" priority="143" stopIfTrue="1" operator="equal">
      <formula>"Aceptable"</formula>
    </cfRule>
    <cfRule type="cellIs" dxfId="3038" priority="144" stopIfTrue="1" operator="equal">
      <formula>"No aceptable"</formula>
    </cfRule>
  </conditionalFormatting>
  <conditionalFormatting sqref="AD21 AD23:AD24 AD19 AD11:AD12">
    <cfRule type="containsText" dxfId="3037" priority="138" stopIfTrue="1" operator="containsText" text="No aceptable o aceptable con control específico">
      <formula>NOT(ISERROR(SEARCH("No aceptable o aceptable con control específico",AD11)))</formula>
    </cfRule>
    <cfRule type="containsText" dxfId="3036" priority="141" stopIfTrue="1" operator="containsText" text="No aceptable">
      <formula>NOT(ISERROR(SEARCH("No aceptable",AD11)))</formula>
    </cfRule>
    <cfRule type="containsText" dxfId="3035" priority="142" stopIfTrue="1" operator="containsText" text="No Aceptable o aceptable con control específico">
      <formula>NOT(ISERROR(SEARCH("No Aceptable o aceptable con control específico",AD11)))</formula>
    </cfRule>
  </conditionalFormatting>
  <conditionalFormatting sqref="AD20">
    <cfRule type="cellIs" dxfId="3034" priority="117" stopIfTrue="1" operator="equal">
      <formula>"Aceptable"</formula>
    </cfRule>
    <cfRule type="cellIs" dxfId="3033" priority="118" stopIfTrue="1" operator="equal">
      <formula>"No aceptable"</formula>
    </cfRule>
  </conditionalFormatting>
  <conditionalFormatting sqref="AD20">
    <cfRule type="containsText" dxfId="3032" priority="114" stopIfTrue="1" operator="containsText" text="No aceptable o aceptable con control específico">
      <formula>NOT(ISERROR(SEARCH("No aceptable o aceptable con control específico",AD20)))</formula>
    </cfRule>
    <cfRule type="containsText" dxfId="3031" priority="115" stopIfTrue="1" operator="containsText" text="No aceptable">
      <formula>NOT(ISERROR(SEARCH("No aceptable",AD20)))</formula>
    </cfRule>
    <cfRule type="containsText" dxfId="3030" priority="116" stopIfTrue="1" operator="containsText" text="No Aceptable o aceptable con control específico">
      <formula>NOT(ISERROR(SEARCH("No Aceptable o aceptable con control específico",AD20)))</formula>
    </cfRule>
  </conditionalFormatting>
  <conditionalFormatting sqref="AD22">
    <cfRule type="cellIs" dxfId="3029" priority="109" stopIfTrue="1" operator="equal">
      <formula>"Aceptable"</formula>
    </cfRule>
    <cfRule type="cellIs" dxfId="3028" priority="110" stopIfTrue="1" operator="equal">
      <formula>"No aceptable"</formula>
    </cfRule>
  </conditionalFormatting>
  <conditionalFormatting sqref="AD22">
    <cfRule type="containsText" dxfId="3027" priority="106" stopIfTrue="1" operator="containsText" text="No aceptable o aceptable con control específico">
      <formula>NOT(ISERROR(SEARCH("No aceptable o aceptable con control específico",AD22)))</formula>
    </cfRule>
    <cfRule type="containsText" dxfId="3026" priority="107" stopIfTrue="1" operator="containsText" text="No aceptable">
      <formula>NOT(ISERROR(SEARCH("No aceptable",AD22)))</formula>
    </cfRule>
    <cfRule type="containsText" dxfId="3025" priority="108" stopIfTrue="1" operator="containsText" text="No Aceptable o aceptable con control específico">
      <formula>NOT(ISERROR(SEARCH("No Aceptable o aceptable con control específico",AD22)))</formula>
    </cfRule>
  </conditionalFormatting>
  <conditionalFormatting sqref="AB20">
    <cfRule type="cellIs" dxfId="3024" priority="85" stopIfTrue="1" operator="equal">
      <formula>"I"</formula>
    </cfRule>
    <cfRule type="cellIs" dxfId="3023" priority="86" stopIfTrue="1" operator="equal">
      <formula>"II"</formula>
    </cfRule>
    <cfRule type="cellIs" dxfId="3022" priority="87" stopIfTrue="1" operator="between">
      <formula>"III"</formula>
      <formula>"IV"</formula>
    </cfRule>
  </conditionalFormatting>
  <conditionalFormatting sqref="AB22">
    <cfRule type="cellIs" dxfId="3021" priority="82" stopIfTrue="1" operator="equal">
      <formula>"I"</formula>
    </cfRule>
    <cfRule type="cellIs" dxfId="3020" priority="83" stopIfTrue="1" operator="equal">
      <formula>"II"</formula>
    </cfRule>
    <cfRule type="cellIs" dxfId="3019" priority="84" stopIfTrue="1" operator="between">
      <formula>"III"</formula>
      <formula>"IV"</formula>
    </cfRule>
  </conditionalFormatting>
  <conditionalFormatting sqref="AB13:AD13">
    <cfRule type="cellIs" dxfId="3018" priority="79" stopIfTrue="1" operator="equal">
      <formula>"I"</formula>
    </cfRule>
    <cfRule type="cellIs" dxfId="3017" priority="80" stopIfTrue="1" operator="equal">
      <formula>"II"</formula>
    </cfRule>
    <cfRule type="cellIs" dxfId="3016" priority="81" stopIfTrue="1" operator="between">
      <formula>"III"</formula>
      <formula>"IV"</formula>
    </cfRule>
  </conditionalFormatting>
  <conditionalFormatting sqref="AD13">
    <cfRule type="cellIs" dxfId="3015" priority="77" stopIfTrue="1" operator="equal">
      <formula>"Aceptable"</formula>
    </cfRule>
    <cfRule type="cellIs" dxfId="3014" priority="78" stopIfTrue="1" operator="equal">
      <formula>"No aceptable"</formula>
    </cfRule>
  </conditionalFormatting>
  <conditionalFormatting sqref="AD13">
    <cfRule type="containsText" dxfId="3013" priority="74" stopIfTrue="1" operator="containsText" text="No aceptable o aceptable con control específico">
      <formula>NOT(ISERROR(SEARCH("No aceptable o aceptable con control específico",AD13)))</formula>
    </cfRule>
    <cfRule type="containsText" dxfId="3012" priority="75" stopIfTrue="1" operator="containsText" text="No aceptable">
      <formula>NOT(ISERROR(SEARCH("No aceptable",AD13)))</formula>
    </cfRule>
    <cfRule type="containsText" dxfId="3011" priority="76" stopIfTrue="1" operator="containsText" text="No Aceptable o aceptable con control específico">
      <formula>NOT(ISERROR(SEARCH("No Aceptable o aceptable con control específico",AD13)))</formula>
    </cfRule>
  </conditionalFormatting>
  <conditionalFormatting sqref="AD13">
    <cfRule type="containsText" dxfId="3010" priority="72" stopIfTrue="1" operator="containsText" text="No aceptable">
      <formula>NOT(ISERROR(SEARCH("No aceptable",AD13)))</formula>
    </cfRule>
    <cfRule type="containsText" dxfId="3009" priority="73" stopIfTrue="1" operator="containsText" text="No Aceptable o aceptable con control específico">
      <formula>NOT(ISERROR(SEARCH("No Aceptable o aceptable con control específico",AD13)))</formula>
    </cfRule>
  </conditionalFormatting>
  <conditionalFormatting sqref="AB15:AD15">
    <cfRule type="cellIs" dxfId="3008" priority="69" stopIfTrue="1" operator="equal">
      <formula>"I"</formula>
    </cfRule>
    <cfRule type="cellIs" dxfId="3007" priority="70" stopIfTrue="1" operator="equal">
      <formula>"II"</formula>
    </cfRule>
    <cfRule type="cellIs" dxfId="3006" priority="71" stopIfTrue="1" operator="between">
      <formula>"III"</formula>
      <formula>"IV"</formula>
    </cfRule>
  </conditionalFormatting>
  <conditionalFormatting sqref="AD15">
    <cfRule type="cellIs" dxfId="3005" priority="67" stopIfTrue="1" operator="equal">
      <formula>"Aceptable"</formula>
    </cfRule>
    <cfRule type="cellIs" dxfId="3004" priority="68" stopIfTrue="1" operator="equal">
      <formula>"No aceptable"</formula>
    </cfRule>
  </conditionalFormatting>
  <conditionalFormatting sqref="AD15">
    <cfRule type="containsText" dxfId="3003" priority="64" stopIfTrue="1" operator="containsText" text="No aceptable o aceptable con control específico">
      <formula>NOT(ISERROR(SEARCH("No aceptable o aceptable con control específico",AD15)))</formula>
    </cfRule>
    <cfRule type="containsText" dxfId="3002" priority="65" stopIfTrue="1" operator="containsText" text="No aceptable">
      <formula>NOT(ISERROR(SEARCH("No aceptable",AD15)))</formula>
    </cfRule>
    <cfRule type="containsText" dxfId="3001" priority="66" stopIfTrue="1" operator="containsText" text="No Aceptable o aceptable con control específico">
      <formula>NOT(ISERROR(SEARCH("No Aceptable o aceptable con control específico",AD15)))</formula>
    </cfRule>
  </conditionalFormatting>
  <conditionalFormatting sqref="AB14:AE14">
    <cfRule type="cellIs" dxfId="3000" priority="61" stopIfTrue="1" operator="equal">
      <formula>"I"</formula>
    </cfRule>
    <cfRule type="cellIs" dxfId="2999" priority="62" stopIfTrue="1" operator="equal">
      <formula>"II"</formula>
    </cfRule>
    <cfRule type="cellIs" dxfId="2998" priority="63" stopIfTrue="1" operator="between">
      <formula>"III"</formula>
      <formula>"IV"</formula>
    </cfRule>
  </conditionalFormatting>
  <conditionalFormatting sqref="AD14:AE14">
    <cfRule type="cellIs" dxfId="2997" priority="59" stopIfTrue="1" operator="equal">
      <formula>"Aceptable"</formula>
    </cfRule>
    <cfRule type="cellIs" dxfId="2996" priority="60" stopIfTrue="1" operator="equal">
      <formula>"No aceptable"</formula>
    </cfRule>
  </conditionalFormatting>
  <conditionalFormatting sqref="AD14">
    <cfRule type="containsText" dxfId="2995" priority="56" stopIfTrue="1" operator="containsText" text="No aceptable o aceptable con control específico">
      <formula>NOT(ISERROR(SEARCH("No aceptable o aceptable con control específico",AD14)))</formula>
    </cfRule>
    <cfRule type="containsText" dxfId="2994" priority="57" stopIfTrue="1" operator="containsText" text="No aceptable">
      <formula>NOT(ISERROR(SEARCH("No aceptable",AD14)))</formula>
    </cfRule>
    <cfRule type="containsText" dxfId="2993" priority="58" stopIfTrue="1" operator="containsText" text="No Aceptable o aceptable con control específico">
      <formula>NOT(ISERROR(SEARCH("No Aceptable o aceptable con control específico",AD14)))</formula>
    </cfRule>
  </conditionalFormatting>
  <conditionalFormatting sqref="AD14">
    <cfRule type="containsText" dxfId="2992" priority="54" stopIfTrue="1" operator="containsText" text="No aceptable">
      <formula>NOT(ISERROR(SEARCH("No aceptable",AD14)))</formula>
    </cfRule>
    <cfRule type="containsText" dxfId="2991" priority="55" stopIfTrue="1" operator="containsText" text="No Aceptable o aceptable con control específico">
      <formula>NOT(ISERROR(SEARCH("No Aceptable o aceptable con control específico",AD14)))</formula>
    </cfRule>
  </conditionalFormatting>
  <conditionalFormatting sqref="AE11:AE12">
    <cfRule type="cellIs" dxfId="2990" priority="51" stopIfTrue="1" operator="equal">
      <formula>"I"</formula>
    </cfRule>
    <cfRule type="cellIs" dxfId="2989" priority="52" stopIfTrue="1" operator="equal">
      <formula>"II"</formula>
    </cfRule>
    <cfRule type="cellIs" dxfId="2988" priority="53" stopIfTrue="1" operator="between">
      <formula>"III"</formula>
      <formula>"IV"</formula>
    </cfRule>
  </conditionalFormatting>
  <conditionalFormatting sqref="AE11:AE12">
    <cfRule type="cellIs" dxfId="2987" priority="49" stopIfTrue="1" operator="equal">
      <formula>"Aceptable"</formula>
    </cfRule>
    <cfRule type="cellIs" dxfId="2986" priority="50" stopIfTrue="1" operator="equal">
      <formula>"No aceptable"</formula>
    </cfRule>
  </conditionalFormatting>
  <conditionalFormatting sqref="AE21 AE23">
    <cfRule type="cellIs" dxfId="2985" priority="46" stopIfTrue="1" operator="equal">
      <formula>"I"</formula>
    </cfRule>
    <cfRule type="cellIs" dxfId="2984" priority="47" stopIfTrue="1" operator="equal">
      <formula>"II"</formula>
    </cfRule>
    <cfRule type="cellIs" dxfId="2983" priority="48" stopIfTrue="1" operator="between">
      <formula>"III"</formula>
      <formula>"IV"</formula>
    </cfRule>
  </conditionalFormatting>
  <conditionalFormatting sqref="AE21 AE23">
    <cfRule type="cellIs" dxfId="2982" priority="44" stopIfTrue="1" operator="equal">
      <formula>"Aceptable"</formula>
    </cfRule>
    <cfRule type="cellIs" dxfId="2981" priority="45" stopIfTrue="1" operator="equal">
      <formula>"No aceptable"</formula>
    </cfRule>
  </conditionalFormatting>
  <conditionalFormatting sqref="AE20">
    <cfRule type="cellIs" dxfId="2980" priority="42" stopIfTrue="1" operator="equal">
      <formula>"Aceptable"</formula>
    </cfRule>
    <cfRule type="cellIs" dxfId="2979" priority="43" stopIfTrue="1" operator="equal">
      <formula>"No aceptable"</formula>
    </cfRule>
  </conditionalFormatting>
  <conditionalFormatting sqref="AE19">
    <cfRule type="cellIs" dxfId="2978" priority="39" stopIfTrue="1" operator="equal">
      <formula>"I"</formula>
    </cfRule>
    <cfRule type="cellIs" dxfId="2977" priority="40" stopIfTrue="1" operator="equal">
      <formula>"II"</formula>
    </cfRule>
    <cfRule type="cellIs" dxfId="2976" priority="41" stopIfTrue="1" operator="between">
      <formula>"III"</formula>
      <formula>"IV"</formula>
    </cfRule>
  </conditionalFormatting>
  <conditionalFormatting sqref="AE19">
    <cfRule type="cellIs" dxfId="2975" priority="37" stopIfTrue="1" operator="equal">
      <formula>"Aceptable"</formula>
    </cfRule>
    <cfRule type="cellIs" dxfId="2974" priority="38" stopIfTrue="1" operator="equal">
      <formula>"No aceptable"</formula>
    </cfRule>
  </conditionalFormatting>
  <conditionalFormatting sqref="AE22">
    <cfRule type="cellIs" dxfId="2973" priority="34" stopIfTrue="1" operator="equal">
      <formula>"I"</formula>
    </cfRule>
    <cfRule type="cellIs" dxfId="2972" priority="35" stopIfTrue="1" operator="equal">
      <formula>"II"</formula>
    </cfRule>
    <cfRule type="cellIs" dxfId="2971" priority="36" stopIfTrue="1" operator="between">
      <formula>"III"</formula>
      <formula>"IV"</formula>
    </cfRule>
  </conditionalFormatting>
  <conditionalFormatting sqref="AE22">
    <cfRule type="cellIs" dxfId="2970" priority="32" stopIfTrue="1" operator="equal">
      <formula>"Aceptable"</formula>
    </cfRule>
    <cfRule type="cellIs" dxfId="2969" priority="33" stopIfTrue="1" operator="equal">
      <formula>"No aceptable"</formula>
    </cfRule>
  </conditionalFormatting>
  <conditionalFormatting sqref="AE16">
    <cfRule type="cellIs" dxfId="2968" priority="29" stopIfTrue="1" operator="equal">
      <formula>"I"</formula>
    </cfRule>
    <cfRule type="cellIs" dxfId="2967" priority="30" stopIfTrue="1" operator="equal">
      <formula>"II"</formula>
    </cfRule>
    <cfRule type="cellIs" dxfId="2966" priority="31" stopIfTrue="1" operator="between">
      <formula>"III"</formula>
      <formula>"IV"</formula>
    </cfRule>
  </conditionalFormatting>
  <conditionalFormatting sqref="AE16">
    <cfRule type="cellIs" dxfId="2965" priority="27" stopIfTrue="1" operator="equal">
      <formula>"Aceptable"</formula>
    </cfRule>
    <cfRule type="cellIs" dxfId="2964" priority="28" stopIfTrue="1" operator="equal">
      <formula>"No aceptable"</formula>
    </cfRule>
  </conditionalFormatting>
  <conditionalFormatting sqref="AE18">
    <cfRule type="cellIs" dxfId="2963" priority="17" stopIfTrue="1" operator="equal">
      <formula>"Aceptable"</formula>
    </cfRule>
    <cfRule type="cellIs" dxfId="2962" priority="18" stopIfTrue="1" operator="equal">
      <formula>"No aceptable"</formula>
    </cfRule>
  </conditionalFormatting>
  <conditionalFormatting sqref="AE17">
    <cfRule type="cellIs" dxfId="2961" priority="24" stopIfTrue="1" operator="equal">
      <formula>"I"</formula>
    </cfRule>
    <cfRule type="cellIs" dxfId="2960" priority="25" stopIfTrue="1" operator="equal">
      <formula>"II"</formula>
    </cfRule>
    <cfRule type="cellIs" dxfId="2959" priority="26" stopIfTrue="1" operator="between">
      <formula>"III"</formula>
      <formula>"IV"</formula>
    </cfRule>
  </conditionalFormatting>
  <conditionalFormatting sqref="AE17">
    <cfRule type="cellIs" dxfId="2958" priority="22" stopIfTrue="1" operator="equal">
      <formula>"Aceptable"</formula>
    </cfRule>
    <cfRule type="cellIs" dxfId="2957" priority="23" stopIfTrue="1" operator="equal">
      <formula>"No aceptable"</formula>
    </cfRule>
  </conditionalFormatting>
  <conditionalFormatting sqref="AE18">
    <cfRule type="cellIs" dxfId="2956" priority="19" stopIfTrue="1" operator="equal">
      <formula>"I"</formula>
    </cfRule>
    <cfRule type="cellIs" dxfId="2955" priority="20" stopIfTrue="1" operator="equal">
      <formula>"II"</formula>
    </cfRule>
    <cfRule type="cellIs" dxfId="2954" priority="21" stopIfTrue="1" operator="between">
      <formula>"III"</formula>
      <formula>"IV"</formula>
    </cfRule>
  </conditionalFormatting>
  <conditionalFormatting sqref="AB16:AD16">
    <cfRule type="cellIs" dxfId="2953" priority="14" stopIfTrue="1" operator="equal">
      <formula>"I"</formula>
    </cfRule>
    <cfRule type="cellIs" dxfId="2952" priority="15" stopIfTrue="1" operator="equal">
      <formula>"II"</formula>
    </cfRule>
    <cfRule type="cellIs" dxfId="2951" priority="16" stopIfTrue="1" operator="between">
      <formula>"III"</formula>
      <formula>"IV"</formula>
    </cfRule>
  </conditionalFormatting>
  <conditionalFormatting sqref="AD16">
    <cfRule type="cellIs" dxfId="2950" priority="12" stopIfTrue="1" operator="equal">
      <formula>"Aceptable"</formula>
    </cfRule>
    <cfRule type="cellIs" dxfId="2949" priority="13" stopIfTrue="1" operator="equal">
      <formula>"No aceptable"</formula>
    </cfRule>
  </conditionalFormatting>
  <conditionalFormatting sqref="AD16">
    <cfRule type="containsText" dxfId="2948" priority="9" stopIfTrue="1" operator="containsText" text="No aceptable o aceptable con control específico">
      <formula>NOT(ISERROR(SEARCH("No aceptable o aceptable con control específico",AD16)))</formula>
    </cfRule>
    <cfRule type="containsText" dxfId="2947" priority="10" stopIfTrue="1" operator="containsText" text="No aceptable">
      <formula>NOT(ISERROR(SEARCH("No aceptable",AD16)))</formula>
    </cfRule>
    <cfRule type="containsText" dxfId="2946" priority="11" stopIfTrue="1" operator="containsText" text="No Aceptable o aceptable con control específico">
      <formula>NOT(ISERROR(SEARCH("No Aceptable o aceptable con control específico",AD16)))</formula>
    </cfRule>
  </conditionalFormatting>
  <conditionalFormatting sqref="AB17:AD18">
    <cfRule type="cellIs" dxfId="2945" priority="6" stopIfTrue="1" operator="equal">
      <formula>"I"</formula>
    </cfRule>
    <cfRule type="cellIs" dxfId="2944" priority="7" stopIfTrue="1" operator="equal">
      <formula>"II"</formula>
    </cfRule>
    <cfRule type="cellIs" dxfId="2943" priority="8" stopIfTrue="1" operator="between">
      <formula>"III"</formula>
      <formula>"IV"</formula>
    </cfRule>
  </conditionalFormatting>
  <conditionalFormatting sqref="AD17:AD18">
    <cfRule type="cellIs" dxfId="2942" priority="4" stopIfTrue="1" operator="equal">
      <formula>"Aceptable"</formula>
    </cfRule>
    <cfRule type="cellIs" dxfId="2941" priority="5" stopIfTrue="1" operator="equal">
      <formula>"No aceptable"</formula>
    </cfRule>
  </conditionalFormatting>
  <conditionalFormatting sqref="AD17:AD18">
    <cfRule type="containsText" dxfId="2940" priority="1" stopIfTrue="1" operator="containsText" text="No aceptable o aceptable con control específico">
      <formula>NOT(ISERROR(SEARCH("No aceptable o aceptable con control específico",AD17)))</formula>
    </cfRule>
    <cfRule type="containsText" dxfId="2939" priority="2" stopIfTrue="1" operator="containsText" text="No aceptable">
      <formula>NOT(ISERROR(SEARCH("No aceptable",AD17)))</formula>
    </cfRule>
    <cfRule type="containsText" dxfId="2938" priority="3" stopIfTrue="1" operator="containsText" text="No Aceptable o aceptable con control específico">
      <formula>NOT(ISERROR(SEARCH("No Aceptable o aceptable con control específico",AD17)))</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24" xr:uid="{00000000-0002-0000-0600-000000000000}">
      <formula1>"100,60,25,10"</formula1>
    </dataValidation>
    <dataValidation type="list" allowBlank="1" showInputMessage="1" prompt="4 = Continua_x000a_3 = Frecuente_x000a_2 = Ocasional_x000a_1 = Esporádica" sqref="V11:V24" xr:uid="{00000000-0002-0000-0600-000001000000}">
      <formula1>"4, 3, 2, 1"</formula1>
    </dataValidation>
    <dataValidation type="list" allowBlank="1" showInputMessage="1" showErrorMessage="1" prompt="10 = Muy Alto_x000a_6 = Alto_x000a_2 = Medio_x000a_0 = Bajo" sqref="U11:U24" xr:uid="{00000000-0002-0000-0600-000002000000}">
      <formula1>"10, 6, 2, 0, "</formula1>
    </dataValidation>
    <dataValidation allowBlank="1" sqref="AA11:AA24" xr:uid="{00000000-0002-0000-0600-000003000000}"/>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BL36"/>
  <sheetViews>
    <sheetView topLeftCell="A14" zoomScale="60" zoomScaleNormal="60" workbookViewId="0">
      <selection activeCell="A5" sqref="A5:XFD5"/>
    </sheetView>
  </sheetViews>
  <sheetFormatPr baseColWidth="10" defaultRowHeight="63.75" customHeight="1" x14ac:dyDescent="0.3"/>
  <cols>
    <col min="1" max="1" width="1.85546875" style="3" customWidth="1"/>
    <col min="2" max="2" width="5.7109375" style="3" customWidth="1"/>
    <col min="3" max="3" width="7.5703125" style="3" customWidth="1"/>
    <col min="4" max="4" width="6.28515625" style="3" customWidth="1"/>
    <col min="5" max="5" width="7.7109375" style="4" customWidth="1"/>
    <col min="6" max="6" width="12.7109375" style="3" customWidth="1"/>
    <col min="7" max="7" width="8.28515625" style="3" customWidth="1"/>
    <col min="8" max="8" width="20.28515625" style="5" customWidth="1"/>
    <col min="9" max="9" width="19.28515625" style="3" customWidth="1"/>
    <col min="10" max="10" width="22.5703125" style="3" customWidth="1"/>
    <col min="11" max="11" width="23.140625" style="3" customWidth="1"/>
    <col min="12" max="15" width="5.140625" style="3" customWidth="1"/>
    <col min="16" max="16" width="23.85546875" style="3" bestFit="1" customWidth="1"/>
    <col min="17" max="17" width="5.7109375" style="3" customWidth="1"/>
    <col min="18" max="20" width="19.42578125" style="3" customWidth="1"/>
    <col min="21" max="21" width="5" style="3" customWidth="1"/>
    <col min="22" max="22" width="5.42578125" style="3" customWidth="1"/>
    <col min="23" max="23" width="8.140625" style="3" customWidth="1"/>
    <col min="24" max="24" width="6.7109375" style="3" customWidth="1"/>
    <col min="25" max="25" width="16.28515625" style="3" customWidth="1"/>
    <col min="26" max="26" width="7.7109375" style="3" customWidth="1"/>
    <col min="27" max="27" width="8.140625" style="3" customWidth="1"/>
    <col min="28" max="28" width="7.28515625" style="3" customWidth="1"/>
    <col min="29" max="29" width="14.5703125" style="3" customWidth="1"/>
    <col min="30" max="31" width="12.7109375" style="3" customWidth="1"/>
    <col min="32" max="32" width="12.42578125" style="4" customWidth="1"/>
    <col min="33" max="33" width="11.5703125" style="4" customWidth="1"/>
    <col min="34" max="34" width="22.28515625" style="4" customWidth="1"/>
    <col min="35" max="35" width="21" style="3" customWidth="1"/>
    <col min="36" max="36" width="18.5703125" style="5" customWidth="1"/>
    <col min="37" max="37" width="19.28515625" style="3" customWidth="1"/>
    <col min="38" max="16384" width="11.42578125" style="3"/>
  </cols>
  <sheetData>
    <row r="1" spans="1:64" ht="17.2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32" t="s">
        <v>89</v>
      </c>
      <c r="AK1" s="59" t="s">
        <v>137</v>
      </c>
    </row>
    <row r="2" spans="1:64" ht="17.2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32" t="s">
        <v>90</v>
      </c>
      <c r="AK2" s="59">
        <v>1</v>
      </c>
    </row>
    <row r="3" spans="1:64" ht="17.2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33" t="s">
        <v>91</v>
      </c>
      <c r="AK3" s="60">
        <v>42870</v>
      </c>
    </row>
    <row r="4" spans="1:64" ht="17.25" customHeight="1" x14ac:dyDescent="0.3"/>
    <row r="5" spans="1:64"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1:64" s="137" customFormat="1" ht="18.75" customHeight="1" x14ac:dyDescent="0.3">
      <c r="E6" s="138"/>
      <c r="H6" s="139"/>
      <c r="AF6" s="138"/>
      <c r="AG6" s="138"/>
      <c r="AH6" s="138"/>
      <c r="AJ6" s="139"/>
    </row>
    <row r="7" spans="1:64"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1:64"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1:64"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1:64" s="135" customFormat="1" ht="62.25" customHeight="1" x14ac:dyDescent="0.35">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1:64" s="2" customFormat="1" ht="95.25" customHeight="1" x14ac:dyDescent="0.35">
      <c r="A11" s="1"/>
      <c r="B11" s="236" t="s">
        <v>143</v>
      </c>
      <c r="C11" s="236" t="s">
        <v>191</v>
      </c>
      <c r="D11" s="236" t="s">
        <v>192</v>
      </c>
      <c r="E11" s="242" t="s">
        <v>237</v>
      </c>
      <c r="F11" s="242" t="s">
        <v>238</v>
      </c>
      <c r="G11" s="36" t="s">
        <v>44</v>
      </c>
      <c r="H11" s="216" t="s">
        <v>36</v>
      </c>
      <c r="I11" s="148" t="s">
        <v>49</v>
      </c>
      <c r="J11" s="189" t="s">
        <v>374</v>
      </c>
      <c r="K11" s="189" t="s">
        <v>375</v>
      </c>
      <c r="L11" s="140">
        <v>1</v>
      </c>
      <c r="M11" s="158">
        <v>0</v>
      </c>
      <c r="N11" s="140">
        <v>0</v>
      </c>
      <c r="O11" s="140">
        <f>SUM(L11:N11)</f>
        <v>1</v>
      </c>
      <c r="P11" s="189" t="s">
        <v>376</v>
      </c>
      <c r="Q11" s="157">
        <v>8</v>
      </c>
      <c r="R11" s="189" t="s">
        <v>628</v>
      </c>
      <c r="S11" s="189" t="s">
        <v>378</v>
      </c>
      <c r="T11" s="189" t="s">
        <v>377</v>
      </c>
      <c r="U11" s="48">
        <v>2</v>
      </c>
      <c r="V11" s="7">
        <v>4</v>
      </c>
      <c r="W11" s="7">
        <f>V11*U11</f>
        <v>8</v>
      </c>
      <c r="X11" s="8"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44" t="str">
        <f t="shared" ref="AB11:AB24" si="0">+IF(AND(U11*V11*Z11&gt;=600,U11*V11*Z11&lt;=4000),"I",IF(AND(U11*V11*Z11&gt;=150,U11*V11*Z11&lt;=500),"II",IF(AND(U11*V11*Z11&gt;=40,U11*V11*Z11&lt;=120),"III",IF(AND(U11*V11*Z11&gt;=0,U11*V11*Z11&lt;=20),"IV",""))))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43" t="s">
        <v>59</v>
      </c>
      <c r="AF11" s="157" t="s">
        <v>34</v>
      </c>
      <c r="AG11" s="157" t="s">
        <v>34</v>
      </c>
      <c r="AH11" s="157" t="s">
        <v>383</v>
      </c>
      <c r="AI11" s="146" t="s">
        <v>379</v>
      </c>
      <c r="AJ11" s="157" t="s">
        <v>34</v>
      </c>
      <c r="AK11" s="147"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95.25" customHeight="1" x14ac:dyDescent="0.35">
      <c r="A12" s="1"/>
      <c r="B12" s="237"/>
      <c r="C12" s="237"/>
      <c r="D12" s="237"/>
      <c r="E12" s="243"/>
      <c r="F12" s="243"/>
      <c r="G12" s="36" t="s">
        <v>33</v>
      </c>
      <c r="H12" s="217"/>
      <c r="I12" s="148" t="s">
        <v>127</v>
      </c>
      <c r="J12" s="189" t="s">
        <v>380</v>
      </c>
      <c r="K12" s="190" t="s">
        <v>381</v>
      </c>
      <c r="L12" s="140">
        <v>1</v>
      </c>
      <c r="M12" s="158">
        <v>0</v>
      </c>
      <c r="N12" s="140">
        <v>0</v>
      </c>
      <c r="O12" s="140">
        <f>SUM(L12:N12)</f>
        <v>1</v>
      </c>
      <c r="P12" s="189" t="s">
        <v>376</v>
      </c>
      <c r="Q12" s="157">
        <v>8</v>
      </c>
      <c r="R12" s="190" t="s">
        <v>629</v>
      </c>
      <c r="S12" s="190" t="s">
        <v>378</v>
      </c>
      <c r="T12" s="190" t="s">
        <v>377</v>
      </c>
      <c r="U12" s="7">
        <v>2</v>
      </c>
      <c r="V12" s="7">
        <v>4</v>
      </c>
      <c r="W12" s="7">
        <f>V12*U12</f>
        <v>8</v>
      </c>
      <c r="X12" s="8" t="str">
        <f>+IF(AND(U12*V12&gt;=24,U12*V12&lt;=40),"MA",IF(AND(U12*V12&gt;=10,U12*V12&lt;=20),"A",IF(AND(U12*V12&gt;=6,U12*V12&lt;=8),"M",IF(AND(U12*V12&gt;=0,U12*V12&lt;=4),"B",""))))</f>
        <v>M</v>
      </c>
      <c r="Y12" s="9"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10</v>
      </c>
      <c r="AA12" s="7">
        <f>W12*Z12</f>
        <v>80</v>
      </c>
      <c r="AB12" s="144" t="str">
        <f t="shared" si="0"/>
        <v>III</v>
      </c>
      <c r="AC12" s="9"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+IF(AB12="I","No aceptable",IF(AB12="II","No aceptable o aceptable con control específico",IF(AB12="III","Aceptable",IF(AB12="IV","Aceptable",""))))</f>
        <v>Aceptable</v>
      </c>
      <c r="AE12" s="143" t="s">
        <v>128</v>
      </c>
      <c r="AF12" s="157" t="s">
        <v>34</v>
      </c>
      <c r="AG12" s="157" t="s">
        <v>34</v>
      </c>
      <c r="AH12" s="157" t="s">
        <v>384</v>
      </c>
      <c r="AI12" s="146" t="s">
        <v>379</v>
      </c>
      <c r="AJ12" s="157" t="s">
        <v>34</v>
      </c>
      <c r="AK12" s="147"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95.25" customHeight="1" thickBot="1" x14ac:dyDescent="0.4">
      <c r="A13" s="1"/>
      <c r="B13" s="237"/>
      <c r="C13" s="237"/>
      <c r="D13" s="237"/>
      <c r="E13" s="243"/>
      <c r="F13" s="243"/>
      <c r="G13" s="36" t="s">
        <v>44</v>
      </c>
      <c r="H13" s="216" t="s">
        <v>47</v>
      </c>
      <c r="I13" s="148" t="s">
        <v>63</v>
      </c>
      <c r="J13" s="148" t="s">
        <v>360</v>
      </c>
      <c r="K13" s="148" t="s">
        <v>347</v>
      </c>
      <c r="L13" s="140">
        <v>1</v>
      </c>
      <c r="M13" s="158">
        <v>0</v>
      </c>
      <c r="N13" s="140">
        <v>0</v>
      </c>
      <c r="O13" s="140">
        <f t="shared" ref="O13:O24" si="1">SUM(L13:N13)</f>
        <v>1</v>
      </c>
      <c r="P13" s="148" t="s">
        <v>357</v>
      </c>
      <c r="Q13" s="157">
        <v>8</v>
      </c>
      <c r="R13" s="148" t="s">
        <v>351</v>
      </c>
      <c r="S13" s="148" t="s">
        <v>349</v>
      </c>
      <c r="T13" s="148" t="s">
        <v>464</v>
      </c>
      <c r="U13" s="7">
        <v>2</v>
      </c>
      <c r="V13" s="7">
        <v>2</v>
      </c>
      <c r="W13" s="7">
        <f t="shared" ref="W13:W18" si="2">V13*U13</f>
        <v>4</v>
      </c>
      <c r="X13" s="8" t="str">
        <f t="shared" ref="X13:X18" si="3">+IF(AND(U13*V13&gt;=24,U13*V13&lt;=40),"MA",IF(AND(U13*V13&gt;=10,U13*V13&lt;=20),"A",IF(AND(U13*V13&gt;=6,U13*V13&lt;=8),"M",IF(AND(U13*V13&gt;=0,U13*V13&lt;=4),"B",""))))</f>
        <v>B</v>
      </c>
      <c r="Y13" s="9" t="str">
        <f t="shared" ref="Y13:Y18" si="4">+IF(X13="MA","Situación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7">
        <v>25</v>
      </c>
      <c r="AA13" s="7">
        <f t="shared" ref="AA13:AA18" si="5">W13*Z13</f>
        <v>100</v>
      </c>
      <c r="AB13" s="10" t="str">
        <f t="shared" si="0"/>
        <v>III</v>
      </c>
      <c r="AC13" s="9" t="str">
        <f t="shared" ref="AC13:AC18" si="6">+IF(AB13="I","Situación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 t="shared" ref="AD13:AD18" si="7">+IF(AB13="I","No aceptable",IF(AB13="II","No aceptable o aceptable con control específico",IF(AB13="III","Aceptable",IF(AB13="IV","Aceptable",""))))</f>
        <v>Aceptable</v>
      </c>
      <c r="AE13" s="148" t="s">
        <v>371</v>
      </c>
      <c r="AF13" s="148" t="s">
        <v>34</v>
      </c>
      <c r="AG13" s="148" t="s">
        <v>34</v>
      </c>
      <c r="AH13" s="148" t="s">
        <v>34</v>
      </c>
      <c r="AI13" s="148" t="s">
        <v>358</v>
      </c>
      <c r="AJ13" s="148" t="s">
        <v>34</v>
      </c>
      <c r="AK13" s="147" t="s">
        <v>285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95.25" customHeight="1" x14ac:dyDescent="0.35">
      <c r="A14" s="1"/>
      <c r="B14" s="237"/>
      <c r="C14" s="237"/>
      <c r="D14" s="237"/>
      <c r="E14" s="243"/>
      <c r="F14" s="243"/>
      <c r="G14" s="36"/>
      <c r="H14" s="220"/>
      <c r="I14" s="148" t="s">
        <v>353</v>
      </c>
      <c r="J14" s="148" t="s">
        <v>354</v>
      </c>
      <c r="K14" s="148" t="s">
        <v>355</v>
      </c>
      <c r="L14" s="140">
        <v>1</v>
      </c>
      <c r="M14" s="158">
        <v>0</v>
      </c>
      <c r="N14" s="140">
        <v>0</v>
      </c>
      <c r="O14" s="140">
        <f t="shared" ref="O14" si="8">SUM(L14:N14)</f>
        <v>1</v>
      </c>
      <c r="P14" s="148" t="s">
        <v>356</v>
      </c>
      <c r="Q14" s="157">
        <v>8</v>
      </c>
      <c r="R14" s="148" t="s">
        <v>359</v>
      </c>
      <c r="S14" s="148" t="s">
        <v>465</v>
      </c>
      <c r="T14" s="148" t="s">
        <v>466</v>
      </c>
      <c r="U14" s="7">
        <v>2</v>
      </c>
      <c r="V14" s="7">
        <v>2</v>
      </c>
      <c r="W14" s="7">
        <f t="shared" si="2"/>
        <v>4</v>
      </c>
      <c r="X14" s="8" t="str">
        <f t="shared" si="3"/>
        <v>B</v>
      </c>
      <c r="Y14" s="9" t="str">
        <f t="shared" si="4"/>
        <v>Situación mejorable con exposición ocasional o esporádica, o situación sin anomalía destacable con cualquier nivel de exposición. No es esperable que se materialice el riesgo, aunque puede ser concebible.</v>
      </c>
      <c r="Z14" s="7">
        <v>25</v>
      </c>
      <c r="AA14" s="7">
        <f t="shared" si="5"/>
        <v>100</v>
      </c>
      <c r="AB14" s="10" t="str">
        <f t="shared" si="0"/>
        <v>III</v>
      </c>
      <c r="AC14" s="9" t="str">
        <f t="shared" si="6"/>
        <v>Mejorar si es posible. Sería conveniente justificar la intervención y su rentabilidad.</v>
      </c>
      <c r="AD14" s="11" t="str">
        <f t="shared" si="7"/>
        <v>Aceptable</v>
      </c>
      <c r="AE14" s="150" t="s">
        <v>362</v>
      </c>
      <c r="AF14" s="148" t="s">
        <v>34</v>
      </c>
      <c r="AG14" s="148" t="s">
        <v>34</v>
      </c>
      <c r="AH14" s="148" t="s">
        <v>34</v>
      </c>
      <c r="AI14" s="148" t="s">
        <v>361</v>
      </c>
      <c r="AJ14" s="148" t="s">
        <v>34</v>
      </c>
      <c r="AK14" s="147" t="s">
        <v>285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95.25" customHeight="1" x14ac:dyDescent="0.35">
      <c r="A15" s="1"/>
      <c r="B15" s="237"/>
      <c r="C15" s="237"/>
      <c r="D15" s="237"/>
      <c r="E15" s="243"/>
      <c r="F15" s="243"/>
      <c r="G15" s="36" t="s">
        <v>44</v>
      </c>
      <c r="H15" s="220"/>
      <c r="I15" s="148" t="s">
        <v>65</v>
      </c>
      <c r="J15" s="148" t="s">
        <v>352</v>
      </c>
      <c r="K15" s="148" t="s">
        <v>347</v>
      </c>
      <c r="L15" s="136">
        <v>1</v>
      </c>
      <c r="M15" s="158">
        <v>0</v>
      </c>
      <c r="N15" s="140">
        <v>0</v>
      </c>
      <c r="O15" s="140">
        <f t="shared" si="1"/>
        <v>1</v>
      </c>
      <c r="P15" s="148" t="s">
        <v>357</v>
      </c>
      <c r="Q15" s="148">
        <v>8</v>
      </c>
      <c r="R15" s="148" t="s">
        <v>351</v>
      </c>
      <c r="S15" s="148" t="s">
        <v>349</v>
      </c>
      <c r="T15" s="148" t="s">
        <v>464</v>
      </c>
      <c r="U15" s="7">
        <v>2</v>
      </c>
      <c r="V15" s="7">
        <v>2</v>
      </c>
      <c r="W15" s="7">
        <f t="shared" si="2"/>
        <v>4</v>
      </c>
      <c r="X15" s="117" t="str">
        <f t="shared" si="3"/>
        <v>B</v>
      </c>
      <c r="Y15" s="9" t="str">
        <f t="shared" si="4"/>
        <v>Situación mejorable con exposición ocasional o esporádica, o situación sin anomalía destacable con cualquier nivel de exposición. No es esperable que se materialice el riesgo, aunque puede ser concebible.</v>
      </c>
      <c r="Z15" s="7">
        <v>25</v>
      </c>
      <c r="AA15" s="7">
        <f t="shared" si="5"/>
        <v>100</v>
      </c>
      <c r="AB15" s="10" t="str">
        <f t="shared" si="0"/>
        <v>III</v>
      </c>
      <c r="AC15" s="9" t="str">
        <f t="shared" si="6"/>
        <v>Mejorar si es posible. Sería conveniente justificar la intervención y su rentabilidad.</v>
      </c>
      <c r="AD15" s="11" t="str">
        <f t="shared" si="7"/>
        <v>Aceptable</v>
      </c>
      <c r="AE15" s="148" t="s">
        <v>371</v>
      </c>
      <c r="AF15" s="148" t="s">
        <v>34</v>
      </c>
      <c r="AG15" s="148" t="s">
        <v>34</v>
      </c>
      <c r="AH15" s="148" t="s">
        <v>34</v>
      </c>
      <c r="AI15" s="148" t="s">
        <v>358</v>
      </c>
      <c r="AJ15" s="148" t="s">
        <v>213</v>
      </c>
      <c r="AK15" s="173" t="s">
        <v>285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2" customFormat="1" ht="95.25" customHeight="1" x14ac:dyDescent="0.35">
      <c r="A16" s="1"/>
      <c r="B16" s="237"/>
      <c r="C16" s="237"/>
      <c r="D16" s="237"/>
      <c r="E16" s="243"/>
      <c r="F16" s="243"/>
      <c r="G16" s="122" t="s">
        <v>44</v>
      </c>
      <c r="H16" s="190" t="s">
        <v>326</v>
      </c>
      <c r="I16" s="190" t="s">
        <v>547</v>
      </c>
      <c r="J16" s="190" t="s">
        <v>533</v>
      </c>
      <c r="K16" s="190" t="s">
        <v>534</v>
      </c>
      <c r="L16" s="180">
        <v>1</v>
      </c>
      <c r="M16" s="181">
        <v>0</v>
      </c>
      <c r="N16" s="182">
        <v>0</v>
      </c>
      <c r="O16" s="182">
        <v>1</v>
      </c>
      <c r="P16" s="190" t="s">
        <v>535</v>
      </c>
      <c r="Q16" s="148">
        <v>8</v>
      </c>
      <c r="R16" s="190" t="s">
        <v>536</v>
      </c>
      <c r="S16" s="190" t="s">
        <v>537</v>
      </c>
      <c r="T16" s="190" t="s">
        <v>539</v>
      </c>
      <c r="U16" s="141">
        <v>2</v>
      </c>
      <c r="V16" s="141">
        <v>3</v>
      </c>
      <c r="W16" s="141">
        <f t="shared" si="2"/>
        <v>6</v>
      </c>
      <c r="X16" s="142" t="str">
        <f t="shared" si="3"/>
        <v>M</v>
      </c>
      <c r="Y16" s="143" t="str">
        <f t="shared" si="4"/>
        <v>Situación deficiente con exposición esporádica, o bien situación mejorable con exposición continuada o frecuente. Es posible que suceda el daño alguna vez.</v>
      </c>
      <c r="Z16" s="141">
        <v>25</v>
      </c>
      <c r="AA16" s="141">
        <f t="shared" si="5"/>
        <v>150</v>
      </c>
      <c r="AB16" s="144" t="str">
        <f t="shared" si="0"/>
        <v>II</v>
      </c>
      <c r="AC16" s="143" t="str">
        <f t="shared" si="6"/>
        <v>Corregir y adoptar medidas de control de inmediato. Sin embargo suspenda actividades si el nivel de riesgo está por encima o igual de 360.</v>
      </c>
      <c r="AD16" s="145" t="str">
        <f t="shared" si="7"/>
        <v>No aceptable o aceptable con control específico</v>
      </c>
      <c r="AE16" s="143" t="s">
        <v>538</v>
      </c>
      <c r="AF16" s="148" t="s">
        <v>34</v>
      </c>
      <c r="AG16" s="148" t="s">
        <v>34</v>
      </c>
      <c r="AH16" s="141" t="s">
        <v>531</v>
      </c>
      <c r="AI16" s="152" t="s">
        <v>532</v>
      </c>
      <c r="AJ16" s="148" t="s">
        <v>530</v>
      </c>
      <c r="AK16" s="173" t="s">
        <v>285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2" customFormat="1" ht="95.25" customHeight="1" x14ac:dyDescent="0.35">
      <c r="A17" s="1"/>
      <c r="B17" s="237"/>
      <c r="C17" s="237"/>
      <c r="D17" s="237"/>
      <c r="E17" s="243"/>
      <c r="F17" s="243"/>
      <c r="G17" s="36" t="s">
        <v>44</v>
      </c>
      <c r="H17" s="235" t="s">
        <v>53</v>
      </c>
      <c r="I17" s="190" t="s">
        <v>330</v>
      </c>
      <c r="J17" s="190" t="s">
        <v>331</v>
      </c>
      <c r="K17" s="190" t="s">
        <v>334</v>
      </c>
      <c r="L17" s="186">
        <v>1</v>
      </c>
      <c r="M17" s="185">
        <v>0</v>
      </c>
      <c r="N17" s="187">
        <v>0</v>
      </c>
      <c r="O17" s="187">
        <f t="shared" si="1"/>
        <v>1</v>
      </c>
      <c r="P17" s="191" t="s">
        <v>337</v>
      </c>
      <c r="Q17" s="185">
        <v>8</v>
      </c>
      <c r="R17" s="191" t="s">
        <v>339</v>
      </c>
      <c r="S17" s="191" t="s">
        <v>340</v>
      </c>
      <c r="T17" s="191" t="s">
        <v>341</v>
      </c>
      <c r="U17" s="157">
        <v>6</v>
      </c>
      <c r="V17" s="157">
        <v>4</v>
      </c>
      <c r="W17" s="157">
        <f t="shared" si="2"/>
        <v>24</v>
      </c>
      <c r="X17" s="157" t="str">
        <f t="shared" si="3"/>
        <v>MA</v>
      </c>
      <c r="Y17" s="143" t="str">
        <f t="shared" si="4"/>
        <v>Situación deficiente con exposición continua, o muy deficiente con exposición frecuente. Normalmente la materialización del riesgo ocurre con frecuencia.</v>
      </c>
      <c r="Z17" s="141">
        <v>10</v>
      </c>
      <c r="AA17" s="141">
        <f t="shared" si="5"/>
        <v>240</v>
      </c>
      <c r="AB17" s="144" t="str">
        <f t="shared" si="0"/>
        <v>II</v>
      </c>
      <c r="AC17" s="143" t="str">
        <f t="shared" si="6"/>
        <v>Corregir y adoptar medidas de control de inmediato. Sin embargo suspenda actividades si el nivel de riesgo está por encima o igual de 360.</v>
      </c>
      <c r="AD17" s="145" t="str">
        <f t="shared" si="7"/>
        <v>No aceptable o aceptable con control específico</v>
      </c>
      <c r="AE17" s="173" t="s">
        <v>570</v>
      </c>
      <c r="AF17" s="148" t="s">
        <v>34</v>
      </c>
      <c r="AG17" s="148" t="s">
        <v>34</v>
      </c>
      <c r="AH17" s="190" t="s">
        <v>345</v>
      </c>
      <c r="AI17" s="190" t="s">
        <v>346</v>
      </c>
      <c r="AJ17" s="157" t="s">
        <v>34</v>
      </c>
      <c r="AK17" s="147"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2" customFormat="1" ht="95.25" customHeight="1" x14ac:dyDescent="0.35">
      <c r="A18" s="1"/>
      <c r="B18" s="237"/>
      <c r="C18" s="237"/>
      <c r="D18" s="237"/>
      <c r="E18" s="243"/>
      <c r="F18" s="243"/>
      <c r="G18" s="36" t="s">
        <v>44</v>
      </c>
      <c r="H18" s="235"/>
      <c r="I18" s="190" t="s">
        <v>333</v>
      </c>
      <c r="J18" s="190" t="s">
        <v>332</v>
      </c>
      <c r="K18" s="190" t="s">
        <v>335</v>
      </c>
      <c r="L18" s="187">
        <v>1</v>
      </c>
      <c r="M18" s="185">
        <v>0</v>
      </c>
      <c r="N18" s="187">
        <v>0</v>
      </c>
      <c r="O18" s="187">
        <f t="shared" si="1"/>
        <v>1</v>
      </c>
      <c r="P18" s="191" t="s">
        <v>338</v>
      </c>
      <c r="Q18" s="185">
        <v>8</v>
      </c>
      <c r="R18" s="191" t="s">
        <v>342</v>
      </c>
      <c r="S18" s="191" t="s">
        <v>343</v>
      </c>
      <c r="T18" s="191" t="s">
        <v>344</v>
      </c>
      <c r="U18" s="157">
        <v>6</v>
      </c>
      <c r="V18" s="157">
        <v>4</v>
      </c>
      <c r="W18" s="157">
        <f t="shared" si="2"/>
        <v>24</v>
      </c>
      <c r="X18" s="157" t="str">
        <f t="shared" si="3"/>
        <v>MA</v>
      </c>
      <c r="Y18" s="143" t="str">
        <f t="shared" si="4"/>
        <v>Situación deficiente con exposición continua, o muy deficiente con exposición frecuente. Normalmente la materialización del riesgo ocurre con frecuencia.</v>
      </c>
      <c r="Z18" s="141">
        <v>10</v>
      </c>
      <c r="AA18" s="141">
        <f t="shared" si="5"/>
        <v>240</v>
      </c>
      <c r="AB18" s="144" t="str">
        <f t="shared" si="0"/>
        <v>II</v>
      </c>
      <c r="AC18" s="143" t="str">
        <f t="shared" si="6"/>
        <v>Corregir y adoptar medidas de control de inmediato. Sin embargo suspenda actividades si el nivel de riesgo está por encima o igual de 360.</v>
      </c>
      <c r="AD18" s="145" t="str">
        <f t="shared" si="7"/>
        <v>No aceptable o aceptable con control específico</v>
      </c>
      <c r="AE18" s="173" t="s">
        <v>570</v>
      </c>
      <c r="AF18" s="148" t="s">
        <v>34</v>
      </c>
      <c r="AG18" s="148" t="s">
        <v>34</v>
      </c>
      <c r="AH18" s="190" t="s">
        <v>345</v>
      </c>
      <c r="AI18" s="190" t="s">
        <v>346</v>
      </c>
      <c r="AJ18" s="157" t="s">
        <v>34</v>
      </c>
      <c r="AK18" s="147"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2" customFormat="1" ht="95.25" customHeight="1" x14ac:dyDescent="0.35">
      <c r="A19" s="1"/>
      <c r="B19" s="237"/>
      <c r="C19" s="237"/>
      <c r="D19" s="237"/>
      <c r="E19" s="243"/>
      <c r="F19" s="243"/>
      <c r="G19" s="36" t="s">
        <v>33</v>
      </c>
      <c r="H19" s="216" t="s">
        <v>48</v>
      </c>
      <c r="I19" s="190" t="s">
        <v>106</v>
      </c>
      <c r="J19" s="190" t="s">
        <v>444</v>
      </c>
      <c r="K19" s="190" t="s">
        <v>420</v>
      </c>
      <c r="L19" s="140">
        <v>1</v>
      </c>
      <c r="M19" s="158">
        <v>0</v>
      </c>
      <c r="N19" s="140">
        <v>0</v>
      </c>
      <c r="O19" s="140">
        <f t="shared" si="1"/>
        <v>1</v>
      </c>
      <c r="P19" s="190" t="s">
        <v>443</v>
      </c>
      <c r="Q19" s="157">
        <v>8</v>
      </c>
      <c r="R19" s="190" t="s">
        <v>213</v>
      </c>
      <c r="S19" s="179" t="s">
        <v>460</v>
      </c>
      <c r="T19" s="179" t="s">
        <v>469</v>
      </c>
      <c r="U19" s="48">
        <v>2</v>
      </c>
      <c r="V19" s="7">
        <v>2</v>
      </c>
      <c r="W19" s="7">
        <f t="shared" ref="W19:W24" si="9">V19*U19</f>
        <v>4</v>
      </c>
      <c r="X19" s="8" t="str">
        <f t="shared" ref="X19:X24" si="10">+IF(AND(U19*V19&gt;=24,U19*V19&lt;=40),"MA",IF(AND(U19*V19&gt;=10,U19*V19&lt;=20),"A",IF(AND(U19*V19&gt;=6,U19*V19&lt;=8),"M",IF(AND(U19*V19&gt;=0,U19*V19&lt;=4),"B",""))))</f>
        <v>B</v>
      </c>
      <c r="Y19" s="9" t="str">
        <f t="shared" ref="Y19:Y24" si="11">+IF(X19="MA","Situación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9" s="7">
        <v>10</v>
      </c>
      <c r="AA19" s="7">
        <f t="shared" ref="AA19:AA24" si="12">W19*Z19</f>
        <v>40</v>
      </c>
      <c r="AB19" s="144" t="str">
        <f t="shared" si="0"/>
        <v>III</v>
      </c>
      <c r="AC19" s="9" t="str">
        <f t="shared" ref="AC19:AC24" si="13">+IF(AB19="I","Situación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11" t="str">
        <f t="shared" ref="AD19:AD24" si="14">+IF(AB19="I","No aceptable",IF(AB19="II","No aceptable o aceptable con control específico",IF(AB19="III","Aceptable",IF(AB19="IV","Aceptable",""))))</f>
        <v>Aceptable</v>
      </c>
      <c r="AE19" s="143" t="s">
        <v>70</v>
      </c>
      <c r="AF19" s="157" t="s">
        <v>34</v>
      </c>
      <c r="AG19" s="157" t="s">
        <v>34</v>
      </c>
      <c r="AH19" s="190" t="s">
        <v>200</v>
      </c>
      <c r="AI19" s="190" t="s">
        <v>470</v>
      </c>
      <c r="AJ19" s="157" t="s">
        <v>34</v>
      </c>
      <c r="AK19" s="147"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 customFormat="1" ht="95.25" customHeight="1" x14ac:dyDescent="0.35">
      <c r="A20" s="1"/>
      <c r="B20" s="237"/>
      <c r="C20" s="237"/>
      <c r="D20" s="237"/>
      <c r="E20" s="243"/>
      <c r="F20" s="243"/>
      <c r="G20" s="36" t="s">
        <v>33</v>
      </c>
      <c r="H20" s="220"/>
      <c r="I20" s="190" t="s">
        <v>68</v>
      </c>
      <c r="J20" s="190" t="s">
        <v>436</v>
      </c>
      <c r="K20" s="190" t="s">
        <v>420</v>
      </c>
      <c r="L20" s="140">
        <v>1</v>
      </c>
      <c r="M20" s="158">
        <v>0</v>
      </c>
      <c r="N20" s="140">
        <v>0</v>
      </c>
      <c r="O20" s="140">
        <f t="shared" si="1"/>
        <v>1</v>
      </c>
      <c r="P20" s="190" t="s">
        <v>437</v>
      </c>
      <c r="Q20" s="157">
        <v>1</v>
      </c>
      <c r="R20" s="190" t="s">
        <v>439</v>
      </c>
      <c r="S20" s="190" t="s">
        <v>467</v>
      </c>
      <c r="T20" s="179" t="s">
        <v>468</v>
      </c>
      <c r="U20" s="7">
        <v>6</v>
      </c>
      <c r="V20" s="7">
        <v>2</v>
      </c>
      <c r="W20" s="7">
        <f t="shared" si="9"/>
        <v>12</v>
      </c>
      <c r="X20" s="8" t="str">
        <f t="shared" si="10"/>
        <v>A</v>
      </c>
      <c r="Y20" s="9" t="str">
        <f t="shared" si="11"/>
        <v>Situación deficiente con exposición frecuente u ocasional, o bien situación muy deficiente con exposición ocasional o esporádica. La materialización de Riesgo es posible que suceda varias veces en la vida laboral</v>
      </c>
      <c r="Z20" s="7">
        <v>10</v>
      </c>
      <c r="AA20" s="7">
        <f t="shared" si="12"/>
        <v>120</v>
      </c>
      <c r="AB20" s="144" t="str">
        <f t="shared" si="0"/>
        <v>III</v>
      </c>
      <c r="AC20" s="9" t="str">
        <f t="shared" si="13"/>
        <v>Mejorar si es posible. Sería conveniente justificar la intervención y su rentabilidad.</v>
      </c>
      <c r="AD20" s="11" t="str">
        <f t="shared" si="14"/>
        <v>Aceptable</v>
      </c>
      <c r="AE20" s="173" t="s">
        <v>135</v>
      </c>
      <c r="AF20" s="173" t="s">
        <v>34</v>
      </c>
      <c r="AG20" s="148" t="s">
        <v>213</v>
      </c>
      <c r="AH20" s="190" t="s">
        <v>440</v>
      </c>
      <c r="AI20" s="190" t="s">
        <v>441</v>
      </c>
      <c r="AJ20" s="157" t="s">
        <v>34</v>
      </c>
      <c r="AK20" s="147"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95.25" customHeight="1" x14ac:dyDescent="0.35">
      <c r="A21" s="1"/>
      <c r="B21" s="237"/>
      <c r="C21" s="237"/>
      <c r="D21" s="237"/>
      <c r="E21" s="243"/>
      <c r="F21" s="243"/>
      <c r="G21" s="36" t="s">
        <v>33</v>
      </c>
      <c r="H21" s="220"/>
      <c r="I21" s="190" t="s">
        <v>68</v>
      </c>
      <c r="J21" s="190" t="s">
        <v>438</v>
      </c>
      <c r="K21" s="190" t="s">
        <v>69</v>
      </c>
      <c r="L21" s="140">
        <v>1</v>
      </c>
      <c r="M21" s="158">
        <v>0</v>
      </c>
      <c r="N21" s="140">
        <v>0</v>
      </c>
      <c r="O21" s="140">
        <f t="shared" si="1"/>
        <v>1</v>
      </c>
      <c r="P21" s="190" t="s">
        <v>432</v>
      </c>
      <c r="Q21" s="157">
        <v>8</v>
      </c>
      <c r="R21" s="179" t="s">
        <v>213</v>
      </c>
      <c r="S21" s="190" t="s">
        <v>433</v>
      </c>
      <c r="T21" s="179" t="s">
        <v>472</v>
      </c>
      <c r="U21" s="48">
        <v>0</v>
      </c>
      <c r="V21" s="7">
        <v>1</v>
      </c>
      <c r="W21" s="7">
        <f t="shared" si="9"/>
        <v>0</v>
      </c>
      <c r="X21" s="8" t="str">
        <f t="shared" si="10"/>
        <v>B</v>
      </c>
      <c r="Y21" s="9" t="str">
        <f t="shared" si="11"/>
        <v>Situación mejorable con exposición ocasional o esporádica, o situación sin anomalía destacable con cualquier nivel de exposición. No es esperable que se materialice el riesgo, aunque puede ser concebible.</v>
      </c>
      <c r="Z21" s="7">
        <v>10</v>
      </c>
      <c r="AA21" s="7">
        <f t="shared" si="12"/>
        <v>0</v>
      </c>
      <c r="AB21" s="144" t="str">
        <f t="shared" si="0"/>
        <v>IV</v>
      </c>
      <c r="AC21" s="9" t="str">
        <f t="shared" si="13"/>
        <v>Mantener las medidas de control existentes, pero se deberían considerar soluciones o mejoras y se deben hacer comprobaciones periódicas para asegurar que el riesgo aún es tolerable.</v>
      </c>
      <c r="AD21" s="11" t="str">
        <f t="shared" si="14"/>
        <v>Aceptable</v>
      </c>
      <c r="AE21" s="173" t="s">
        <v>70</v>
      </c>
      <c r="AF21" s="157" t="s">
        <v>34</v>
      </c>
      <c r="AG21" s="157" t="s">
        <v>34</v>
      </c>
      <c r="AH21" s="190" t="s">
        <v>434</v>
      </c>
      <c r="AI21" s="190" t="s">
        <v>435</v>
      </c>
      <c r="AJ21" s="157" t="s">
        <v>34</v>
      </c>
      <c r="AK21" s="147"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95.25" customHeight="1" x14ac:dyDescent="0.35">
      <c r="A22" s="1"/>
      <c r="B22" s="237"/>
      <c r="C22" s="237"/>
      <c r="D22" s="237"/>
      <c r="E22" s="243"/>
      <c r="F22" s="243"/>
      <c r="G22" s="36" t="s">
        <v>33</v>
      </c>
      <c r="H22" s="220"/>
      <c r="I22" s="190" t="s">
        <v>51</v>
      </c>
      <c r="J22" s="190" t="s">
        <v>429</v>
      </c>
      <c r="K22" s="190" t="s">
        <v>420</v>
      </c>
      <c r="L22" s="140">
        <v>1</v>
      </c>
      <c r="M22" s="158">
        <v>0</v>
      </c>
      <c r="N22" s="140">
        <v>0</v>
      </c>
      <c r="O22" s="140">
        <f t="shared" si="1"/>
        <v>1</v>
      </c>
      <c r="P22" s="190" t="s">
        <v>437</v>
      </c>
      <c r="Q22" s="157">
        <v>1</v>
      </c>
      <c r="R22" s="190" t="s">
        <v>213</v>
      </c>
      <c r="S22" s="179" t="s">
        <v>461</v>
      </c>
      <c r="T22" s="190" t="s">
        <v>473</v>
      </c>
      <c r="U22" s="7">
        <v>2</v>
      </c>
      <c r="V22" s="7">
        <v>2</v>
      </c>
      <c r="W22" s="7">
        <f t="shared" si="9"/>
        <v>4</v>
      </c>
      <c r="X22" s="8" t="str">
        <f t="shared" si="10"/>
        <v>B</v>
      </c>
      <c r="Y22" s="9" t="str">
        <f t="shared" si="11"/>
        <v>Situación mejorable con exposición ocasional o esporádica, o situación sin anomalía destacable con cualquier nivel de exposición. No es esperable que se materialice el riesgo, aunque puede ser concebible.</v>
      </c>
      <c r="Z22" s="7">
        <v>10</v>
      </c>
      <c r="AA22" s="7">
        <f t="shared" si="12"/>
        <v>40</v>
      </c>
      <c r="AB22" s="144" t="str">
        <f t="shared" si="0"/>
        <v>III</v>
      </c>
      <c r="AC22" s="9" t="str">
        <f t="shared" si="13"/>
        <v>Mejorar si es posible. Sería conveniente justificar la intervención y su rentabilidad.</v>
      </c>
      <c r="AD22" s="11" t="str">
        <f t="shared" si="14"/>
        <v>Aceptable</v>
      </c>
      <c r="AE22" s="143" t="s">
        <v>527</v>
      </c>
      <c r="AF22" s="148" t="s">
        <v>34</v>
      </c>
      <c r="AG22" s="148" t="s">
        <v>34</v>
      </c>
      <c r="AH22" s="190" t="s">
        <v>72</v>
      </c>
      <c r="AI22" s="190" t="s">
        <v>431</v>
      </c>
      <c r="AJ22" s="148" t="s">
        <v>34</v>
      </c>
      <c r="AK22" s="147"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95.25" customHeight="1" x14ac:dyDescent="0.3">
      <c r="A23" s="23"/>
      <c r="B23" s="237"/>
      <c r="C23" s="237"/>
      <c r="D23" s="237"/>
      <c r="E23" s="243"/>
      <c r="F23" s="243"/>
      <c r="G23" s="36" t="s">
        <v>33</v>
      </c>
      <c r="H23" s="217"/>
      <c r="I23" s="190" t="s">
        <v>288</v>
      </c>
      <c r="J23" s="190" t="s">
        <v>427</v>
      </c>
      <c r="K23" s="190" t="s">
        <v>425</v>
      </c>
      <c r="L23" s="140">
        <v>1</v>
      </c>
      <c r="M23" s="158">
        <v>0</v>
      </c>
      <c r="N23" s="140">
        <v>0</v>
      </c>
      <c r="O23" s="140">
        <f t="shared" si="1"/>
        <v>1</v>
      </c>
      <c r="P23" s="190" t="s">
        <v>426</v>
      </c>
      <c r="Q23" s="157">
        <v>2</v>
      </c>
      <c r="R23" s="179" t="s">
        <v>213</v>
      </c>
      <c r="S23" s="190" t="s">
        <v>475</v>
      </c>
      <c r="T23" s="179" t="s">
        <v>477</v>
      </c>
      <c r="U23" s="48">
        <v>2</v>
      </c>
      <c r="V23" s="7">
        <v>1</v>
      </c>
      <c r="W23" s="7">
        <f t="shared" si="9"/>
        <v>2</v>
      </c>
      <c r="X23" s="8" t="str">
        <f t="shared" si="10"/>
        <v>B</v>
      </c>
      <c r="Y23" s="9" t="str">
        <f t="shared" si="11"/>
        <v>Situación mejorable con exposición ocasional o esporádica, o situación sin anomalía destacable con cualquier nivel de exposición. No es esperable que se materialice el riesgo, aunque puede ser concebible.</v>
      </c>
      <c r="Z23" s="7">
        <v>60</v>
      </c>
      <c r="AA23" s="7">
        <f t="shared" si="12"/>
        <v>120</v>
      </c>
      <c r="AB23" s="144" t="str">
        <f t="shared" si="0"/>
        <v>III</v>
      </c>
      <c r="AC23" s="9" t="str">
        <f t="shared" si="13"/>
        <v>Mejorar si es posible. Sería conveniente justificar la intervención y su rentabilidad.</v>
      </c>
      <c r="AD23" s="11" t="str">
        <f t="shared" si="14"/>
        <v>Aceptable</v>
      </c>
      <c r="AE23" s="148" t="s">
        <v>34</v>
      </c>
      <c r="AF23" s="148" t="s">
        <v>34</v>
      </c>
      <c r="AG23" s="148" t="s">
        <v>34</v>
      </c>
      <c r="AH23" s="190" t="s">
        <v>428</v>
      </c>
      <c r="AI23" s="146" t="s">
        <v>217</v>
      </c>
      <c r="AJ23" s="148" t="s">
        <v>34</v>
      </c>
      <c r="AK23" s="147" t="s">
        <v>35</v>
      </c>
    </row>
    <row r="24" spans="1:64" ht="95.25" customHeight="1" thickBot="1" x14ac:dyDescent="0.35">
      <c r="A24" s="28"/>
      <c r="B24" s="238"/>
      <c r="C24" s="238"/>
      <c r="D24" s="238"/>
      <c r="E24" s="244"/>
      <c r="F24" s="244"/>
      <c r="G24" s="36" t="s">
        <v>33</v>
      </c>
      <c r="H24" s="190" t="s">
        <v>75</v>
      </c>
      <c r="I24" s="190" t="s">
        <v>418</v>
      </c>
      <c r="J24" s="190" t="s">
        <v>419</v>
      </c>
      <c r="K24" s="190" t="s">
        <v>420</v>
      </c>
      <c r="L24" s="163">
        <v>1</v>
      </c>
      <c r="M24" s="164">
        <v>0</v>
      </c>
      <c r="N24" s="163">
        <v>0</v>
      </c>
      <c r="O24" s="163">
        <f t="shared" si="1"/>
        <v>1</v>
      </c>
      <c r="P24" s="190" t="s">
        <v>421</v>
      </c>
      <c r="Q24" s="157">
        <v>8</v>
      </c>
      <c r="R24" s="190" t="s">
        <v>422</v>
      </c>
      <c r="S24" s="190" t="s">
        <v>423</v>
      </c>
      <c r="T24" s="179" t="s">
        <v>492</v>
      </c>
      <c r="U24" s="48">
        <v>2</v>
      </c>
      <c r="V24" s="7">
        <v>1</v>
      </c>
      <c r="W24" s="7">
        <f t="shared" si="9"/>
        <v>2</v>
      </c>
      <c r="X24" s="8" t="str">
        <f t="shared" si="10"/>
        <v>B</v>
      </c>
      <c r="Y24" s="9" t="str">
        <f t="shared" si="11"/>
        <v>Situación mejorable con exposición ocasional o esporádica, o situación sin anomalía destacable con cualquier nivel de exposición. No es esperable que se materialice el riesgo, aunque puede ser concebible.</v>
      </c>
      <c r="Z24" s="7">
        <v>60</v>
      </c>
      <c r="AA24" s="7">
        <f t="shared" si="12"/>
        <v>120</v>
      </c>
      <c r="AB24" s="144" t="str">
        <f t="shared" si="0"/>
        <v>III</v>
      </c>
      <c r="AC24" s="9" t="str">
        <f t="shared" si="13"/>
        <v>Mejorar si es posible. Sería conveniente justificar la intervención y su rentabilidad.</v>
      </c>
      <c r="AD24" s="11" t="str">
        <f t="shared" si="14"/>
        <v>Aceptable</v>
      </c>
      <c r="AE24" s="190" t="s">
        <v>79</v>
      </c>
      <c r="AF24" s="157" t="s">
        <v>34</v>
      </c>
      <c r="AG24" s="157" t="s">
        <v>34</v>
      </c>
      <c r="AH24" s="190" t="s">
        <v>80</v>
      </c>
      <c r="AI24" s="190" t="s">
        <v>424</v>
      </c>
      <c r="AJ24" s="157" t="s">
        <v>34</v>
      </c>
      <c r="AK24" s="147" t="s">
        <v>35</v>
      </c>
    </row>
    <row r="25" spans="1:64" ht="95.25" customHeight="1" x14ac:dyDescent="0.3">
      <c r="E25" s="3"/>
      <c r="H25" s="137"/>
      <c r="I25" s="137"/>
      <c r="J25" s="137"/>
      <c r="K25" s="137"/>
      <c r="L25" s="137"/>
      <c r="M25" s="137"/>
      <c r="N25" s="137"/>
      <c r="O25" s="137"/>
      <c r="P25" s="137"/>
      <c r="Q25" s="137"/>
      <c r="R25" s="137"/>
      <c r="S25" s="137"/>
      <c r="T25" s="137"/>
      <c r="AE25" s="137"/>
      <c r="AF25" s="137"/>
      <c r="AG25" s="137"/>
      <c r="AH25" s="137"/>
      <c r="AI25" s="137"/>
      <c r="AJ25" s="137"/>
      <c r="AK25" s="137"/>
    </row>
    <row r="26" spans="1:64" ht="63.75" customHeight="1" x14ac:dyDescent="0.3">
      <c r="E26" s="3"/>
      <c r="H26" s="3"/>
      <c r="AE26" s="137"/>
      <c r="AF26" s="137"/>
      <c r="AG26" s="137"/>
      <c r="AH26" s="137"/>
      <c r="AI26" s="137"/>
      <c r="AJ26" s="137"/>
      <c r="AK26" s="137"/>
    </row>
    <row r="27" spans="1:64" ht="63.75" customHeight="1" x14ac:dyDescent="0.3">
      <c r="E27" s="3"/>
      <c r="H27" s="3"/>
      <c r="AE27" s="137"/>
      <c r="AF27" s="137"/>
      <c r="AG27" s="137"/>
      <c r="AH27" s="137"/>
      <c r="AI27" s="137"/>
      <c r="AJ27" s="137"/>
      <c r="AK27" s="137"/>
    </row>
    <row r="28" spans="1:64" ht="63.75" customHeight="1" x14ac:dyDescent="0.3">
      <c r="E28" s="3"/>
      <c r="H28" s="3"/>
      <c r="AE28" s="137"/>
      <c r="AF28" s="137"/>
      <c r="AG28" s="137"/>
      <c r="AH28" s="137"/>
      <c r="AI28" s="137"/>
      <c r="AJ28" s="137"/>
      <c r="AK28" s="137"/>
    </row>
    <row r="29" spans="1:64" ht="63.75" customHeight="1" x14ac:dyDescent="0.3">
      <c r="E29" s="3"/>
      <c r="H29" s="3"/>
      <c r="AF29" s="3"/>
      <c r="AG29" s="3"/>
      <c r="AH29" s="3"/>
      <c r="AJ29" s="3"/>
    </row>
    <row r="30" spans="1:64" ht="63.75" customHeight="1" x14ac:dyDescent="0.3">
      <c r="E30" s="3"/>
      <c r="H30" s="3"/>
      <c r="AF30" s="3"/>
      <c r="AG30" s="3"/>
      <c r="AH30" s="3"/>
      <c r="AJ30" s="3"/>
    </row>
    <row r="31" spans="1:64" ht="63.75" customHeight="1" x14ac:dyDescent="0.3">
      <c r="E31" s="3"/>
      <c r="H31" s="3"/>
      <c r="AF31" s="3"/>
      <c r="AG31" s="3"/>
      <c r="AH31" s="3"/>
      <c r="AJ31" s="3"/>
    </row>
    <row r="32" spans="1:64" ht="63.75" customHeight="1" x14ac:dyDescent="0.3">
      <c r="E32" s="3"/>
      <c r="H32" s="3"/>
      <c r="AF32" s="3"/>
      <c r="AG32" s="3"/>
      <c r="AH32" s="3"/>
      <c r="AJ32" s="3"/>
    </row>
    <row r="33" s="3" customFormat="1" ht="63.75" customHeight="1" x14ac:dyDescent="0.3"/>
    <row r="34" s="3" customFormat="1" ht="63.75" customHeight="1" x14ac:dyDescent="0.3"/>
    <row r="35" s="3" customFormat="1" ht="63.75" customHeight="1" x14ac:dyDescent="0.3"/>
    <row r="36" s="3" customFormat="1" ht="63.75" customHeight="1" x14ac:dyDescent="0.3"/>
  </sheetData>
  <mergeCells count="45">
    <mergeCell ref="H11:H12"/>
    <mergeCell ref="H13:H15"/>
    <mergeCell ref="H17:H18"/>
    <mergeCell ref="H19:H23"/>
    <mergeCell ref="B11:B24"/>
    <mergeCell ref="C11:C24"/>
    <mergeCell ref="D11:D24"/>
    <mergeCell ref="E11:E24"/>
    <mergeCell ref="F11:F24"/>
    <mergeCell ref="AG9:AG10"/>
    <mergeCell ref="AH9:AH10"/>
    <mergeCell ref="AI9:AI10"/>
    <mergeCell ref="AJ9:AJ10"/>
    <mergeCell ref="AK9:AK10"/>
    <mergeCell ref="Q9:Q10"/>
    <mergeCell ref="R9:T9"/>
    <mergeCell ref="AF9:AF10"/>
    <mergeCell ref="U9:U10"/>
    <mergeCell ref="V9:V10"/>
    <mergeCell ref="W9:W10"/>
    <mergeCell ref="X9:X10"/>
    <mergeCell ref="Y9:Y10"/>
    <mergeCell ref="Z9:Z10"/>
    <mergeCell ref="AA9:AA10"/>
    <mergeCell ref="AB9:AB10"/>
    <mergeCell ref="AC9:AC10"/>
    <mergeCell ref="AD9:AD10"/>
    <mergeCell ref="AE9:AE10"/>
    <mergeCell ref="G9:G10"/>
    <mergeCell ref="H9:J9"/>
    <mergeCell ref="K9:K10"/>
    <mergeCell ref="L9:O9"/>
    <mergeCell ref="P9:P10"/>
    <mergeCell ref="B9:B10"/>
    <mergeCell ref="C9:C10"/>
    <mergeCell ref="D9:D10"/>
    <mergeCell ref="E9:E10"/>
    <mergeCell ref="F9:F10"/>
    <mergeCell ref="B5:T5"/>
    <mergeCell ref="U5:AK5"/>
    <mergeCell ref="B7:T8"/>
    <mergeCell ref="U7:AC8"/>
    <mergeCell ref="AD7:AD8"/>
    <mergeCell ref="AE7:AK7"/>
    <mergeCell ref="AE8:AK8"/>
  </mergeCells>
  <conditionalFormatting sqref="AD11 AD21 AD23:AD24 AD19">
    <cfRule type="containsText" dxfId="2937" priority="117" stopIfTrue="1" operator="containsText" text="No aceptable o aceptable con control específico">
      <formula>NOT(ISERROR(SEARCH("No aceptable o aceptable con control específico",AD11)))</formula>
    </cfRule>
    <cfRule type="containsText" dxfId="2936" priority="118" stopIfTrue="1" operator="containsText" text="No aceptable">
      <formula>NOT(ISERROR(SEARCH("No aceptable",AD11)))</formula>
    </cfRule>
    <cfRule type="containsText" dxfId="2935" priority="119" stopIfTrue="1" operator="containsText" text="No Aceptable o aceptable con control específico">
      <formula>NOT(ISERROR(SEARCH("No Aceptable o aceptable con control específico",AD11)))</formula>
    </cfRule>
  </conditionalFormatting>
  <conditionalFormatting sqref="AD11 AD21 AD23:AD24 AD19">
    <cfRule type="cellIs" dxfId="2934" priority="120" stopIfTrue="1" operator="equal">
      <formula>"Aceptable"</formula>
    </cfRule>
    <cfRule type="cellIs" dxfId="2933" priority="121" stopIfTrue="1" operator="equal">
      <formula>"No aceptable"</formula>
    </cfRule>
  </conditionalFormatting>
  <conditionalFormatting sqref="AD12">
    <cfRule type="cellIs" dxfId="2932" priority="112" stopIfTrue="1" operator="equal">
      <formula>"Aceptable"</formula>
    </cfRule>
    <cfRule type="cellIs" dxfId="2931" priority="113" stopIfTrue="1" operator="equal">
      <formula>"No aceptable"</formula>
    </cfRule>
  </conditionalFormatting>
  <conditionalFormatting sqref="AD12">
    <cfRule type="containsText" dxfId="2930" priority="109" stopIfTrue="1" operator="containsText" text="No aceptable o aceptable con control específico">
      <formula>NOT(ISERROR(SEARCH("No aceptable o aceptable con control específico",AD12)))</formula>
    </cfRule>
    <cfRule type="containsText" dxfId="2929" priority="110" stopIfTrue="1" operator="containsText" text="No aceptable">
      <formula>NOT(ISERROR(SEARCH("No aceptable",AD12)))</formula>
    </cfRule>
    <cfRule type="containsText" dxfId="2928" priority="111" stopIfTrue="1" operator="containsText" text="No Aceptable o aceptable con control específico">
      <formula>NOT(ISERROR(SEARCH("No Aceptable o aceptable con control específico",AD12)))</formula>
    </cfRule>
  </conditionalFormatting>
  <conditionalFormatting sqref="AD20">
    <cfRule type="cellIs" dxfId="2927" priority="104" stopIfTrue="1" operator="equal">
      <formula>"Aceptable"</formula>
    </cfRule>
    <cfRule type="cellIs" dxfId="2926" priority="105" stopIfTrue="1" operator="equal">
      <formula>"No aceptable"</formula>
    </cfRule>
  </conditionalFormatting>
  <conditionalFormatting sqref="AD20">
    <cfRule type="containsText" dxfId="2925" priority="101" stopIfTrue="1" operator="containsText" text="No aceptable o aceptable con control específico">
      <formula>NOT(ISERROR(SEARCH("No aceptable o aceptable con control específico",AD20)))</formula>
    </cfRule>
    <cfRule type="containsText" dxfId="2924" priority="102" stopIfTrue="1" operator="containsText" text="No aceptable">
      <formula>NOT(ISERROR(SEARCH("No aceptable",AD20)))</formula>
    </cfRule>
    <cfRule type="containsText" dxfId="2923" priority="103" stopIfTrue="1" operator="containsText" text="No Aceptable o aceptable con control específico">
      <formula>NOT(ISERROR(SEARCH("No Aceptable o aceptable con control específico",AD20)))</formula>
    </cfRule>
  </conditionalFormatting>
  <conditionalFormatting sqref="AD22">
    <cfRule type="cellIs" dxfId="2922" priority="96" stopIfTrue="1" operator="equal">
      <formula>"Aceptable"</formula>
    </cfRule>
    <cfRule type="cellIs" dxfId="2921" priority="97" stopIfTrue="1" operator="equal">
      <formula>"No aceptable"</formula>
    </cfRule>
  </conditionalFormatting>
  <conditionalFormatting sqref="AD22">
    <cfRule type="containsText" dxfId="2920" priority="93" stopIfTrue="1" operator="containsText" text="No aceptable o aceptable con control específico">
      <formula>NOT(ISERROR(SEARCH("No aceptable o aceptable con control específico",AD22)))</formula>
    </cfRule>
    <cfRule type="containsText" dxfId="2919" priority="94" stopIfTrue="1" operator="containsText" text="No aceptable">
      <formula>NOT(ISERROR(SEARCH("No aceptable",AD22)))</formula>
    </cfRule>
    <cfRule type="containsText" dxfId="2918" priority="95" stopIfTrue="1" operator="containsText" text="No Aceptable o aceptable con control específico">
      <formula>NOT(ISERROR(SEARCH("No Aceptable o aceptable con control específico",AD22)))</formula>
    </cfRule>
  </conditionalFormatting>
  <conditionalFormatting sqref="AB13:AD13">
    <cfRule type="cellIs" dxfId="2917" priority="85" stopIfTrue="1" operator="equal">
      <formula>"I"</formula>
    </cfRule>
    <cfRule type="cellIs" dxfId="2916" priority="86" stopIfTrue="1" operator="equal">
      <formula>"II"</formula>
    </cfRule>
    <cfRule type="cellIs" dxfId="2915" priority="87" stopIfTrue="1" operator="between">
      <formula>"III"</formula>
      <formula>"IV"</formula>
    </cfRule>
  </conditionalFormatting>
  <conditionalFormatting sqref="AD13">
    <cfRule type="cellIs" dxfId="2914" priority="83" stopIfTrue="1" operator="equal">
      <formula>"Aceptable"</formula>
    </cfRule>
    <cfRule type="cellIs" dxfId="2913" priority="84" stopIfTrue="1" operator="equal">
      <formula>"No aceptable"</formula>
    </cfRule>
  </conditionalFormatting>
  <conditionalFormatting sqref="AD13">
    <cfRule type="containsText" dxfId="2912" priority="80" stopIfTrue="1" operator="containsText" text="No aceptable o aceptable con control específico">
      <formula>NOT(ISERROR(SEARCH("No aceptable o aceptable con control específico",AD13)))</formula>
    </cfRule>
    <cfRule type="containsText" dxfId="2911" priority="81" stopIfTrue="1" operator="containsText" text="No aceptable">
      <formula>NOT(ISERROR(SEARCH("No aceptable",AD13)))</formula>
    </cfRule>
    <cfRule type="containsText" dxfId="2910" priority="82" stopIfTrue="1" operator="containsText" text="No Aceptable o aceptable con control específico">
      <formula>NOT(ISERROR(SEARCH("No Aceptable o aceptable con control específico",AD13)))</formula>
    </cfRule>
  </conditionalFormatting>
  <conditionalFormatting sqref="AD13">
    <cfRule type="containsText" dxfId="2909" priority="78" stopIfTrue="1" operator="containsText" text="No aceptable">
      <formula>NOT(ISERROR(SEARCH("No aceptable",AD13)))</formula>
    </cfRule>
    <cfRule type="containsText" dxfId="2908" priority="79" stopIfTrue="1" operator="containsText" text="No Aceptable o aceptable con control específico">
      <formula>NOT(ISERROR(SEARCH("No Aceptable o aceptable con control específico",AD13)))</formula>
    </cfRule>
  </conditionalFormatting>
  <conditionalFormatting sqref="AB15:AD15">
    <cfRule type="cellIs" dxfId="2907" priority="75" stopIfTrue="1" operator="equal">
      <formula>"I"</formula>
    </cfRule>
    <cfRule type="cellIs" dxfId="2906" priority="76" stopIfTrue="1" operator="equal">
      <formula>"II"</formula>
    </cfRule>
    <cfRule type="cellIs" dxfId="2905" priority="77" stopIfTrue="1" operator="between">
      <formula>"III"</formula>
      <formula>"IV"</formula>
    </cfRule>
  </conditionalFormatting>
  <conditionalFormatting sqref="AD15">
    <cfRule type="cellIs" dxfId="2904" priority="73" stopIfTrue="1" operator="equal">
      <formula>"Aceptable"</formula>
    </cfRule>
    <cfRule type="cellIs" dxfId="2903" priority="74" stopIfTrue="1" operator="equal">
      <formula>"No aceptable"</formula>
    </cfRule>
  </conditionalFormatting>
  <conditionalFormatting sqref="AD15">
    <cfRule type="containsText" dxfId="2902" priority="70" stopIfTrue="1" operator="containsText" text="No aceptable o aceptable con control específico">
      <formula>NOT(ISERROR(SEARCH("No aceptable o aceptable con control específico",AD15)))</formula>
    </cfRule>
    <cfRule type="containsText" dxfId="2901" priority="71" stopIfTrue="1" operator="containsText" text="No aceptable">
      <formula>NOT(ISERROR(SEARCH("No aceptable",AD15)))</formula>
    </cfRule>
    <cfRule type="containsText" dxfId="2900" priority="72" stopIfTrue="1" operator="containsText" text="No Aceptable o aceptable con control específico">
      <formula>NOT(ISERROR(SEARCH("No Aceptable o aceptable con control específico",AD15)))</formula>
    </cfRule>
  </conditionalFormatting>
  <conditionalFormatting sqref="AB14:AE14">
    <cfRule type="cellIs" dxfId="2899" priority="67" stopIfTrue="1" operator="equal">
      <formula>"I"</formula>
    </cfRule>
    <cfRule type="cellIs" dxfId="2898" priority="68" stopIfTrue="1" operator="equal">
      <formula>"II"</formula>
    </cfRule>
    <cfRule type="cellIs" dxfId="2897" priority="69" stopIfTrue="1" operator="between">
      <formula>"III"</formula>
      <formula>"IV"</formula>
    </cfRule>
  </conditionalFormatting>
  <conditionalFormatting sqref="AD14:AE14">
    <cfRule type="cellIs" dxfId="2896" priority="65" stopIfTrue="1" operator="equal">
      <formula>"Aceptable"</formula>
    </cfRule>
    <cfRule type="cellIs" dxfId="2895" priority="66" stopIfTrue="1" operator="equal">
      <formula>"No aceptable"</formula>
    </cfRule>
  </conditionalFormatting>
  <conditionalFormatting sqref="AD14">
    <cfRule type="containsText" dxfId="2894" priority="62" stopIfTrue="1" operator="containsText" text="No aceptable o aceptable con control específico">
      <formula>NOT(ISERROR(SEARCH("No aceptable o aceptable con control específico",AD14)))</formula>
    </cfRule>
    <cfRule type="containsText" dxfId="2893" priority="63" stopIfTrue="1" operator="containsText" text="No aceptable">
      <formula>NOT(ISERROR(SEARCH("No aceptable",AD14)))</formula>
    </cfRule>
    <cfRule type="containsText" dxfId="2892" priority="64" stopIfTrue="1" operator="containsText" text="No Aceptable o aceptable con control específico">
      <formula>NOT(ISERROR(SEARCH("No Aceptable o aceptable con control específico",AD14)))</formula>
    </cfRule>
  </conditionalFormatting>
  <conditionalFormatting sqref="AD14">
    <cfRule type="containsText" dxfId="2891" priority="60" stopIfTrue="1" operator="containsText" text="No aceptable">
      <formula>NOT(ISERROR(SEARCH("No aceptable",AD14)))</formula>
    </cfRule>
    <cfRule type="containsText" dxfId="2890" priority="61" stopIfTrue="1" operator="containsText" text="No Aceptable o aceptable con control específico">
      <formula>NOT(ISERROR(SEARCH("No Aceptable o aceptable con control específico",AD14)))</formula>
    </cfRule>
  </conditionalFormatting>
  <conditionalFormatting sqref="AE11:AE12">
    <cfRule type="cellIs" dxfId="2889" priority="57" stopIfTrue="1" operator="equal">
      <formula>"I"</formula>
    </cfRule>
    <cfRule type="cellIs" dxfId="2888" priority="58" stopIfTrue="1" operator="equal">
      <formula>"II"</formula>
    </cfRule>
    <cfRule type="cellIs" dxfId="2887" priority="59" stopIfTrue="1" operator="between">
      <formula>"III"</formula>
      <formula>"IV"</formula>
    </cfRule>
  </conditionalFormatting>
  <conditionalFormatting sqref="AE11:AE12">
    <cfRule type="cellIs" dxfId="2886" priority="55" stopIfTrue="1" operator="equal">
      <formula>"Aceptable"</formula>
    </cfRule>
    <cfRule type="cellIs" dxfId="2885" priority="56" stopIfTrue="1" operator="equal">
      <formula>"No aceptable"</formula>
    </cfRule>
  </conditionalFormatting>
  <conditionalFormatting sqref="AE21 AE23">
    <cfRule type="cellIs" dxfId="2884" priority="52" stopIfTrue="1" operator="equal">
      <formula>"I"</formula>
    </cfRule>
    <cfRule type="cellIs" dxfId="2883" priority="53" stopIfTrue="1" operator="equal">
      <formula>"II"</formula>
    </cfRule>
    <cfRule type="cellIs" dxfId="2882" priority="54" stopIfTrue="1" operator="between">
      <formula>"III"</formula>
      <formula>"IV"</formula>
    </cfRule>
  </conditionalFormatting>
  <conditionalFormatting sqref="AE21 AE23">
    <cfRule type="cellIs" dxfId="2881" priority="50" stopIfTrue="1" operator="equal">
      <formula>"Aceptable"</formula>
    </cfRule>
    <cfRule type="cellIs" dxfId="2880" priority="51" stopIfTrue="1" operator="equal">
      <formula>"No aceptable"</formula>
    </cfRule>
  </conditionalFormatting>
  <conditionalFormatting sqref="AE20">
    <cfRule type="cellIs" dxfId="2879" priority="48" stopIfTrue="1" operator="equal">
      <formula>"Aceptable"</formula>
    </cfRule>
    <cfRule type="cellIs" dxfId="2878" priority="49" stopIfTrue="1" operator="equal">
      <formula>"No aceptable"</formula>
    </cfRule>
  </conditionalFormatting>
  <conditionalFormatting sqref="AE19">
    <cfRule type="cellIs" dxfId="2877" priority="45" stopIfTrue="1" operator="equal">
      <formula>"I"</formula>
    </cfRule>
    <cfRule type="cellIs" dxfId="2876" priority="46" stopIfTrue="1" operator="equal">
      <formula>"II"</formula>
    </cfRule>
    <cfRule type="cellIs" dxfId="2875" priority="47" stopIfTrue="1" operator="between">
      <formula>"III"</formula>
      <formula>"IV"</formula>
    </cfRule>
  </conditionalFormatting>
  <conditionalFormatting sqref="AE19">
    <cfRule type="cellIs" dxfId="2874" priority="43" stopIfTrue="1" operator="equal">
      <formula>"Aceptable"</formula>
    </cfRule>
    <cfRule type="cellIs" dxfId="2873" priority="44" stopIfTrue="1" operator="equal">
      <formula>"No aceptable"</formula>
    </cfRule>
  </conditionalFormatting>
  <conditionalFormatting sqref="AE22">
    <cfRule type="cellIs" dxfId="2872" priority="40" stopIfTrue="1" operator="equal">
      <formula>"I"</formula>
    </cfRule>
    <cfRule type="cellIs" dxfId="2871" priority="41" stopIfTrue="1" operator="equal">
      <formula>"II"</formula>
    </cfRule>
    <cfRule type="cellIs" dxfId="2870" priority="42" stopIfTrue="1" operator="between">
      <formula>"III"</formula>
      <formula>"IV"</formula>
    </cfRule>
  </conditionalFormatting>
  <conditionalFormatting sqref="AE22">
    <cfRule type="cellIs" dxfId="2869" priority="38" stopIfTrue="1" operator="equal">
      <formula>"Aceptable"</formula>
    </cfRule>
    <cfRule type="cellIs" dxfId="2868" priority="39" stopIfTrue="1" operator="equal">
      <formula>"No aceptable"</formula>
    </cfRule>
  </conditionalFormatting>
  <conditionalFormatting sqref="AE16">
    <cfRule type="cellIs" dxfId="2867" priority="35" stopIfTrue="1" operator="equal">
      <formula>"I"</formula>
    </cfRule>
    <cfRule type="cellIs" dxfId="2866" priority="36" stopIfTrue="1" operator="equal">
      <formula>"II"</formula>
    </cfRule>
    <cfRule type="cellIs" dxfId="2865" priority="37" stopIfTrue="1" operator="between">
      <formula>"III"</formula>
      <formula>"IV"</formula>
    </cfRule>
  </conditionalFormatting>
  <conditionalFormatting sqref="AE16">
    <cfRule type="cellIs" dxfId="2864" priority="33" stopIfTrue="1" operator="equal">
      <formula>"Aceptable"</formula>
    </cfRule>
    <cfRule type="cellIs" dxfId="2863" priority="34" stopIfTrue="1" operator="equal">
      <formula>"No aceptable"</formula>
    </cfRule>
  </conditionalFormatting>
  <conditionalFormatting sqref="AE17">
    <cfRule type="cellIs" dxfId="2862" priority="30" stopIfTrue="1" operator="equal">
      <formula>"I"</formula>
    </cfRule>
    <cfRule type="cellIs" dxfId="2861" priority="31" stopIfTrue="1" operator="equal">
      <formula>"II"</formula>
    </cfRule>
    <cfRule type="cellIs" dxfId="2860" priority="32" stopIfTrue="1" operator="between">
      <formula>"III"</formula>
      <formula>"IV"</formula>
    </cfRule>
  </conditionalFormatting>
  <conditionalFormatting sqref="AE17">
    <cfRule type="cellIs" dxfId="2859" priority="28" stopIfTrue="1" operator="equal">
      <formula>"Aceptable"</formula>
    </cfRule>
    <cfRule type="cellIs" dxfId="2858" priority="29" stopIfTrue="1" operator="equal">
      <formula>"No aceptable"</formula>
    </cfRule>
  </conditionalFormatting>
  <conditionalFormatting sqref="AE18">
    <cfRule type="cellIs" dxfId="2857" priority="25" stopIfTrue="1" operator="equal">
      <formula>"I"</formula>
    </cfRule>
    <cfRule type="cellIs" dxfId="2856" priority="26" stopIfTrue="1" operator="equal">
      <formula>"II"</formula>
    </cfRule>
    <cfRule type="cellIs" dxfId="2855" priority="27" stopIfTrue="1" operator="between">
      <formula>"III"</formula>
      <formula>"IV"</formula>
    </cfRule>
  </conditionalFormatting>
  <conditionalFormatting sqref="AE18">
    <cfRule type="cellIs" dxfId="2854" priority="23" stopIfTrue="1" operator="equal">
      <formula>"Aceptable"</formula>
    </cfRule>
    <cfRule type="cellIs" dxfId="2853" priority="24" stopIfTrue="1" operator="equal">
      <formula>"No aceptable"</formula>
    </cfRule>
  </conditionalFormatting>
  <conditionalFormatting sqref="AB16:AD16">
    <cfRule type="cellIs" dxfId="2852" priority="20" stopIfTrue="1" operator="equal">
      <formula>"I"</formula>
    </cfRule>
    <cfRule type="cellIs" dxfId="2851" priority="21" stopIfTrue="1" operator="equal">
      <formula>"II"</formula>
    </cfRule>
    <cfRule type="cellIs" dxfId="2850" priority="22" stopIfTrue="1" operator="between">
      <formula>"III"</formula>
      <formula>"IV"</formula>
    </cfRule>
  </conditionalFormatting>
  <conditionalFormatting sqref="AD16">
    <cfRule type="cellIs" dxfId="2849" priority="18" stopIfTrue="1" operator="equal">
      <formula>"Aceptable"</formula>
    </cfRule>
    <cfRule type="cellIs" dxfId="2848" priority="19" stopIfTrue="1" operator="equal">
      <formula>"No aceptable"</formula>
    </cfRule>
  </conditionalFormatting>
  <conditionalFormatting sqref="AD16">
    <cfRule type="containsText" dxfId="2847" priority="15" stopIfTrue="1" operator="containsText" text="No aceptable o aceptable con control específico">
      <formula>NOT(ISERROR(SEARCH("No aceptable o aceptable con control específico",AD16)))</formula>
    </cfRule>
    <cfRule type="containsText" dxfId="2846" priority="16" stopIfTrue="1" operator="containsText" text="No aceptable">
      <formula>NOT(ISERROR(SEARCH("No aceptable",AD16)))</formula>
    </cfRule>
    <cfRule type="containsText" dxfId="2845" priority="17" stopIfTrue="1" operator="containsText" text="No Aceptable o aceptable con control específico">
      <formula>NOT(ISERROR(SEARCH("No Aceptable o aceptable con control específico",AD16)))</formula>
    </cfRule>
  </conditionalFormatting>
  <conditionalFormatting sqref="AB17:AD18">
    <cfRule type="cellIs" dxfId="2844" priority="12" stopIfTrue="1" operator="equal">
      <formula>"I"</formula>
    </cfRule>
    <cfRule type="cellIs" dxfId="2843" priority="13" stopIfTrue="1" operator="equal">
      <formula>"II"</formula>
    </cfRule>
    <cfRule type="cellIs" dxfId="2842" priority="14" stopIfTrue="1" operator="between">
      <formula>"III"</formula>
      <formula>"IV"</formula>
    </cfRule>
  </conditionalFormatting>
  <conditionalFormatting sqref="AD17:AD18">
    <cfRule type="cellIs" dxfId="2841" priority="10" stopIfTrue="1" operator="equal">
      <formula>"Aceptable"</formula>
    </cfRule>
    <cfRule type="cellIs" dxfId="2840" priority="11" stopIfTrue="1" operator="equal">
      <formula>"No aceptable"</formula>
    </cfRule>
  </conditionalFormatting>
  <conditionalFormatting sqref="AD17:AD18">
    <cfRule type="containsText" dxfId="2839" priority="7" stopIfTrue="1" operator="containsText" text="No aceptable o aceptable con control específico">
      <formula>NOT(ISERROR(SEARCH("No aceptable o aceptable con control específico",AD17)))</formula>
    </cfRule>
    <cfRule type="containsText" dxfId="2838" priority="8" stopIfTrue="1" operator="containsText" text="No aceptable">
      <formula>NOT(ISERROR(SEARCH("No aceptable",AD17)))</formula>
    </cfRule>
    <cfRule type="containsText" dxfId="2837" priority="9" stopIfTrue="1" operator="containsText" text="No Aceptable o aceptable con control específico">
      <formula>NOT(ISERROR(SEARCH("No Aceptable o aceptable con control específico",AD17)))</formula>
    </cfRule>
  </conditionalFormatting>
  <conditionalFormatting sqref="AB11:AB12">
    <cfRule type="cellIs" dxfId="2836" priority="4" stopIfTrue="1" operator="equal">
      <formula>"I"</formula>
    </cfRule>
    <cfRule type="cellIs" dxfId="2835" priority="5" stopIfTrue="1" operator="equal">
      <formula>"II"</formula>
    </cfRule>
    <cfRule type="cellIs" dxfId="2834" priority="6" stopIfTrue="1" operator="between">
      <formula>"III"</formula>
      <formula>"IV"</formula>
    </cfRule>
  </conditionalFormatting>
  <conditionalFormatting sqref="AB19:AB24">
    <cfRule type="cellIs" dxfId="2833" priority="1" stopIfTrue="1" operator="equal">
      <formula>"I"</formula>
    </cfRule>
    <cfRule type="cellIs" dxfId="2832" priority="2" stopIfTrue="1" operator="equal">
      <formula>"II"</formula>
    </cfRule>
    <cfRule type="cellIs" dxfId="2831" priority="3" stopIfTrue="1" operator="between">
      <formula>"III"</formula>
      <formula>"IV"</formula>
    </cfRule>
  </conditionalFormatting>
  <dataValidations count="4">
    <dataValidation allowBlank="1" sqref="AA11:AA24" xr:uid="{00000000-0002-0000-0700-000000000000}"/>
    <dataValidation type="list" allowBlank="1" showInputMessage="1" showErrorMessage="1" prompt="10 = Muy Alto_x000a_6 = Alto_x000a_2 = Medio_x000a_0 = Bajo" sqref="U11:U24" xr:uid="{00000000-0002-0000-0700-000001000000}">
      <formula1>"10, 6, 2, 0, "</formula1>
    </dataValidation>
    <dataValidation type="list" allowBlank="1" showInputMessage="1" prompt="4 = Continua_x000a_3 = Frecuente_x000a_2 = Ocasional_x000a_1 = Esporádica" sqref="V11:V24" xr:uid="{00000000-0002-0000-07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4" xr:uid="{00000000-0002-0000-0700-000003000000}">
      <formula1>"100,60,25,10"</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AK93"/>
  <sheetViews>
    <sheetView zoomScale="60" zoomScaleNormal="60" workbookViewId="0">
      <selection activeCell="A5" sqref="A5:XFD5"/>
    </sheetView>
  </sheetViews>
  <sheetFormatPr baseColWidth="10" defaultRowHeight="72" customHeight="1" x14ac:dyDescent="0.3"/>
  <cols>
    <col min="1" max="1" width="1.85546875" style="3" customWidth="1"/>
    <col min="2" max="2" width="6.28515625" style="3" customWidth="1"/>
    <col min="3" max="3" width="5.140625" style="3" customWidth="1"/>
    <col min="4" max="4" width="5.7109375" style="3" customWidth="1"/>
    <col min="5" max="5" width="7.42578125" style="4" customWidth="1"/>
    <col min="6" max="6" width="26.140625" style="3" customWidth="1"/>
    <col min="7" max="7" width="8.28515625" style="3" customWidth="1"/>
    <col min="8" max="8" width="20.28515625" style="5" customWidth="1"/>
    <col min="9" max="9" width="22" style="3" customWidth="1"/>
    <col min="10" max="10" width="22.140625" style="3" customWidth="1"/>
    <col min="11" max="11" width="25.85546875" style="3" customWidth="1"/>
    <col min="12" max="15" width="5.140625" style="3" customWidth="1"/>
    <col min="16" max="16" width="18.140625" style="3" customWidth="1"/>
    <col min="17" max="17" width="5.7109375" style="3" customWidth="1"/>
    <col min="18" max="20" width="19.140625" style="3" customWidth="1"/>
    <col min="21" max="21" width="5" style="3" customWidth="1"/>
    <col min="22" max="22" width="5.42578125" style="3" customWidth="1"/>
    <col min="23" max="23" width="8.140625" style="3" customWidth="1"/>
    <col min="24" max="24" width="6.7109375" style="3" customWidth="1"/>
    <col min="25" max="25" width="13.42578125" style="3" customWidth="1"/>
    <col min="26" max="26" width="7.7109375" style="3" customWidth="1"/>
    <col min="27" max="27" width="8.140625" style="3" customWidth="1"/>
    <col min="28" max="28" width="7.28515625" style="3" customWidth="1"/>
    <col min="29" max="29" width="17.28515625" style="3" customWidth="1"/>
    <col min="30" max="30" width="12.7109375" style="3" customWidth="1"/>
    <col min="31" max="31" width="15" style="3" customWidth="1"/>
    <col min="32" max="32" width="13.28515625" style="4" customWidth="1"/>
    <col min="33" max="33" width="17.140625" style="4" customWidth="1"/>
    <col min="34" max="34" width="14.5703125" style="4" customWidth="1"/>
    <col min="35" max="35" width="25.28515625" style="3" customWidth="1"/>
    <col min="36" max="36" width="18.5703125" style="5" customWidth="1"/>
    <col min="37" max="37" width="19.28515625" style="3" customWidth="1"/>
    <col min="38" max="16384" width="11.42578125" style="3"/>
  </cols>
  <sheetData>
    <row r="1" spans="1:37" ht="38.25" customHeight="1" x14ac:dyDescent="0.3">
      <c r="B1" s="17"/>
      <c r="C1" s="18"/>
      <c r="D1" s="18"/>
      <c r="E1" s="19"/>
      <c r="F1" s="18"/>
      <c r="G1" s="18"/>
      <c r="H1" s="20"/>
      <c r="I1" s="18"/>
      <c r="J1" s="18"/>
      <c r="K1" s="18"/>
      <c r="L1" s="18"/>
      <c r="M1" s="18"/>
      <c r="N1" s="18"/>
      <c r="O1" s="18"/>
      <c r="P1" s="18"/>
      <c r="Q1" s="18"/>
      <c r="R1" s="18"/>
      <c r="S1" s="18"/>
      <c r="T1" s="18"/>
      <c r="U1" s="18"/>
      <c r="V1" s="18"/>
      <c r="W1" s="18"/>
      <c r="X1" s="18"/>
      <c r="Y1" s="18"/>
      <c r="Z1" s="18"/>
      <c r="AA1" s="18"/>
      <c r="AB1" s="18"/>
      <c r="AC1" s="18"/>
      <c r="AD1" s="18"/>
      <c r="AE1" s="18"/>
      <c r="AF1" s="19"/>
      <c r="AG1" s="19"/>
      <c r="AH1" s="19"/>
      <c r="AI1" s="21"/>
      <c r="AJ1" s="32" t="s">
        <v>89</v>
      </c>
      <c r="AK1" s="59" t="s">
        <v>137</v>
      </c>
    </row>
    <row r="2" spans="1:37" ht="38.25" customHeight="1" x14ac:dyDescent="0.3">
      <c r="B2" s="22"/>
      <c r="C2" s="23"/>
      <c r="D2" s="23"/>
      <c r="E2" s="24"/>
      <c r="F2" s="23"/>
      <c r="G2" s="23"/>
      <c r="H2" s="25"/>
      <c r="I2" s="23"/>
      <c r="J2" s="23"/>
      <c r="K2" s="23"/>
      <c r="L2" s="23"/>
      <c r="M2" s="23"/>
      <c r="N2" s="23"/>
      <c r="O2" s="23"/>
      <c r="P2" s="23"/>
      <c r="Q2" s="23"/>
      <c r="R2" s="23"/>
      <c r="S2" s="23"/>
      <c r="T2" s="23"/>
      <c r="U2" s="23"/>
      <c r="V2" s="23"/>
      <c r="W2" s="23"/>
      <c r="X2" s="23"/>
      <c r="Y2" s="23"/>
      <c r="Z2" s="23"/>
      <c r="AA2" s="23"/>
      <c r="AB2" s="23"/>
      <c r="AC2" s="23"/>
      <c r="AD2" s="23"/>
      <c r="AE2" s="23"/>
      <c r="AF2" s="24"/>
      <c r="AG2" s="24"/>
      <c r="AH2" s="24"/>
      <c r="AI2" s="26"/>
      <c r="AJ2" s="32" t="s">
        <v>90</v>
      </c>
      <c r="AK2" s="59">
        <v>1</v>
      </c>
    </row>
    <row r="3" spans="1:37" ht="38.25" customHeight="1" x14ac:dyDescent="0.3">
      <c r="B3" s="27"/>
      <c r="C3" s="28"/>
      <c r="D3" s="28"/>
      <c r="E3" s="29"/>
      <c r="F3" s="28"/>
      <c r="G3" s="28"/>
      <c r="H3" s="30"/>
      <c r="I3" s="28"/>
      <c r="J3" s="28"/>
      <c r="K3" s="28"/>
      <c r="L3" s="28"/>
      <c r="M3" s="28"/>
      <c r="N3" s="28"/>
      <c r="O3" s="28"/>
      <c r="P3" s="28"/>
      <c r="Q3" s="28"/>
      <c r="R3" s="28"/>
      <c r="S3" s="28"/>
      <c r="T3" s="28"/>
      <c r="U3" s="28"/>
      <c r="V3" s="28"/>
      <c r="W3" s="28"/>
      <c r="X3" s="28"/>
      <c r="Y3" s="28"/>
      <c r="Z3" s="28"/>
      <c r="AA3" s="28"/>
      <c r="AB3" s="28"/>
      <c r="AC3" s="28"/>
      <c r="AD3" s="28"/>
      <c r="AE3" s="28"/>
      <c r="AF3" s="29"/>
      <c r="AG3" s="29"/>
      <c r="AH3" s="29"/>
      <c r="AI3" s="31"/>
      <c r="AJ3" s="33" t="s">
        <v>91</v>
      </c>
      <c r="AK3" s="60">
        <v>42870</v>
      </c>
    </row>
    <row r="4" spans="1:37" ht="38.25" customHeight="1" x14ac:dyDescent="0.3"/>
    <row r="5" spans="1:37" s="137" customFormat="1" ht="62.25" customHeight="1" x14ac:dyDescent="0.3">
      <c r="B5" s="245" t="s">
        <v>329</v>
      </c>
      <c r="C5" s="246"/>
      <c r="D5" s="246"/>
      <c r="E5" s="246"/>
      <c r="F5" s="246"/>
      <c r="G5" s="246"/>
      <c r="H5" s="246"/>
      <c r="I5" s="246"/>
      <c r="J5" s="246"/>
      <c r="K5" s="246"/>
      <c r="L5" s="246"/>
      <c r="M5" s="246"/>
      <c r="N5" s="246"/>
      <c r="O5" s="246"/>
      <c r="P5" s="246"/>
      <c r="Q5" s="246"/>
      <c r="R5" s="246"/>
      <c r="S5" s="246"/>
      <c r="T5" s="247"/>
      <c r="U5" s="245" t="s">
        <v>92</v>
      </c>
      <c r="V5" s="246"/>
      <c r="W5" s="246"/>
      <c r="X5" s="246"/>
      <c r="Y5" s="246"/>
      <c r="Z5" s="246"/>
      <c r="AA5" s="246"/>
      <c r="AB5" s="246"/>
      <c r="AC5" s="246"/>
      <c r="AD5" s="246"/>
      <c r="AE5" s="246"/>
      <c r="AF5" s="246"/>
      <c r="AG5" s="246"/>
      <c r="AH5" s="246"/>
      <c r="AI5" s="246"/>
      <c r="AJ5" s="246"/>
      <c r="AK5" s="247"/>
    </row>
    <row r="6" spans="1:37" s="137" customFormat="1" ht="18.75" customHeight="1" x14ac:dyDescent="0.3">
      <c r="E6" s="138"/>
      <c r="H6" s="139"/>
      <c r="AF6" s="138"/>
      <c r="AG6" s="138"/>
      <c r="AH6" s="138"/>
      <c r="AJ6" s="139"/>
    </row>
    <row r="7" spans="1:37" s="135" customFormat="1" ht="41.25" customHeight="1" x14ac:dyDescent="0.35">
      <c r="B7" s="228" t="s">
        <v>16</v>
      </c>
      <c r="C7" s="228"/>
      <c r="D7" s="228"/>
      <c r="E7" s="228"/>
      <c r="F7" s="228"/>
      <c r="G7" s="228"/>
      <c r="H7" s="228"/>
      <c r="I7" s="228"/>
      <c r="J7" s="228"/>
      <c r="K7" s="228"/>
      <c r="L7" s="228"/>
      <c r="M7" s="228"/>
      <c r="N7" s="228"/>
      <c r="O7" s="228"/>
      <c r="P7" s="228"/>
      <c r="Q7" s="228"/>
      <c r="R7" s="228"/>
      <c r="S7" s="228"/>
      <c r="T7" s="228"/>
      <c r="U7" s="229" t="s">
        <v>7</v>
      </c>
      <c r="V7" s="229"/>
      <c r="W7" s="229"/>
      <c r="X7" s="229"/>
      <c r="Y7" s="229"/>
      <c r="Z7" s="229"/>
      <c r="AA7" s="229"/>
      <c r="AB7" s="229"/>
      <c r="AC7" s="229"/>
      <c r="AD7" s="230" t="s">
        <v>19</v>
      </c>
      <c r="AE7" s="229" t="s">
        <v>17</v>
      </c>
      <c r="AF7" s="229"/>
      <c r="AG7" s="229"/>
      <c r="AH7" s="229"/>
      <c r="AI7" s="229"/>
      <c r="AJ7" s="229"/>
      <c r="AK7" s="229"/>
    </row>
    <row r="8" spans="1:37" s="135" customFormat="1" ht="29.25" customHeight="1" x14ac:dyDescent="0.35">
      <c r="B8" s="228"/>
      <c r="C8" s="228"/>
      <c r="D8" s="228"/>
      <c r="E8" s="228"/>
      <c r="F8" s="228"/>
      <c r="G8" s="228"/>
      <c r="H8" s="228"/>
      <c r="I8" s="228"/>
      <c r="J8" s="228"/>
      <c r="K8" s="228"/>
      <c r="L8" s="228"/>
      <c r="M8" s="228"/>
      <c r="N8" s="228"/>
      <c r="O8" s="228"/>
      <c r="P8" s="228"/>
      <c r="Q8" s="228"/>
      <c r="R8" s="228"/>
      <c r="S8" s="228"/>
      <c r="T8" s="228"/>
      <c r="U8" s="229"/>
      <c r="V8" s="229"/>
      <c r="W8" s="229"/>
      <c r="X8" s="229"/>
      <c r="Y8" s="229"/>
      <c r="Z8" s="229"/>
      <c r="AA8" s="229"/>
      <c r="AB8" s="229"/>
      <c r="AC8" s="229"/>
      <c r="AD8" s="230"/>
      <c r="AE8" s="231" t="s">
        <v>10</v>
      </c>
      <c r="AF8" s="231"/>
      <c r="AG8" s="231"/>
      <c r="AH8" s="231"/>
      <c r="AI8" s="231"/>
      <c r="AJ8" s="231"/>
      <c r="AK8" s="231"/>
    </row>
    <row r="9" spans="1:37" s="135" customFormat="1" ht="62.25" customHeight="1" x14ac:dyDescent="0.35">
      <c r="B9" s="212" t="s">
        <v>22</v>
      </c>
      <c r="C9" s="212" t="s">
        <v>23</v>
      </c>
      <c r="D9" s="212" t="s">
        <v>39</v>
      </c>
      <c r="E9" s="212" t="s">
        <v>20</v>
      </c>
      <c r="F9" s="212" t="s">
        <v>21</v>
      </c>
      <c r="G9" s="212" t="s">
        <v>88</v>
      </c>
      <c r="H9" s="213" t="s">
        <v>2</v>
      </c>
      <c r="I9" s="213"/>
      <c r="J9" s="213"/>
      <c r="K9" s="213" t="s">
        <v>5</v>
      </c>
      <c r="L9" s="232" t="s">
        <v>93</v>
      </c>
      <c r="M9" s="233"/>
      <c r="N9" s="233"/>
      <c r="O9" s="234"/>
      <c r="P9" s="213" t="s">
        <v>336</v>
      </c>
      <c r="Q9" s="212" t="s">
        <v>94</v>
      </c>
      <c r="R9" s="213" t="s">
        <v>0</v>
      </c>
      <c r="S9" s="213"/>
      <c r="T9" s="213"/>
      <c r="U9" s="212" t="s">
        <v>30</v>
      </c>
      <c r="V9" s="212" t="s">
        <v>31</v>
      </c>
      <c r="W9" s="212" t="s">
        <v>8</v>
      </c>
      <c r="X9" s="219" t="s">
        <v>29</v>
      </c>
      <c r="Y9" s="213" t="s">
        <v>25</v>
      </c>
      <c r="Z9" s="212" t="s">
        <v>32</v>
      </c>
      <c r="AA9" s="212" t="s">
        <v>28</v>
      </c>
      <c r="AB9" s="212" t="s">
        <v>27</v>
      </c>
      <c r="AC9" s="213" t="s">
        <v>26</v>
      </c>
      <c r="AD9" s="212" t="s">
        <v>9</v>
      </c>
      <c r="AE9" s="213" t="s">
        <v>24</v>
      </c>
      <c r="AF9" s="213" t="s">
        <v>11</v>
      </c>
      <c r="AG9" s="213" t="s">
        <v>12</v>
      </c>
      <c r="AH9" s="213" t="s">
        <v>13</v>
      </c>
      <c r="AI9" s="213" t="s">
        <v>14</v>
      </c>
      <c r="AJ9" s="213" t="s">
        <v>15</v>
      </c>
      <c r="AK9" s="213" t="s">
        <v>18</v>
      </c>
    </row>
    <row r="10" spans="1:37" s="135" customFormat="1" ht="62.25" customHeight="1" thickBot="1" x14ac:dyDescent="0.4">
      <c r="B10" s="212"/>
      <c r="C10" s="212"/>
      <c r="D10" s="212"/>
      <c r="E10" s="212"/>
      <c r="F10" s="212"/>
      <c r="G10" s="212"/>
      <c r="H10" s="136" t="s">
        <v>3</v>
      </c>
      <c r="I10" s="136" t="s">
        <v>4</v>
      </c>
      <c r="J10" s="136" t="s">
        <v>6</v>
      </c>
      <c r="K10" s="213"/>
      <c r="L10" s="171" t="s">
        <v>41</v>
      </c>
      <c r="M10" s="171" t="s">
        <v>42</v>
      </c>
      <c r="N10" s="172" t="s">
        <v>43</v>
      </c>
      <c r="O10" s="172" t="s">
        <v>46</v>
      </c>
      <c r="P10" s="213"/>
      <c r="Q10" s="212"/>
      <c r="R10" s="136" t="s">
        <v>6</v>
      </c>
      <c r="S10" s="136" t="s">
        <v>1</v>
      </c>
      <c r="T10" s="136" t="s">
        <v>95</v>
      </c>
      <c r="U10" s="212"/>
      <c r="V10" s="212"/>
      <c r="W10" s="212"/>
      <c r="X10" s="219"/>
      <c r="Y10" s="213"/>
      <c r="Z10" s="212"/>
      <c r="AA10" s="212"/>
      <c r="AB10" s="212"/>
      <c r="AC10" s="213"/>
      <c r="AD10" s="212"/>
      <c r="AE10" s="213"/>
      <c r="AF10" s="213"/>
      <c r="AG10" s="213"/>
      <c r="AH10" s="213"/>
      <c r="AI10" s="213"/>
      <c r="AJ10" s="213"/>
      <c r="AK10" s="213"/>
    </row>
    <row r="11" spans="1:37" ht="107.25" customHeight="1" x14ac:dyDescent="0.3">
      <c r="A11" s="42"/>
      <c r="B11" s="262" t="s">
        <v>187</v>
      </c>
      <c r="C11" s="262" t="s">
        <v>193</v>
      </c>
      <c r="D11" s="262" t="s">
        <v>218</v>
      </c>
      <c r="E11" s="258" t="s">
        <v>219</v>
      </c>
      <c r="F11" s="258" t="s">
        <v>220</v>
      </c>
      <c r="G11" s="43" t="s">
        <v>44</v>
      </c>
      <c r="H11" s="264" t="s">
        <v>36</v>
      </c>
      <c r="I11" s="148" t="s">
        <v>49</v>
      </c>
      <c r="J11" s="189" t="s">
        <v>374</v>
      </c>
      <c r="K11" s="189" t="s">
        <v>375</v>
      </c>
      <c r="L11" s="140">
        <v>1</v>
      </c>
      <c r="M11" s="158">
        <v>0</v>
      </c>
      <c r="N11" s="140">
        <v>0</v>
      </c>
      <c r="O11" s="140">
        <f>SUM(L11:N11)</f>
        <v>1</v>
      </c>
      <c r="P11" s="189" t="s">
        <v>376</v>
      </c>
      <c r="Q11" s="157">
        <v>8</v>
      </c>
      <c r="R11" s="189" t="s">
        <v>628</v>
      </c>
      <c r="S11" s="189" t="s">
        <v>378</v>
      </c>
      <c r="T11" s="189" t="s">
        <v>377</v>
      </c>
      <c r="U11" s="7">
        <v>2</v>
      </c>
      <c r="V11" s="7">
        <v>4</v>
      </c>
      <c r="W11" s="7">
        <f>V11*U11</f>
        <v>8</v>
      </c>
      <c r="X11" s="8" t="str">
        <f>+IF(AND(U11*V11&gt;=24,U11*V11&lt;=40),"MA",IF(AND(U11*V11&gt;=10,U11*V11&lt;=20),"A",IF(AND(U11*V11&gt;=6,U11*V11&lt;=8),"M",IF(AND(U11*V11&gt;=0,U11*V11&lt;=4),"B",""))))</f>
        <v>M</v>
      </c>
      <c r="Y11" s="9"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7">
        <v>10</v>
      </c>
      <c r="AA11" s="7">
        <f>W11*Z11</f>
        <v>80</v>
      </c>
      <c r="AB11" s="144" t="str">
        <f t="shared" ref="AB11:AB24" si="0">+IF(AND(U11*V11*Z11&gt;=600,U11*V11*Z11&lt;=4000),"I",IF(AND(U11*V11*Z11&gt;=150,U11*V11*Z11&lt;=500),"II",IF(AND(U11*V11*Z11&gt;=40,U11*V11*Z11&lt;=120),"III",IF(AND(U11*V11*Z11&gt;=0,U11*V11*Z11&lt;=20),"IV",""))))</f>
        <v>III</v>
      </c>
      <c r="AC11" s="9"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1" t="str">
        <f>+IF(AB11="I","No aceptable",IF(AB11="II","No aceptable o aceptable con control específico",IF(AB11="III","Aceptable",IF(AB11="IV","Aceptable",""))))</f>
        <v>Aceptable</v>
      </c>
      <c r="AE11" s="143" t="s">
        <v>59</v>
      </c>
      <c r="AF11" s="157" t="s">
        <v>34</v>
      </c>
      <c r="AG11" s="157" t="s">
        <v>34</v>
      </c>
      <c r="AH11" s="157" t="s">
        <v>383</v>
      </c>
      <c r="AI11" s="146" t="s">
        <v>379</v>
      </c>
      <c r="AJ11" s="157" t="s">
        <v>34</v>
      </c>
      <c r="AK11" s="147" t="s">
        <v>35</v>
      </c>
    </row>
    <row r="12" spans="1:37" ht="107.25" customHeight="1" x14ac:dyDescent="0.3">
      <c r="A12" s="44"/>
      <c r="B12" s="237"/>
      <c r="C12" s="237"/>
      <c r="D12" s="237"/>
      <c r="E12" s="243"/>
      <c r="F12" s="243"/>
      <c r="G12" s="45"/>
      <c r="H12" s="265"/>
      <c r="I12" s="148" t="s">
        <v>127</v>
      </c>
      <c r="J12" s="189" t="s">
        <v>380</v>
      </c>
      <c r="K12" s="190" t="s">
        <v>381</v>
      </c>
      <c r="L12" s="140">
        <v>1</v>
      </c>
      <c r="M12" s="158">
        <v>0</v>
      </c>
      <c r="N12" s="140">
        <v>0</v>
      </c>
      <c r="O12" s="140">
        <f>SUM(L12:N12)</f>
        <v>1</v>
      </c>
      <c r="P12" s="189" t="s">
        <v>376</v>
      </c>
      <c r="Q12" s="157">
        <v>8</v>
      </c>
      <c r="R12" s="190" t="s">
        <v>629</v>
      </c>
      <c r="S12" s="190" t="s">
        <v>378</v>
      </c>
      <c r="T12" s="190" t="s">
        <v>377</v>
      </c>
      <c r="U12" s="7">
        <v>2</v>
      </c>
      <c r="V12" s="7">
        <v>4</v>
      </c>
      <c r="W12" s="7">
        <f>V12*U12</f>
        <v>8</v>
      </c>
      <c r="X12" s="8" t="str">
        <f>+IF(AND(U12*V12&gt;=24,U12*V12&lt;=40),"MA",IF(AND(U12*V12&gt;=10,U12*V12&lt;=20),"A",IF(AND(U12*V12&gt;=6,U12*V12&lt;=8),"M",IF(AND(U12*V12&gt;=0,U12*V12&lt;=4),"B",""))))</f>
        <v>M</v>
      </c>
      <c r="Y12" s="9"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7">
        <v>11</v>
      </c>
      <c r="AA12" s="7">
        <f>W12*Z12</f>
        <v>88</v>
      </c>
      <c r="AB12" s="144" t="str">
        <f t="shared" si="0"/>
        <v>III</v>
      </c>
      <c r="AC12" s="9"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1" t="str">
        <f>+IF(AB12="I","No aceptable",IF(AB12="II","No aceptable o aceptable con control específico",IF(AB12="III","Aceptable",IF(AB12="IV","Aceptable",""))))</f>
        <v>Aceptable</v>
      </c>
      <c r="AE12" s="143" t="s">
        <v>128</v>
      </c>
      <c r="AF12" s="157" t="s">
        <v>34</v>
      </c>
      <c r="AG12" s="157" t="s">
        <v>34</v>
      </c>
      <c r="AH12" s="157" t="s">
        <v>384</v>
      </c>
      <c r="AI12" s="146" t="s">
        <v>379</v>
      </c>
      <c r="AJ12" s="157" t="s">
        <v>34</v>
      </c>
      <c r="AK12" s="147" t="s">
        <v>35</v>
      </c>
    </row>
    <row r="13" spans="1:37" ht="107.25" customHeight="1" thickBot="1" x14ac:dyDescent="0.35">
      <c r="A13" s="44"/>
      <c r="B13" s="237"/>
      <c r="C13" s="237"/>
      <c r="D13" s="237"/>
      <c r="E13" s="243"/>
      <c r="F13" s="243"/>
      <c r="G13" s="123" t="s">
        <v>33</v>
      </c>
      <c r="H13" s="216" t="s">
        <v>47</v>
      </c>
      <c r="I13" s="148" t="s">
        <v>63</v>
      </c>
      <c r="J13" s="148" t="s">
        <v>360</v>
      </c>
      <c r="K13" s="148" t="s">
        <v>347</v>
      </c>
      <c r="L13" s="182">
        <v>1</v>
      </c>
      <c r="M13" s="181">
        <v>0</v>
      </c>
      <c r="N13" s="182">
        <v>0</v>
      </c>
      <c r="O13" s="182">
        <f t="shared" ref="O13:O24" si="1">SUM(L13:N13)</f>
        <v>1</v>
      </c>
      <c r="P13" s="148" t="s">
        <v>357</v>
      </c>
      <c r="Q13" s="157">
        <v>8</v>
      </c>
      <c r="R13" s="148" t="s">
        <v>351</v>
      </c>
      <c r="S13" s="148" t="s">
        <v>349</v>
      </c>
      <c r="T13" s="148" t="s">
        <v>464</v>
      </c>
      <c r="U13" s="7">
        <v>2</v>
      </c>
      <c r="V13" s="7">
        <v>2</v>
      </c>
      <c r="W13" s="7">
        <f t="shared" ref="W13:W18" si="2">V13*U13</f>
        <v>4</v>
      </c>
      <c r="X13" s="8" t="str">
        <f t="shared" ref="X13:X18" si="3">+IF(AND(U13*V13&gt;=24,U13*V13&lt;=40),"MA",IF(AND(U13*V13&gt;=10,U13*V13&lt;=20),"A",IF(AND(U13*V13&gt;=6,U13*V13&lt;=8),"M",IF(AND(U13*V13&gt;=0,U13*V13&lt;=4),"B",""))))</f>
        <v>B</v>
      </c>
      <c r="Y13" s="9" t="str">
        <f t="shared" ref="Y13:Y18" si="4">+IF(X13="MA","Situación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7">
        <v>25</v>
      </c>
      <c r="AA13" s="7">
        <f t="shared" ref="AA13:AA18" si="5">W13*Z13</f>
        <v>100</v>
      </c>
      <c r="AB13" s="10" t="str">
        <f t="shared" si="0"/>
        <v>III</v>
      </c>
      <c r="AC13" s="9" t="str">
        <f t="shared" ref="AC13:AC18" si="6">+IF(AB13="I","Situación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1" t="str">
        <f t="shared" ref="AD13:AD18" si="7">+IF(AB13="I","No aceptable",IF(AB13="II","No aceptable o aceptable con control específico",IF(AB13="III","Aceptable",IF(AB13="IV","Aceptable",""))))</f>
        <v>Aceptable</v>
      </c>
      <c r="AE13" s="148" t="s">
        <v>371</v>
      </c>
      <c r="AF13" s="148" t="s">
        <v>34</v>
      </c>
      <c r="AG13" s="148" t="s">
        <v>34</v>
      </c>
      <c r="AH13" s="148" t="s">
        <v>34</v>
      </c>
      <c r="AI13" s="148" t="s">
        <v>358</v>
      </c>
      <c r="AJ13" s="148" t="s">
        <v>34</v>
      </c>
      <c r="AK13" s="147" t="s">
        <v>285</v>
      </c>
    </row>
    <row r="14" spans="1:37" ht="107.25" customHeight="1" x14ac:dyDescent="0.3">
      <c r="A14" s="44"/>
      <c r="B14" s="237"/>
      <c r="C14" s="237"/>
      <c r="D14" s="237"/>
      <c r="E14" s="243"/>
      <c r="F14" s="243"/>
      <c r="G14" s="123"/>
      <c r="H14" s="220"/>
      <c r="I14" s="148" t="s">
        <v>353</v>
      </c>
      <c r="J14" s="148" t="s">
        <v>354</v>
      </c>
      <c r="K14" s="148" t="s">
        <v>355</v>
      </c>
      <c r="L14" s="182">
        <v>1</v>
      </c>
      <c r="M14" s="181">
        <v>0</v>
      </c>
      <c r="N14" s="182">
        <v>0</v>
      </c>
      <c r="O14" s="182">
        <f t="shared" ref="O14" si="8">SUM(L14:N14)</f>
        <v>1</v>
      </c>
      <c r="P14" s="148" t="s">
        <v>356</v>
      </c>
      <c r="Q14" s="157">
        <v>8</v>
      </c>
      <c r="R14" s="148" t="s">
        <v>359</v>
      </c>
      <c r="S14" s="148" t="s">
        <v>465</v>
      </c>
      <c r="T14" s="148" t="s">
        <v>466</v>
      </c>
      <c r="U14" s="7">
        <v>2</v>
      </c>
      <c r="V14" s="7">
        <v>2</v>
      </c>
      <c r="W14" s="7">
        <f t="shared" si="2"/>
        <v>4</v>
      </c>
      <c r="X14" s="8" t="str">
        <f t="shared" si="3"/>
        <v>B</v>
      </c>
      <c r="Y14" s="9" t="str">
        <f t="shared" si="4"/>
        <v>Situación mejorable con exposición ocasional o esporádica, o situación sin anomalía destacable con cualquier nivel de exposición. No es esperable que se materialice el riesgo, aunque puede ser concebible.</v>
      </c>
      <c r="Z14" s="7">
        <v>25</v>
      </c>
      <c r="AA14" s="7">
        <f t="shared" si="5"/>
        <v>100</v>
      </c>
      <c r="AB14" s="10" t="str">
        <f t="shared" si="0"/>
        <v>III</v>
      </c>
      <c r="AC14" s="9" t="str">
        <f t="shared" si="6"/>
        <v>Mejorar si es posible. Sería conveniente justificar la intervención y su rentabilidad.</v>
      </c>
      <c r="AD14" s="11" t="str">
        <f t="shared" si="7"/>
        <v>Aceptable</v>
      </c>
      <c r="AE14" s="150" t="s">
        <v>362</v>
      </c>
      <c r="AF14" s="148" t="s">
        <v>34</v>
      </c>
      <c r="AG14" s="148" t="s">
        <v>34</v>
      </c>
      <c r="AH14" s="148" t="s">
        <v>34</v>
      </c>
      <c r="AI14" s="148" t="s">
        <v>361</v>
      </c>
      <c r="AJ14" s="148" t="s">
        <v>34</v>
      </c>
      <c r="AK14" s="147" t="s">
        <v>285</v>
      </c>
    </row>
    <row r="15" spans="1:37" ht="107.25" customHeight="1" x14ac:dyDescent="0.3">
      <c r="A15" s="44"/>
      <c r="B15" s="237"/>
      <c r="C15" s="237"/>
      <c r="D15" s="237"/>
      <c r="E15" s="243"/>
      <c r="F15" s="243"/>
      <c r="G15" s="123" t="s">
        <v>33</v>
      </c>
      <c r="H15" s="220"/>
      <c r="I15" s="148" t="s">
        <v>65</v>
      </c>
      <c r="J15" s="148" t="s">
        <v>352</v>
      </c>
      <c r="K15" s="148" t="s">
        <v>347</v>
      </c>
      <c r="L15" s="180">
        <v>1</v>
      </c>
      <c r="M15" s="181">
        <v>0</v>
      </c>
      <c r="N15" s="182">
        <v>0</v>
      </c>
      <c r="O15" s="182">
        <f t="shared" si="1"/>
        <v>1</v>
      </c>
      <c r="P15" s="148" t="s">
        <v>357</v>
      </c>
      <c r="Q15" s="148">
        <v>8</v>
      </c>
      <c r="R15" s="148" t="s">
        <v>351</v>
      </c>
      <c r="S15" s="148" t="s">
        <v>349</v>
      </c>
      <c r="T15" s="148" t="s">
        <v>464</v>
      </c>
      <c r="U15" s="7">
        <v>2</v>
      </c>
      <c r="V15" s="7">
        <v>2</v>
      </c>
      <c r="W15" s="7">
        <f t="shared" si="2"/>
        <v>4</v>
      </c>
      <c r="X15" s="117" t="str">
        <f t="shared" si="3"/>
        <v>B</v>
      </c>
      <c r="Y15" s="9" t="str">
        <f t="shared" si="4"/>
        <v>Situación mejorable con exposición ocasional o esporádica, o situación sin anomalía destacable con cualquier nivel de exposición. No es esperable que se materialice el riesgo, aunque puede ser concebible.</v>
      </c>
      <c r="Z15" s="7">
        <v>25</v>
      </c>
      <c r="AA15" s="7">
        <f t="shared" si="5"/>
        <v>100</v>
      </c>
      <c r="AB15" s="10" t="str">
        <f t="shared" si="0"/>
        <v>III</v>
      </c>
      <c r="AC15" s="9" t="str">
        <f t="shared" si="6"/>
        <v>Mejorar si es posible. Sería conveniente justificar la intervención y su rentabilidad.</v>
      </c>
      <c r="AD15" s="11" t="str">
        <f t="shared" si="7"/>
        <v>Aceptable</v>
      </c>
      <c r="AE15" s="148" t="s">
        <v>371</v>
      </c>
      <c r="AF15" s="148" t="s">
        <v>34</v>
      </c>
      <c r="AG15" s="148" t="s">
        <v>34</v>
      </c>
      <c r="AH15" s="148" t="s">
        <v>34</v>
      </c>
      <c r="AI15" s="148" t="s">
        <v>358</v>
      </c>
      <c r="AJ15" s="148" t="s">
        <v>213</v>
      </c>
      <c r="AK15" s="173" t="s">
        <v>285</v>
      </c>
    </row>
    <row r="16" spans="1:37" ht="107.25" customHeight="1" x14ac:dyDescent="0.3">
      <c r="A16" s="44"/>
      <c r="B16" s="237"/>
      <c r="C16" s="237"/>
      <c r="D16" s="237"/>
      <c r="E16" s="243"/>
      <c r="F16" s="243"/>
      <c r="G16" s="122" t="s">
        <v>44</v>
      </c>
      <c r="H16" s="190" t="s">
        <v>326</v>
      </c>
      <c r="I16" s="190" t="s">
        <v>547</v>
      </c>
      <c r="J16" s="190" t="s">
        <v>533</v>
      </c>
      <c r="K16" s="190" t="s">
        <v>534</v>
      </c>
      <c r="L16" s="180">
        <v>1</v>
      </c>
      <c r="M16" s="181">
        <v>0</v>
      </c>
      <c r="N16" s="182">
        <v>0</v>
      </c>
      <c r="O16" s="182">
        <v>1</v>
      </c>
      <c r="P16" s="190" t="s">
        <v>535</v>
      </c>
      <c r="Q16" s="148">
        <v>8</v>
      </c>
      <c r="R16" s="190" t="s">
        <v>536</v>
      </c>
      <c r="S16" s="190" t="s">
        <v>537</v>
      </c>
      <c r="T16" s="190" t="s">
        <v>539</v>
      </c>
      <c r="U16" s="141">
        <v>2</v>
      </c>
      <c r="V16" s="141">
        <v>3</v>
      </c>
      <c r="W16" s="141">
        <f t="shared" si="2"/>
        <v>6</v>
      </c>
      <c r="X16" s="142" t="str">
        <f t="shared" si="3"/>
        <v>M</v>
      </c>
      <c r="Y16" s="143" t="str">
        <f t="shared" si="4"/>
        <v>Situación deficiente con exposición esporádica, o bien situación mejorable con exposición continuada o frecuente. Es posible que suceda el daño alguna vez.</v>
      </c>
      <c r="Z16" s="141">
        <v>25</v>
      </c>
      <c r="AA16" s="141">
        <f t="shared" si="5"/>
        <v>150</v>
      </c>
      <c r="AB16" s="144" t="str">
        <f t="shared" si="0"/>
        <v>II</v>
      </c>
      <c r="AC16" s="143" t="str">
        <f t="shared" si="6"/>
        <v>Corregir y adoptar medidas de control de inmediato. Sin embargo suspenda actividades si el nivel de riesgo está por encima o igual de 360.</v>
      </c>
      <c r="AD16" s="145" t="str">
        <f t="shared" si="7"/>
        <v>No aceptable o aceptable con control específico</v>
      </c>
      <c r="AE16" s="143" t="s">
        <v>538</v>
      </c>
      <c r="AF16" s="148" t="s">
        <v>34</v>
      </c>
      <c r="AG16" s="148" t="s">
        <v>34</v>
      </c>
      <c r="AH16" s="141" t="s">
        <v>531</v>
      </c>
      <c r="AI16" s="152" t="s">
        <v>532</v>
      </c>
      <c r="AJ16" s="148" t="s">
        <v>530</v>
      </c>
      <c r="AK16" s="173" t="s">
        <v>285</v>
      </c>
    </row>
    <row r="17" spans="1:37" ht="107.25" customHeight="1" x14ac:dyDescent="0.3">
      <c r="A17" s="44"/>
      <c r="B17" s="237"/>
      <c r="C17" s="237"/>
      <c r="D17" s="237"/>
      <c r="E17" s="243"/>
      <c r="F17" s="243"/>
      <c r="G17" s="45" t="s">
        <v>44</v>
      </c>
      <c r="H17" s="235" t="s">
        <v>53</v>
      </c>
      <c r="I17" s="190" t="s">
        <v>330</v>
      </c>
      <c r="J17" s="190" t="s">
        <v>331</v>
      </c>
      <c r="K17" s="190" t="s">
        <v>334</v>
      </c>
      <c r="L17" s="186">
        <v>1</v>
      </c>
      <c r="M17" s="185">
        <v>0</v>
      </c>
      <c r="N17" s="187">
        <v>0</v>
      </c>
      <c r="O17" s="187">
        <f t="shared" si="1"/>
        <v>1</v>
      </c>
      <c r="P17" s="191" t="s">
        <v>337</v>
      </c>
      <c r="Q17" s="185">
        <v>8</v>
      </c>
      <c r="R17" s="191" t="s">
        <v>339</v>
      </c>
      <c r="S17" s="191" t="s">
        <v>340</v>
      </c>
      <c r="T17" s="191" t="s">
        <v>341</v>
      </c>
      <c r="U17" s="157">
        <v>6</v>
      </c>
      <c r="V17" s="157">
        <v>4</v>
      </c>
      <c r="W17" s="157">
        <f t="shared" si="2"/>
        <v>24</v>
      </c>
      <c r="X17" s="157" t="str">
        <f t="shared" si="3"/>
        <v>MA</v>
      </c>
      <c r="Y17" s="143" t="str">
        <f t="shared" si="4"/>
        <v>Situación deficiente con exposición continua, o muy deficiente con exposición frecuente. Normalmente la materialización del riesgo ocurre con frecuencia.</v>
      </c>
      <c r="Z17" s="141">
        <v>10</v>
      </c>
      <c r="AA17" s="141">
        <f t="shared" si="5"/>
        <v>240</v>
      </c>
      <c r="AB17" s="144" t="str">
        <f t="shared" si="0"/>
        <v>II</v>
      </c>
      <c r="AC17" s="143" t="str">
        <f t="shared" si="6"/>
        <v>Corregir y adoptar medidas de control de inmediato. Sin embargo suspenda actividades si el nivel de riesgo está por encima o igual de 360.</v>
      </c>
      <c r="AD17" s="145" t="str">
        <f t="shared" si="7"/>
        <v>No aceptable o aceptable con control específico</v>
      </c>
      <c r="AE17" s="173" t="s">
        <v>570</v>
      </c>
      <c r="AF17" s="148" t="s">
        <v>34</v>
      </c>
      <c r="AG17" s="148" t="s">
        <v>34</v>
      </c>
      <c r="AH17" s="190" t="s">
        <v>345</v>
      </c>
      <c r="AI17" s="190" t="s">
        <v>346</v>
      </c>
      <c r="AJ17" s="157" t="s">
        <v>34</v>
      </c>
      <c r="AK17" s="147" t="s">
        <v>35</v>
      </c>
    </row>
    <row r="18" spans="1:37" ht="107.25" customHeight="1" x14ac:dyDescent="0.3">
      <c r="A18" s="44"/>
      <c r="B18" s="237"/>
      <c r="C18" s="237"/>
      <c r="D18" s="237"/>
      <c r="E18" s="243"/>
      <c r="F18" s="243"/>
      <c r="G18" s="45" t="s">
        <v>44</v>
      </c>
      <c r="H18" s="235"/>
      <c r="I18" s="190" t="s">
        <v>333</v>
      </c>
      <c r="J18" s="190" t="s">
        <v>332</v>
      </c>
      <c r="K18" s="190" t="s">
        <v>335</v>
      </c>
      <c r="L18" s="187">
        <v>1</v>
      </c>
      <c r="M18" s="185">
        <v>0</v>
      </c>
      <c r="N18" s="187">
        <v>0</v>
      </c>
      <c r="O18" s="187">
        <f t="shared" si="1"/>
        <v>1</v>
      </c>
      <c r="P18" s="191" t="s">
        <v>338</v>
      </c>
      <c r="Q18" s="185">
        <v>8</v>
      </c>
      <c r="R18" s="191" t="s">
        <v>342</v>
      </c>
      <c r="S18" s="191" t="s">
        <v>343</v>
      </c>
      <c r="T18" s="191" t="s">
        <v>344</v>
      </c>
      <c r="U18" s="157">
        <v>6</v>
      </c>
      <c r="V18" s="157">
        <v>4</v>
      </c>
      <c r="W18" s="157">
        <f t="shared" si="2"/>
        <v>24</v>
      </c>
      <c r="X18" s="157" t="str">
        <f t="shared" si="3"/>
        <v>MA</v>
      </c>
      <c r="Y18" s="143" t="str">
        <f t="shared" si="4"/>
        <v>Situación deficiente con exposición continua, o muy deficiente con exposición frecuente. Normalmente la materialización del riesgo ocurre con frecuencia.</v>
      </c>
      <c r="Z18" s="141">
        <v>10</v>
      </c>
      <c r="AA18" s="141">
        <f t="shared" si="5"/>
        <v>240</v>
      </c>
      <c r="AB18" s="144" t="str">
        <f t="shared" si="0"/>
        <v>II</v>
      </c>
      <c r="AC18" s="143" t="str">
        <f t="shared" si="6"/>
        <v>Corregir y adoptar medidas de control de inmediato. Sin embargo suspenda actividades si el nivel de riesgo está por encima o igual de 360.</v>
      </c>
      <c r="AD18" s="145" t="str">
        <f t="shared" si="7"/>
        <v>No aceptable o aceptable con control específico</v>
      </c>
      <c r="AE18" s="173" t="s">
        <v>570</v>
      </c>
      <c r="AF18" s="148" t="s">
        <v>34</v>
      </c>
      <c r="AG18" s="148" t="s">
        <v>34</v>
      </c>
      <c r="AH18" s="190" t="s">
        <v>345</v>
      </c>
      <c r="AI18" s="190" t="s">
        <v>346</v>
      </c>
      <c r="AJ18" s="157" t="s">
        <v>34</v>
      </c>
      <c r="AK18" s="147" t="s">
        <v>35</v>
      </c>
    </row>
    <row r="19" spans="1:37" ht="107.25" customHeight="1" x14ac:dyDescent="0.3">
      <c r="A19" s="44"/>
      <c r="B19" s="237"/>
      <c r="C19" s="237"/>
      <c r="D19" s="237"/>
      <c r="E19" s="243"/>
      <c r="F19" s="243"/>
      <c r="G19" s="45" t="s">
        <v>33</v>
      </c>
      <c r="H19" s="264" t="s">
        <v>48</v>
      </c>
      <c r="I19" s="190" t="s">
        <v>106</v>
      </c>
      <c r="J19" s="190" t="s">
        <v>444</v>
      </c>
      <c r="K19" s="190" t="s">
        <v>420</v>
      </c>
      <c r="L19" s="140">
        <v>1</v>
      </c>
      <c r="M19" s="158">
        <v>0</v>
      </c>
      <c r="N19" s="140">
        <v>0</v>
      </c>
      <c r="O19" s="140">
        <f t="shared" si="1"/>
        <v>1</v>
      </c>
      <c r="P19" s="190" t="s">
        <v>443</v>
      </c>
      <c r="Q19" s="157">
        <v>8</v>
      </c>
      <c r="R19" s="190" t="s">
        <v>213</v>
      </c>
      <c r="S19" s="179" t="s">
        <v>460</v>
      </c>
      <c r="T19" s="179" t="s">
        <v>469</v>
      </c>
      <c r="U19" s="7">
        <v>2</v>
      </c>
      <c r="V19" s="7">
        <v>2</v>
      </c>
      <c r="W19" s="7">
        <f t="shared" ref="W19:W24" si="9">V19*U19</f>
        <v>4</v>
      </c>
      <c r="X19" s="8" t="str">
        <f t="shared" ref="X19:X24" si="10">+IF(AND(U19*V19&gt;=24,U19*V19&lt;=40),"MA",IF(AND(U19*V19&gt;=10,U19*V19&lt;=20),"A",IF(AND(U19*V19&gt;=6,U19*V19&lt;=8),"M",IF(AND(U19*V19&gt;=0,U19*V19&lt;=4),"B",""))))</f>
        <v>B</v>
      </c>
      <c r="Y19" s="9" t="str">
        <f t="shared" ref="Y19:Y24" si="11">+IF(X19="MA","Situación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9" s="7">
        <v>10</v>
      </c>
      <c r="AA19" s="7">
        <f t="shared" ref="AA19:AA24" si="12">W19*Z19</f>
        <v>40</v>
      </c>
      <c r="AB19" s="144" t="str">
        <f t="shared" si="0"/>
        <v>III</v>
      </c>
      <c r="AC19" s="9" t="str">
        <f t="shared" ref="AC19:AC24" si="13">+IF(AB19="I","Situación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11" t="str">
        <f t="shared" ref="AD19:AD21" si="14">+IF(AB19="I","No aceptable",IF(AB19="II","No aceptable o aceptable con control específico",IF(AB19="III","Aceptable",IF(AB19="IV","Aceptable",""))))</f>
        <v>Aceptable</v>
      </c>
      <c r="AE19" s="143" t="s">
        <v>70</v>
      </c>
      <c r="AF19" s="157" t="s">
        <v>34</v>
      </c>
      <c r="AG19" s="157" t="s">
        <v>34</v>
      </c>
      <c r="AH19" s="190" t="s">
        <v>200</v>
      </c>
      <c r="AI19" s="190" t="s">
        <v>470</v>
      </c>
      <c r="AJ19" s="157" t="s">
        <v>34</v>
      </c>
      <c r="AK19" s="147" t="s">
        <v>35</v>
      </c>
    </row>
    <row r="20" spans="1:37" ht="107.25" customHeight="1" x14ac:dyDescent="0.3">
      <c r="A20" s="44"/>
      <c r="B20" s="237"/>
      <c r="C20" s="237"/>
      <c r="D20" s="237"/>
      <c r="E20" s="243"/>
      <c r="F20" s="243"/>
      <c r="G20" s="45"/>
      <c r="H20" s="266"/>
      <c r="I20" s="190" t="s">
        <v>68</v>
      </c>
      <c r="J20" s="190" t="s">
        <v>436</v>
      </c>
      <c r="K20" s="190" t="s">
        <v>420</v>
      </c>
      <c r="L20" s="140">
        <v>1</v>
      </c>
      <c r="M20" s="158">
        <v>0</v>
      </c>
      <c r="N20" s="140">
        <v>0</v>
      </c>
      <c r="O20" s="140">
        <f t="shared" si="1"/>
        <v>1</v>
      </c>
      <c r="P20" s="190" t="s">
        <v>437</v>
      </c>
      <c r="Q20" s="157">
        <v>1</v>
      </c>
      <c r="R20" s="190" t="s">
        <v>439</v>
      </c>
      <c r="S20" s="190" t="s">
        <v>467</v>
      </c>
      <c r="T20" s="179" t="s">
        <v>468</v>
      </c>
      <c r="U20" s="7">
        <v>2</v>
      </c>
      <c r="V20" s="7">
        <v>2</v>
      </c>
      <c r="W20" s="7">
        <f t="shared" si="9"/>
        <v>4</v>
      </c>
      <c r="X20" s="8" t="str">
        <f t="shared" si="10"/>
        <v>B</v>
      </c>
      <c r="Y20" s="9" t="str">
        <f t="shared" si="11"/>
        <v>Situación mejorable con exposición ocasional o esporádica, o situación sin anomalía destacable con cualquier nivel de exposición. No es esperable que se materialice el riesgo, aunque puede ser concebible.</v>
      </c>
      <c r="Z20" s="7">
        <v>10</v>
      </c>
      <c r="AA20" s="7">
        <f t="shared" si="12"/>
        <v>40</v>
      </c>
      <c r="AB20" s="144" t="str">
        <f t="shared" si="0"/>
        <v>III</v>
      </c>
      <c r="AC20" s="9" t="str">
        <f t="shared" si="13"/>
        <v>Mejorar si es posible. Sería conveniente justificar la intervención y su rentabilidad.</v>
      </c>
      <c r="AD20" s="11" t="str">
        <f t="shared" si="14"/>
        <v>Aceptable</v>
      </c>
      <c r="AE20" s="173" t="s">
        <v>135</v>
      </c>
      <c r="AF20" s="173" t="s">
        <v>34</v>
      </c>
      <c r="AG20" s="148" t="s">
        <v>213</v>
      </c>
      <c r="AH20" s="190" t="s">
        <v>440</v>
      </c>
      <c r="AI20" s="190" t="s">
        <v>441</v>
      </c>
      <c r="AJ20" s="157" t="s">
        <v>34</v>
      </c>
      <c r="AK20" s="147" t="s">
        <v>35</v>
      </c>
    </row>
    <row r="21" spans="1:37" ht="107.25" customHeight="1" x14ac:dyDescent="0.3">
      <c r="A21" s="44"/>
      <c r="B21" s="237"/>
      <c r="C21" s="237"/>
      <c r="D21" s="237"/>
      <c r="E21" s="243"/>
      <c r="F21" s="243"/>
      <c r="G21" s="45" t="s">
        <v>33</v>
      </c>
      <c r="H21" s="266"/>
      <c r="I21" s="190" t="s">
        <v>68</v>
      </c>
      <c r="J21" s="190" t="s">
        <v>438</v>
      </c>
      <c r="K21" s="190" t="s">
        <v>69</v>
      </c>
      <c r="L21" s="140">
        <v>1</v>
      </c>
      <c r="M21" s="158">
        <v>0</v>
      </c>
      <c r="N21" s="140">
        <v>0</v>
      </c>
      <c r="O21" s="140">
        <f t="shared" si="1"/>
        <v>1</v>
      </c>
      <c r="P21" s="190" t="s">
        <v>432</v>
      </c>
      <c r="Q21" s="157">
        <v>8</v>
      </c>
      <c r="R21" s="179" t="s">
        <v>213</v>
      </c>
      <c r="S21" s="190" t="s">
        <v>433</v>
      </c>
      <c r="T21" s="179" t="s">
        <v>472</v>
      </c>
      <c r="U21" s="7">
        <v>2</v>
      </c>
      <c r="V21" s="7">
        <v>1</v>
      </c>
      <c r="W21" s="7">
        <f t="shared" si="9"/>
        <v>2</v>
      </c>
      <c r="X21" s="8" t="str">
        <f t="shared" si="10"/>
        <v>B</v>
      </c>
      <c r="Y21" s="9" t="str">
        <f t="shared" si="11"/>
        <v>Situación mejorable con exposición ocasional o esporádica, o situación sin anomalía destacable con cualquier nivel de exposición. No es esperable que se materialice el riesgo, aunque puede ser concebible.</v>
      </c>
      <c r="Z21" s="7">
        <v>10</v>
      </c>
      <c r="AA21" s="7">
        <f t="shared" si="12"/>
        <v>20</v>
      </c>
      <c r="AB21" s="144" t="str">
        <f t="shared" si="0"/>
        <v>IV</v>
      </c>
      <c r="AC21" s="9" t="str">
        <f t="shared" si="13"/>
        <v>Mantener las medidas de control existentes, pero se deberían considerar soluciones o mejoras y se deben hacer comprobaciones periódicas para asegurar que el riesgo aún es tolerable.</v>
      </c>
      <c r="AD21" s="11" t="str">
        <f t="shared" si="14"/>
        <v>Aceptable</v>
      </c>
      <c r="AE21" s="173" t="s">
        <v>70</v>
      </c>
      <c r="AF21" s="157" t="s">
        <v>34</v>
      </c>
      <c r="AG21" s="157" t="s">
        <v>34</v>
      </c>
      <c r="AH21" s="190" t="s">
        <v>434</v>
      </c>
      <c r="AI21" s="190" t="s">
        <v>435</v>
      </c>
      <c r="AJ21" s="157" t="s">
        <v>34</v>
      </c>
      <c r="AK21" s="147" t="s">
        <v>35</v>
      </c>
    </row>
    <row r="22" spans="1:37" ht="107.25" customHeight="1" x14ac:dyDescent="0.3">
      <c r="A22" s="44"/>
      <c r="B22" s="237"/>
      <c r="C22" s="237"/>
      <c r="D22" s="237"/>
      <c r="E22" s="243"/>
      <c r="F22" s="243"/>
      <c r="G22" s="45" t="s">
        <v>33</v>
      </c>
      <c r="H22" s="266"/>
      <c r="I22" s="190" t="s">
        <v>51</v>
      </c>
      <c r="J22" s="190" t="s">
        <v>429</v>
      </c>
      <c r="K22" s="190" t="s">
        <v>420</v>
      </c>
      <c r="L22" s="140">
        <v>1</v>
      </c>
      <c r="M22" s="158">
        <v>0</v>
      </c>
      <c r="N22" s="140">
        <v>0</v>
      </c>
      <c r="O22" s="140">
        <f t="shared" si="1"/>
        <v>1</v>
      </c>
      <c r="P22" s="190" t="s">
        <v>437</v>
      </c>
      <c r="Q22" s="157">
        <v>1</v>
      </c>
      <c r="R22" s="190" t="s">
        <v>213</v>
      </c>
      <c r="S22" s="179" t="s">
        <v>461</v>
      </c>
      <c r="T22" s="190" t="s">
        <v>473</v>
      </c>
      <c r="U22" s="7">
        <v>2</v>
      </c>
      <c r="V22" s="7">
        <v>1</v>
      </c>
      <c r="W22" s="7">
        <f t="shared" si="9"/>
        <v>2</v>
      </c>
      <c r="X22" s="8" t="str">
        <f t="shared" si="10"/>
        <v>B</v>
      </c>
      <c r="Y22" s="9" t="str">
        <f t="shared" si="11"/>
        <v>Situación mejorable con exposición ocasional o esporádica, o situación sin anomalía destacable con cualquier nivel de exposición. No es esperable que se materialice el riesgo, aunque puede ser concebible.</v>
      </c>
      <c r="Z22" s="7">
        <v>25</v>
      </c>
      <c r="AA22" s="7">
        <f>W22*Z22</f>
        <v>50</v>
      </c>
      <c r="AB22" s="144" t="str">
        <f t="shared" si="0"/>
        <v>III</v>
      </c>
      <c r="AC22" s="9" t="str">
        <f t="shared" si="13"/>
        <v>Mejorar si es posible. Sería conveniente justificar la intervención y su rentabilidad.</v>
      </c>
      <c r="AD22" s="11" t="str">
        <f>+IF(AB22="I","No aceptable",IF(AB22="II","No aceptable o aceptable con control específico",IF(AB22="III","Aceptable",IF(AB22="IV","Aceptable",""))))</f>
        <v>Aceptable</v>
      </c>
      <c r="AE22" s="143" t="s">
        <v>527</v>
      </c>
      <c r="AF22" s="148" t="s">
        <v>34</v>
      </c>
      <c r="AG22" s="148" t="s">
        <v>34</v>
      </c>
      <c r="AH22" s="190" t="s">
        <v>72</v>
      </c>
      <c r="AI22" s="190" t="s">
        <v>431</v>
      </c>
      <c r="AJ22" s="148" t="s">
        <v>34</v>
      </c>
      <c r="AK22" s="147" t="s">
        <v>35</v>
      </c>
    </row>
    <row r="23" spans="1:37" ht="107.25" customHeight="1" x14ac:dyDescent="0.3">
      <c r="A23" s="44"/>
      <c r="B23" s="237"/>
      <c r="C23" s="237"/>
      <c r="D23" s="237"/>
      <c r="E23" s="243"/>
      <c r="F23" s="243"/>
      <c r="G23" s="45"/>
      <c r="H23" s="265"/>
      <c r="I23" s="190" t="s">
        <v>288</v>
      </c>
      <c r="J23" s="190" t="s">
        <v>427</v>
      </c>
      <c r="K23" s="190" t="s">
        <v>425</v>
      </c>
      <c r="L23" s="140">
        <v>1</v>
      </c>
      <c r="M23" s="140">
        <v>0</v>
      </c>
      <c r="N23" s="140">
        <v>0</v>
      </c>
      <c r="O23" s="140">
        <f>SUM(L23:N23)</f>
        <v>1</v>
      </c>
      <c r="P23" s="190" t="s">
        <v>426</v>
      </c>
      <c r="Q23" s="157">
        <v>2</v>
      </c>
      <c r="R23" s="179" t="s">
        <v>213</v>
      </c>
      <c r="S23" s="190" t="s">
        <v>475</v>
      </c>
      <c r="T23" s="179" t="s">
        <v>477</v>
      </c>
      <c r="U23" s="7">
        <v>2</v>
      </c>
      <c r="V23" s="7">
        <v>3</v>
      </c>
      <c r="W23" s="7">
        <f>V23*U23</f>
        <v>6</v>
      </c>
      <c r="X23" s="8" t="str">
        <f>+IF(AND(U23*V23&gt;=24,U23*V23&lt;=40),"MA",IF(AND(U23*V23&gt;=10,U23*V23&lt;=20),"A",IF(AND(U23*V23&gt;=6,U23*V23&lt;=8),"M",IF(AND(U23*V23&gt;=0,U23*V23&lt;=4),"B",""))))</f>
        <v>M</v>
      </c>
      <c r="Y23" s="9" t="str">
        <f>+IF(X23="MA","Situación deficiente con exposición continua, o muy deficiente con exposición frecuente. Normalmente la materialización del riesgo ocurre con frecuencia.",IF(X23="A","Situación deficiente con exposición frecuente u ocasional, o bien situación muy deficiente con exposición ocasional o esporádica. La materialización de Riesgo es posible que suceda varias veces en la vida laboral",IF(X23="M","Situación deficiente con exposición esporádica, o bien situación mejorable con exposición continuada o frecuente. Es posible que suceda el daño alguna vez.",IF(X23="B","Situación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3" s="7">
        <v>10</v>
      </c>
      <c r="AA23" s="7">
        <f>W23*Z23</f>
        <v>60</v>
      </c>
      <c r="AB23" s="144" t="str">
        <f t="shared" si="0"/>
        <v>III</v>
      </c>
      <c r="AC23" s="9" t="str">
        <f>+IF(AB23="I","Situación crìtica. Suspender actividades hasta que el riesgo esté bajo control. Intervención urgente.",IF(AB23="II","Corregir y adoptar medidas de control de inmediato. Sin embargo suspenda actividades si el nivel de riesgo está por encima o igual de 360.",IF(AB23="III","Mejorar si es posible. Sería conveniente justificar la intervención y su rentabilidad.",IF(AB23="IV","Mantener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3" s="11" t="str">
        <f>+IF(AB23="I","No aceptable",IF(AB23="II","No aceptable o aceptable con control específico",IF(AB23="III","Aceptable",IF(AB23="IV","Aceptable",""))))</f>
        <v>Aceptable</v>
      </c>
      <c r="AE23" s="148" t="s">
        <v>34</v>
      </c>
      <c r="AF23" s="148" t="s">
        <v>34</v>
      </c>
      <c r="AG23" s="148" t="s">
        <v>34</v>
      </c>
      <c r="AH23" s="190" t="s">
        <v>428</v>
      </c>
      <c r="AI23" s="146" t="s">
        <v>217</v>
      </c>
      <c r="AJ23" s="148" t="s">
        <v>34</v>
      </c>
      <c r="AK23" s="147" t="s">
        <v>35</v>
      </c>
    </row>
    <row r="24" spans="1:37" ht="107.25" customHeight="1" thickBot="1" x14ac:dyDescent="0.35">
      <c r="A24" s="46"/>
      <c r="B24" s="263"/>
      <c r="C24" s="263"/>
      <c r="D24" s="263"/>
      <c r="E24" s="259"/>
      <c r="F24" s="259"/>
      <c r="G24" s="47" t="s">
        <v>33</v>
      </c>
      <c r="H24" s="190" t="s">
        <v>75</v>
      </c>
      <c r="I24" s="190" t="s">
        <v>418</v>
      </c>
      <c r="J24" s="190" t="s">
        <v>419</v>
      </c>
      <c r="K24" s="190" t="s">
        <v>420</v>
      </c>
      <c r="L24" s="140">
        <v>1</v>
      </c>
      <c r="M24" s="158">
        <v>0</v>
      </c>
      <c r="N24" s="140">
        <v>0</v>
      </c>
      <c r="O24" s="140">
        <f t="shared" si="1"/>
        <v>1</v>
      </c>
      <c r="P24" s="190" t="s">
        <v>421</v>
      </c>
      <c r="Q24" s="157">
        <v>8</v>
      </c>
      <c r="R24" s="190" t="s">
        <v>422</v>
      </c>
      <c r="S24" s="190" t="s">
        <v>423</v>
      </c>
      <c r="T24" s="179" t="s">
        <v>492</v>
      </c>
      <c r="U24" s="7">
        <v>2</v>
      </c>
      <c r="V24" s="7">
        <v>1</v>
      </c>
      <c r="W24" s="7">
        <f t="shared" si="9"/>
        <v>2</v>
      </c>
      <c r="X24" s="8" t="str">
        <f t="shared" si="10"/>
        <v>B</v>
      </c>
      <c r="Y24" s="9" t="str">
        <f t="shared" si="11"/>
        <v>Situación mejorable con exposición ocasional o esporádica, o situación sin anomalía destacable con cualquier nivel de exposición. No es esperable que se materialice el riesgo, aunque puede ser concebible.</v>
      </c>
      <c r="Z24" s="7">
        <v>10</v>
      </c>
      <c r="AA24" s="7">
        <f t="shared" si="12"/>
        <v>20</v>
      </c>
      <c r="AB24" s="144" t="str">
        <f t="shared" si="0"/>
        <v>IV</v>
      </c>
      <c r="AC24" s="9" t="str">
        <f t="shared" si="13"/>
        <v>Mantener las medidas de control existentes, pero se deberían considerar soluciones o mejoras y se deben hacer comprobaciones periódicas para asegurar que el riesgo aún es tolerable.</v>
      </c>
      <c r="AD24" s="11" t="str">
        <f>+IF(AB24="I","No aceptable",IF(AB24="II","No aceptable o aceptable con control específico",IF(AB24="III","Aceptable",IF(AB24="IV","Aceptable",""))))</f>
        <v>Aceptable</v>
      </c>
      <c r="AE24" s="190" t="s">
        <v>79</v>
      </c>
      <c r="AF24" s="157" t="s">
        <v>34</v>
      </c>
      <c r="AG24" s="157" t="s">
        <v>34</v>
      </c>
      <c r="AH24" s="190" t="s">
        <v>80</v>
      </c>
      <c r="AI24" s="190" t="s">
        <v>424</v>
      </c>
      <c r="AJ24" s="157" t="s">
        <v>34</v>
      </c>
      <c r="AK24" s="147" t="s">
        <v>35</v>
      </c>
    </row>
    <row r="25" spans="1:37" ht="107.25" customHeight="1" x14ac:dyDescent="0.3">
      <c r="E25" s="3"/>
      <c r="H25" s="137"/>
      <c r="I25" s="137"/>
      <c r="J25" s="137"/>
      <c r="K25" s="137"/>
      <c r="L25" s="137"/>
      <c r="M25" s="137"/>
      <c r="N25" s="137"/>
      <c r="O25" s="137"/>
      <c r="P25" s="137"/>
      <c r="Q25" s="137"/>
      <c r="R25" s="137"/>
      <c r="S25" s="137"/>
      <c r="T25" s="137"/>
      <c r="AE25" s="137"/>
      <c r="AF25" s="137"/>
      <c r="AG25" s="137"/>
      <c r="AH25" s="137"/>
      <c r="AI25" s="175"/>
      <c r="AJ25" s="137"/>
      <c r="AK25" s="137"/>
    </row>
    <row r="26" spans="1:37" ht="107.25" customHeight="1" x14ac:dyDescent="0.3">
      <c r="E26" s="3"/>
      <c r="H26" s="3"/>
      <c r="AF26" s="3"/>
      <c r="AG26" s="3"/>
      <c r="AH26" s="3"/>
      <c r="AJ26" s="3"/>
    </row>
    <row r="27" spans="1:37" ht="107.25" customHeight="1" x14ac:dyDescent="0.3">
      <c r="E27" s="3"/>
      <c r="H27" s="3"/>
      <c r="AF27" s="3"/>
      <c r="AG27" s="3"/>
      <c r="AH27" s="3"/>
      <c r="AJ27" s="3"/>
    </row>
    <row r="28" spans="1:37" ht="107.25" customHeight="1" x14ac:dyDescent="0.3">
      <c r="E28" s="3"/>
      <c r="H28" s="3"/>
      <c r="AF28" s="3"/>
      <c r="AG28" s="3"/>
      <c r="AH28" s="3"/>
      <c r="AJ28" s="3"/>
    </row>
    <row r="29" spans="1:37" ht="72" customHeight="1" x14ac:dyDescent="0.3">
      <c r="E29" s="3"/>
      <c r="H29" s="3"/>
      <c r="AF29" s="3"/>
      <c r="AG29" s="3"/>
      <c r="AH29" s="3"/>
      <c r="AJ29" s="3"/>
    </row>
    <row r="30" spans="1:37" ht="72" customHeight="1" x14ac:dyDescent="0.3">
      <c r="E30" s="3"/>
      <c r="H30" s="3"/>
      <c r="AF30" s="3"/>
      <c r="AG30" s="3"/>
      <c r="AH30" s="3"/>
      <c r="AJ30" s="3"/>
    </row>
    <row r="31" spans="1:37" ht="72" customHeight="1" x14ac:dyDescent="0.3">
      <c r="E31" s="3"/>
      <c r="H31" s="3"/>
      <c r="AF31" s="3"/>
      <c r="AG31" s="3"/>
      <c r="AH31" s="3"/>
      <c r="AJ31" s="3"/>
    </row>
    <row r="32" spans="1:37" ht="72" customHeight="1" x14ac:dyDescent="0.3">
      <c r="E32" s="3"/>
      <c r="H32" s="3"/>
      <c r="AF32" s="3"/>
      <c r="AG32" s="3"/>
      <c r="AH32" s="3"/>
      <c r="AJ32" s="3"/>
    </row>
    <row r="33" s="3" customFormat="1" ht="72" customHeight="1" x14ac:dyDescent="0.3"/>
    <row r="49" spans="5:36" ht="72" customHeight="1" x14ac:dyDescent="0.3">
      <c r="E49" s="3"/>
      <c r="H49" s="3"/>
      <c r="AF49" s="3"/>
    </row>
    <row r="50" spans="5:36" ht="72" customHeight="1" x14ac:dyDescent="0.3">
      <c r="E50" s="3"/>
      <c r="H50" s="3"/>
      <c r="AF50" s="3"/>
    </row>
    <row r="51" spans="5:36" ht="72" customHeight="1" x14ac:dyDescent="0.3">
      <c r="E51" s="3"/>
      <c r="H51" s="3"/>
      <c r="AF51" s="3"/>
    </row>
    <row r="52" spans="5:36" ht="72" customHeight="1" x14ac:dyDescent="0.3">
      <c r="E52" s="3"/>
      <c r="H52" s="3"/>
      <c r="AF52" s="3"/>
    </row>
    <row r="53" spans="5:36" ht="72" customHeight="1" x14ac:dyDescent="0.3">
      <c r="E53" s="3"/>
      <c r="H53" s="3"/>
      <c r="AF53" s="3"/>
    </row>
    <row r="54" spans="5:36" ht="72" customHeight="1" x14ac:dyDescent="0.3">
      <c r="E54" s="3"/>
      <c r="H54" s="3"/>
      <c r="AF54" s="3"/>
    </row>
    <row r="55" spans="5:36" ht="72" customHeight="1" x14ac:dyDescent="0.3">
      <c r="E55" s="3"/>
      <c r="H55" s="3"/>
      <c r="AF55" s="3"/>
    </row>
    <row r="56" spans="5:36" ht="72" customHeight="1" x14ac:dyDescent="0.3">
      <c r="E56" s="3"/>
      <c r="H56" s="3"/>
      <c r="AF56" s="3"/>
    </row>
    <row r="57" spans="5:36" ht="72" customHeight="1" x14ac:dyDescent="0.3">
      <c r="E57" s="3"/>
      <c r="H57" s="3"/>
      <c r="AF57" s="3"/>
    </row>
    <row r="58" spans="5:36" ht="72" customHeight="1" x14ac:dyDescent="0.3">
      <c r="E58" s="3"/>
      <c r="H58" s="3"/>
      <c r="AF58" s="3"/>
    </row>
    <row r="59" spans="5:36" ht="72" customHeight="1" x14ac:dyDescent="0.3">
      <c r="E59" s="3"/>
      <c r="H59" s="3"/>
      <c r="AF59" s="3"/>
    </row>
    <row r="60" spans="5:36" ht="72" customHeight="1" x14ac:dyDescent="0.3">
      <c r="E60" s="3"/>
      <c r="H60" s="3"/>
      <c r="AF60" s="3"/>
    </row>
    <row r="61" spans="5:36" ht="72" customHeight="1" x14ac:dyDescent="0.3">
      <c r="E61" s="3"/>
      <c r="H61" s="3"/>
      <c r="AF61" s="3"/>
    </row>
    <row r="62" spans="5:36" ht="72" customHeight="1" x14ac:dyDescent="0.3">
      <c r="E62" s="3"/>
      <c r="H62" s="3"/>
      <c r="AF62" s="3"/>
    </row>
    <row r="63" spans="5:36" ht="72" customHeight="1" x14ac:dyDescent="0.3">
      <c r="E63" s="3"/>
      <c r="H63" s="3"/>
      <c r="AF63" s="3"/>
    </row>
    <row r="64" spans="5:36" ht="72" customHeight="1" x14ac:dyDescent="0.3">
      <c r="E64" s="3"/>
      <c r="H64" s="3"/>
      <c r="AF64" s="3"/>
      <c r="AG64" s="3"/>
      <c r="AH64" s="3"/>
      <c r="AJ64" s="3"/>
    </row>
    <row r="65" s="3" customFormat="1" ht="72" customHeight="1" x14ac:dyDescent="0.3"/>
    <row r="66" s="3" customFormat="1" ht="72" customHeight="1" x14ac:dyDescent="0.3"/>
    <row r="67" s="3" customFormat="1" ht="72" customHeight="1" x14ac:dyDescent="0.3"/>
    <row r="68" s="3" customFormat="1" ht="72" customHeight="1" x14ac:dyDescent="0.3"/>
    <row r="69" s="3" customFormat="1" ht="72" customHeight="1" x14ac:dyDescent="0.3"/>
    <row r="70" s="3" customFormat="1" ht="72" customHeight="1" x14ac:dyDescent="0.3"/>
    <row r="71" s="3" customFormat="1" ht="72" customHeight="1" x14ac:dyDescent="0.3"/>
    <row r="72" s="3" customFormat="1" ht="72" customHeight="1" x14ac:dyDescent="0.3"/>
    <row r="73" s="3" customFormat="1" ht="72" customHeight="1" x14ac:dyDescent="0.3"/>
    <row r="74" s="3" customFormat="1" ht="72" customHeight="1" x14ac:dyDescent="0.3"/>
    <row r="75" s="3" customFormat="1" ht="72" customHeight="1" x14ac:dyDescent="0.3"/>
    <row r="76" s="3" customFormat="1" ht="72" customHeight="1" x14ac:dyDescent="0.3"/>
    <row r="77" s="3" customFormat="1" ht="72" customHeight="1" x14ac:dyDescent="0.3"/>
    <row r="78" s="3" customFormat="1" ht="72" customHeight="1" x14ac:dyDescent="0.3"/>
    <row r="79" s="3" customFormat="1" ht="72" customHeight="1" x14ac:dyDescent="0.3"/>
    <row r="80" s="3" customFormat="1" ht="72" customHeight="1" x14ac:dyDescent="0.3"/>
    <row r="81" s="3" customFormat="1" ht="72" customHeight="1" x14ac:dyDescent="0.3"/>
    <row r="82" s="3" customFormat="1" ht="72" customHeight="1" x14ac:dyDescent="0.3"/>
    <row r="83" s="3" customFormat="1" ht="72" customHeight="1" x14ac:dyDescent="0.3"/>
    <row r="84" s="3" customFormat="1" ht="72" customHeight="1" x14ac:dyDescent="0.3"/>
    <row r="85" s="3" customFormat="1" ht="72" customHeight="1" x14ac:dyDescent="0.3"/>
    <row r="86" s="3" customFormat="1" ht="72" customHeight="1" x14ac:dyDescent="0.3"/>
    <row r="87" s="3" customFormat="1" ht="72" customHeight="1" x14ac:dyDescent="0.3"/>
    <row r="88" s="3" customFormat="1" ht="72" customHeight="1" x14ac:dyDescent="0.3"/>
    <row r="89" s="3" customFormat="1" ht="72" customHeight="1" x14ac:dyDescent="0.3"/>
    <row r="90" s="3" customFormat="1" ht="72" customHeight="1" x14ac:dyDescent="0.3"/>
    <row r="91" s="3" customFormat="1" ht="72" customHeight="1" x14ac:dyDescent="0.3"/>
    <row r="92" s="3" customFormat="1" ht="72" customHeight="1" x14ac:dyDescent="0.3"/>
    <row r="93" s="3" customFormat="1" ht="72" customHeight="1" x14ac:dyDescent="0.3"/>
  </sheetData>
  <mergeCells count="45">
    <mergeCell ref="AJ9:AJ10"/>
    <mergeCell ref="AK9:AK10"/>
    <mergeCell ref="B11:B24"/>
    <mergeCell ref="C11:C24"/>
    <mergeCell ref="D11:D24"/>
    <mergeCell ref="E11:E24"/>
    <mergeCell ref="F11:F24"/>
    <mergeCell ref="AA9:AA10"/>
    <mergeCell ref="H19:H23"/>
    <mergeCell ref="H13:H15"/>
    <mergeCell ref="H17:H18"/>
    <mergeCell ref="AG9:AG10"/>
    <mergeCell ref="AB9:AB10"/>
    <mergeCell ref="AC9:AC10"/>
    <mergeCell ref="V9:V10"/>
    <mergeCell ref="AD9:AD10"/>
    <mergeCell ref="K9:K10"/>
    <mergeCell ref="L9:O9"/>
    <mergeCell ref="P9:P10"/>
    <mergeCell ref="Q9:Q10"/>
    <mergeCell ref="AI9:AI10"/>
    <mergeCell ref="AE9:AE10"/>
    <mergeCell ref="AF9:AF10"/>
    <mergeCell ref="U9:U10"/>
    <mergeCell ref="AH9:AH10"/>
    <mergeCell ref="W9:W10"/>
    <mergeCell ref="X9:X10"/>
    <mergeCell ref="Y9:Y10"/>
    <mergeCell ref="Z9:Z10"/>
    <mergeCell ref="H11:H12"/>
    <mergeCell ref="B5:T5"/>
    <mergeCell ref="U5:AK5"/>
    <mergeCell ref="B7:T8"/>
    <mergeCell ref="U7:AC8"/>
    <mergeCell ref="AD7:AD8"/>
    <mergeCell ref="AE7:AK7"/>
    <mergeCell ref="AE8:AK8"/>
    <mergeCell ref="R9:T9"/>
    <mergeCell ref="B9:B10"/>
    <mergeCell ref="C9:C10"/>
    <mergeCell ref="D9:D10"/>
    <mergeCell ref="E9:E10"/>
    <mergeCell ref="F9:F10"/>
    <mergeCell ref="G9:G10"/>
    <mergeCell ref="H9:J9"/>
  </mergeCells>
  <conditionalFormatting sqref="AD21:AD22 AD24 AD19 AD11:AD12">
    <cfRule type="containsText" dxfId="2830" priority="109" stopIfTrue="1" operator="containsText" text="No aceptable o aceptable con control específico">
      <formula>NOT(ISERROR(SEARCH("No aceptable o aceptable con control específico",AD11)))</formula>
    </cfRule>
    <cfRule type="containsText" dxfId="2829" priority="110" stopIfTrue="1" operator="containsText" text="No aceptable">
      <formula>NOT(ISERROR(SEARCH("No aceptable",AD11)))</formula>
    </cfRule>
    <cfRule type="containsText" dxfId="2828" priority="111" stopIfTrue="1" operator="containsText" text="No Aceptable o aceptable con control específico">
      <formula>NOT(ISERROR(SEARCH("No Aceptable o aceptable con control específico",AD11)))</formula>
    </cfRule>
  </conditionalFormatting>
  <conditionalFormatting sqref="AD21:AD22 AD24 AD11:AD12 AD19">
    <cfRule type="cellIs" dxfId="2827" priority="112" stopIfTrue="1" operator="equal">
      <formula>"Aceptable"</formula>
    </cfRule>
    <cfRule type="cellIs" dxfId="2826" priority="113" stopIfTrue="1" operator="equal">
      <formula>"No aceptable"</formula>
    </cfRule>
  </conditionalFormatting>
  <conditionalFormatting sqref="AD20">
    <cfRule type="cellIs" dxfId="2825" priority="104" stopIfTrue="1" operator="equal">
      <formula>"Aceptable"</formula>
    </cfRule>
    <cfRule type="cellIs" dxfId="2824" priority="105" stopIfTrue="1" operator="equal">
      <formula>"No aceptable"</formula>
    </cfRule>
  </conditionalFormatting>
  <conditionalFormatting sqref="AD20">
    <cfRule type="containsText" dxfId="2823" priority="101" stopIfTrue="1" operator="containsText" text="No aceptable o aceptable con control específico">
      <formula>NOT(ISERROR(SEARCH("No aceptable o aceptable con control específico",AD20)))</formula>
    </cfRule>
    <cfRule type="containsText" dxfId="2822" priority="102" stopIfTrue="1" operator="containsText" text="No aceptable">
      <formula>NOT(ISERROR(SEARCH("No aceptable",AD20)))</formula>
    </cfRule>
    <cfRule type="containsText" dxfId="2821" priority="103" stopIfTrue="1" operator="containsText" text="No Aceptable o aceptable con control específico">
      <formula>NOT(ISERROR(SEARCH("No Aceptable o aceptable con control específico",AD20)))</formula>
    </cfRule>
  </conditionalFormatting>
  <conditionalFormatting sqref="AD23">
    <cfRule type="cellIs" dxfId="2820" priority="96" stopIfTrue="1" operator="equal">
      <formula>"Aceptable"</formula>
    </cfRule>
    <cfRule type="cellIs" dxfId="2819" priority="97" stopIfTrue="1" operator="equal">
      <formula>"No aceptable"</formula>
    </cfRule>
  </conditionalFormatting>
  <conditionalFormatting sqref="AD23">
    <cfRule type="containsText" dxfId="2818" priority="93" stopIfTrue="1" operator="containsText" text="No aceptable o aceptable con control específico">
      <formula>NOT(ISERROR(SEARCH("No aceptable o aceptable con control específico",AD23)))</formula>
    </cfRule>
    <cfRule type="containsText" dxfId="2817" priority="94" stopIfTrue="1" operator="containsText" text="No aceptable">
      <formula>NOT(ISERROR(SEARCH("No aceptable",AD23)))</formula>
    </cfRule>
    <cfRule type="containsText" dxfId="2816" priority="95" stopIfTrue="1" operator="containsText" text="No Aceptable o aceptable con control específico">
      <formula>NOT(ISERROR(SEARCH("No Aceptable o aceptable con control específico",AD23)))</formula>
    </cfRule>
  </conditionalFormatting>
  <conditionalFormatting sqref="AB13:AD13">
    <cfRule type="cellIs" dxfId="2815" priority="85" stopIfTrue="1" operator="equal">
      <formula>"I"</formula>
    </cfRule>
    <cfRule type="cellIs" dxfId="2814" priority="86" stopIfTrue="1" operator="equal">
      <formula>"II"</formula>
    </cfRule>
    <cfRule type="cellIs" dxfId="2813" priority="87" stopIfTrue="1" operator="between">
      <formula>"III"</formula>
      <formula>"IV"</formula>
    </cfRule>
  </conditionalFormatting>
  <conditionalFormatting sqref="AD13">
    <cfRule type="cellIs" dxfId="2812" priority="83" stopIfTrue="1" operator="equal">
      <formula>"Aceptable"</formula>
    </cfRule>
    <cfRule type="cellIs" dxfId="2811" priority="84" stopIfTrue="1" operator="equal">
      <formula>"No aceptable"</formula>
    </cfRule>
  </conditionalFormatting>
  <conditionalFormatting sqref="AD13">
    <cfRule type="containsText" dxfId="2810" priority="80" stopIfTrue="1" operator="containsText" text="No aceptable o aceptable con control específico">
      <formula>NOT(ISERROR(SEARCH("No aceptable o aceptable con control específico",AD13)))</formula>
    </cfRule>
    <cfRule type="containsText" dxfId="2809" priority="81" stopIfTrue="1" operator="containsText" text="No aceptable">
      <formula>NOT(ISERROR(SEARCH("No aceptable",AD13)))</formula>
    </cfRule>
    <cfRule type="containsText" dxfId="2808" priority="82" stopIfTrue="1" operator="containsText" text="No Aceptable o aceptable con control específico">
      <formula>NOT(ISERROR(SEARCH("No Aceptable o aceptable con control específico",AD13)))</formula>
    </cfRule>
  </conditionalFormatting>
  <conditionalFormatting sqref="AD13">
    <cfRule type="containsText" dxfId="2807" priority="78" stopIfTrue="1" operator="containsText" text="No aceptable">
      <formula>NOT(ISERROR(SEARCH("No aceptable",AD13)))</formula>
    </cfRule>
    <cfRule type="containsText" dxfId="2806" priority="79" stopIfTrue="1" operator="containsText" text="No Aceptable o aceptable con control específico">
      <formula>NOT(ISERROR(SEARCH("No Aceptable o aceptable con control específico",AD13)))</formula>
    </cfRule>
  </conditionalFormatting>
  <conditionalFormatting sqref="AB15:AD15">
    <cfRule type="cellIs" dxfId="2805" priority="75" stopIfTrue="1" operator="equal">
      <formula>"I"</formula>
    </cfRule>
    <cfRule type="cellIs" dxfId="2804" priority="76" stopIfTrue="1" operator="equal">
      <formula>"II"</formula>
    </cfRule>
    <cfRule type="cellIs" dxfId="2803" priority="77" stopIfTrue="1" operator="between">
      <formula>"III"</formula>
      <formula>"IV"</formula>
    </cfRule>
  </conditionalFormatting>
  <conditionalFormatting sqref="AD15">
    <cfRule type="cellIs" dxfId="2802" priority="73" stopIfTrue="1" operator="equal">
      <formula>"Aceptable"</formula>
    </cfRule>
    <cfRule type="cellIs" dxfId="2801" priority="74" stopIfTrue="1" operator="equal">
      <formula>"No aceptable"</formula>
    </cfRule>
  </conditionalFormatting>
  <conditionalFormatting sqref="AD15">
    <cfRule type="containsText" dxfId="2800" priority="70" stopIfTrue="1" operator="containsText" text="No aceptable o aceptable con control específico">
      <formula>NOT(ISERROR(SEARCH("No aceptable o aceptable con control específico",AD15)))</formula>
    </cfRule>
    <cfRule type="containsText" dxfId="2799" priority="71" stopIfTrue="1" operator="containsText" text="No aceptable">
      <formula>NOT(ISERROR(SEARCH("No aceptable",AD15)))</formula>
    </cfRule>
    <cfRule type="containsText" dxfId="2798" priority="72" stopIfTrue="1" operator="containsText" text="No Aceptable o aceptable con control específico">
      <formula>NOT(ISERROR(SEARCH("No Aceptable o aceptable con control específico",AD15)))</formula>
    </cfRule>
  </conditionalFormatting>
  <conditionalFormatting sqref="AB14:AE14">
    <cfRule type="cellIs" dxfId="2797" priority="67" stopIfTrue="1" operator="equal">
      <formula>"I"</formula>
    </cfRule>
    <cfRule type="cellIs" dxfId="2796" priority="68" stopIfTrue="1" operator="equal">
      <formula>"II"</formula>
    </cfRule>
    <cfRule type="cellIs" dxfId="2795" priority="69" stopIfTrue="1" operator="between">
      <formula>"III"</formula>
      <formula>"IV"</formula>
    </cfRule>
  </conditionalFormatting>
  <conditionalFormatting sqref="AD14:AE14">
    <cfRule type="cellIs" dxfId="2794" priority="65" stopIfTrue="1" operator="equal">
      <formula>"Aceptable"</formula>
    </cfRule>
    <cfRule type="cellIs" dxfId="2793" priority="66" stopIfTrue="1" operator="equal">
      <formula>"No aceptable"</formula>
    </cfRule>
  </conditionalFormatting>
  <conditionalFormatting sqref="AD14">
    <cfRule type="containsText" dxfId="2792" priority="62" stopIfTrue="1" operator="containsText" text="No aceptable o aceptable con control específico">
      <formula>NOT(ISERROR(SEARCH("No aceptable o aceptable con control específico",AD14)))</formula>
    </cfRule>
    <cfRule type="containsText" dxfId="2791" priority="63" stopIfTrue="1" operator="containsText" text="No aceptable">
      <formula>NOT(ISERROR(SEARCH("No aceptable",AD14)))</formula>
    </cfRule>
    <cfRule type="containsText" dxfId="2790" priority="64" stopIfTrue="1" operator="containsText" text="No Aceptable o aceptable con control específico">
      <formula>NOT(ISERROR(SEARCH("No Aceptable o aceptable con control específico",AD14)))</formula>
    </cfRule>
  </conditionalFormatting>
  <conditionalFormatting sqref="AD14">
    <cfRule type="containsText" dxfId="2789" priority="60" stopIfTrue="1" operator="containsText" text="No aceptable">
      <formula>NOT(ISERROR(SEARCH("No aceptable",AD14)))</formula>
    </cfRule>
    <cfRule type="containsText" dxfId="2788" priority="61" stopIfTrue="1" operator="containsText" text="No Aceptable o aceptable con control específico">
      <formula>NOT(ISERROR(SEARCH("No Aceptable o aceptable con control específico",AD14)))</formula>
    </cfRule>
  </conditionalFormatting>
  <conditionalFormatting sqref="AE11:AE12">
    <cfRule type="cellIs" dxfId="2787" priority="57" stopIfTrue="1" operator="equal">
      <formula>"I"</formula>
    </cfRule>
    <cfRule type="cellIs" dxfId="2786" priority="58" stopIfTrue="1" operator="equal">
      <formula>"II"</formula>
    </cfRule>
    <cfRule type="cellIs" dxfId="2785" priority="59" stopIfTrue="1" operator="between">
      <formula>"III"</formula>
      <formula>"IV"</formula>
    </cfRule>
  </conditionalFormatting>
  <conditionalFormatting sqref="AE11:AE12">
    <cfRule type="cellIs" dxfId="2784" priority="55" stopIfTrue="1" operator="equal">
      <formula>"Aceptable"</formula>
    </cfRule>
    <cfRule type="cellIs" dxfId="2783" priority="56" stopIfTrue="1" operator="equal">
      <formula>"No aceptable"</formula>
    </cfRule>
  </conditionalFormatting>
  <conditionalFormatting sqref="AE21 AE23">
    <cfRule type="cellIs" dxfId="2782" priority="52" stopIfTrue="1" operator="equal">
      <formula>"I"</formula>
    </cfRule>
    <cfRule type="cellIs" dxfId="2781" priority="53" stopIfTrue="1" operator="equal">
      <formula>"II"</formula>
    </cfRule>
    <cfRule type="cellIs" dxfId="2780" priority="54" stopIfTrue="1" operator="between">
      <formula>"III"</formula>
      <formula>"IV"</formula>
    </cfRule>
  </conditionalFormatting>
  <conditionalFormatting sqref="AE21 AE23">
    <cfRule type="cellIs" dxfId="2779" priority="50" stopIfTrue="1" operator="equal">
      <formula>"Aceptable"</formula>
    </cfRule>
    <cfRule type="cellIs" dxfId="2778" priority="51" stopIfTrue="1" operator="equal">
      <formula>"No aceptable"</formula>
    </cfRule>
  </conditionalFormatting>
  <conditionalFormatting sqref="AE20">
    <cfRule type="cellIs" dxfId="2777" priority="48" stopIfTrue="1" operator="equal">
      <formula>"Aceptable"</formula>
    </cfRule>
    <cfRule type="cellIs" dxfId="2776" priority="49" stopIfTrue="1" operator="equal">
      <formula>"No aceptable"</formula>
    </cfRule>
  </conditionalFormatting>
  <conditionalFormatting sqref="AE19">
    <cfRule type="cellIs" dxfId="2775" priority="45" stopIfTrue="1" operator="equal">
      <formula>"I"</formula>
    </cfRule>
    <cfRule type="cellIs" dxfId="2774" priority="46" stopIfTrue="1" operator="equal">
      <formula>"II"</formula>
    </cfRule>
    <cfRule type="cellIs" dxfId="2773" priority="47" stopIfTrue="1" operator="between">
      <formula>"III"</formula>
      <formula>"IV"</formula>
    </cfRule>
  </conditionalFormatting>
  <conditionalFormatting sqref="AE19">
    <cfRule type="cellIs" dxfId="2772" priority="43" stopIfTrue="1" operator="equal">
      <formula>"Aceptable"</formula>
    </cfRule>
    <cfRule type="cellIs" dxfId="2771" priority="44" stopIfTrue="1" operator="equal">
      <formula>"No aceptable"</formula>
    </cfRule>
  </conditionalFormatting>
  <conditionalFormatting sqref="AE22">
    <cfRule type="cellIs" dxfId="2770" priority="40" stopIfTrue="1" operator="equal">
      <formula>"I"</formula>
    </cfRule>
    <cfRule type="cellIs" dxfId="2769" priority="41" stopIfTrue="1" operator="equal">
      <formula>"II"</formula>
    </cfRule>
    <cfRule type="cellIs" dxfId="2768" priority="42" stopIfTrue="1" operator="between">
      <formula>"III"</formula>
      <formula>"IV"</formula>
    </cfRule>
  </conditionalFormatting>
  <conditionalFormatting sqref="AE22">
    <cfRule type="cellIs" dxfId="2767" priority="38" stopIfTrue="1" operator="equal">
      <formula>"Aceptable"</formula>
    </cfRule>
    <cfRule type="cellIs" dxfId="2766" priority="39" stopIfTrue="1" operator="equal">
      <formula>"No aceptable"</formula>
    </cfRule>
  </conditionalFormatting>
  <conditionalFormatting sqref="AE16">
    <cfRule type="cellIs" dxfId="2765" priority="35" stopIfTrue="1" operator="equal">
      <formula>"I"</formula>
    </cfRule>
    <cfRule type="cellIs" dxfId="2764" priority="36" stopIfTrue="1" operator="equal">
      <formula>"II"</formula>
    </cfRule>
    <cfRule type="cellIs" dxfId="2763" priority="37" stopIfTrue="1" operator="between">
      <formula>"III"</formula>
      <formula>"IV"</formula>
    </cfRule>
  </conditionalFormatting>
  <conditionalFormatting sqref="AE16">
    <cfRule type="cellIs" dxfId="2762" priority="33" stopIfTrue="1" operator="equal">
      <formula>"Aceptable"</formula>
    </cfRule>
    <cfRule type="cellIs" dxfId="2761" priority="34" stopIfTrue="1" operator="equal">
      <formula>"No aceptable"</formula>
    </cfRule>
  </conditionalFormatting>
  <conditionalFormatting sqref="AE17">
    <cfRule type="cellIs" dxfId="2760" priority="30" stopIfTrue="1" operator="equal">
      <formula>"I"</formula>
    </cfRule>
    <cfRule type="cellIs" dxfId="2759" priority="31" stopIfTrue="1" operator="equal">
      <formula>"II"</formula>
    </cfRule>
    <cfRule type="cellIs" dxfId="2758" priority="32" stopIfTrue="1" operator="between">
      <formula>"III"</formula>
      <formula>"IV"</formula>
    </cfRule>
  </conditionalFormatting>
  <conditionalFormatting sqref="AE17">
    <cfRule type="cellIs" dxfId="2757" priority="28" stopIfTrue="1" operator="equal">
      <formula>"Aceptable"</formula>
    </cfRule>
    <cfRule type="cellIs" dxfId="2756" priority="29" stopIfTrue="1" operator="equal">
      <formula>"No aceptable"</formula>
    </cfRule>
  </conditionalFormatting>
  <conditionalFormatting sqref="AE18">
    <cfRule type="cellIs" dxfId="2755" priority="25" stopIfTrue="1" operator="equal">
      <formula>"I"</formula>
    </cfRule>
    <cfRule type="cellIs" dxfId="2754" priority="26" stopIfTrue="1" operator="equal">
      <formula>"II"</formula>
    </cfRule>
    <cfRule type="cellIs" dxfId="2753" priority="27" stopIfTrue="1" operator="between">
      <formula>"III"</formula>
      <formula>"IV"</formula>
    </cfRule>
  </conditionalFormatting>
  <conditionalFormatting sqref="AE18">
    <cfRule type="cellIs" dxfId="2752" priority="23" stopIfTrue="1" operator="equal">
      <formula>"Aceptable"</formula>
    </cfRule>
    <cfRule type="cellIs" dxfId="2751" priority="24" stopIfTrue="1" operator="equal">
      <formula>"No aceptable"</formula>
    </cfRule>
  </conditionalFormatting>
  <conditionalFormatting sqref="AB16:AD16">
    <cfRule type="cellIs" dxfId="2750" priority="20" stopIfTrue="1" operator="equal">
      <formula>"I"</formula>
    </cfRule>
    <cfRule type="cellIs" dxfId="2749" priority="21" stopIfTrue="1" operator="equal">
      <formula>"II"</formula>
    </cfRule>
    <cfRule type="cellIs" dxfId="2748" priority="22" stopIfTrue="1" operator="between">
      <formula>"III"</formula>
      <formula>"IV"</formula>
    </cfRule>
  </conditionalFormatting>
  <conditionalFormatting sqref="AD16">
    <cfRule type="cellIs" dxfId="2747" priority="18" stopIfTrue="1" operator="equal">
      <formula>"Aceptable"</formula>
    </cfRule>
    <cfRule type="cellIs" dxfId="2746" priority="19" stopIfTrue="1" operator="equal">
      <formula>"No aceptable"</formula>
    </cfRule>
  </conditionalFormatting>
  <conditionalFormatting sqref="AD16">
    <cfRule type="containsText" dxfId="2745" priority="15" stopIfTrue="1" operator="containsText" text="No aceptable o aceptable con control específico">
      <formula>NOT(ISERROR(SEARCH("No aceptable o aceptable con control específico",AD16)))</formula>
    </cfRule>
    <cfRule type="containsText" dxfId="2744" priority="16" stopIfTrue="1" operator="containsText" text="No aceptable">
      <formula>NOT(ISERROR(SEARCH("No aceptable",AD16)))</formula>
    </cfRule>
    <cfRule type="containsText" dxfId="2743" priority="17" stopIfTrue="1" operator="containsText" text="No Aceptable o aceptable con control específico">
      <formula>NOT(ISERROR(SEARCH("No Aceptable o aceptable con control específico",AD16)))</formula>
    </cfRule>
  </conditionalFormatting>
  <conditionalFormatting sqref="AB17:AD18">
    <cfRule type="cellIs" dxfId="2742" priority="12" stopIfTrue="1" operator="equal">
      <formula>"I"</formula>
    </cfRule>
    <cfRule type="cellIs" dxfId="2741" priority="13" stopIfTrue="1" operator="equal">
      <formula>"II"</formula>
    </cfRule>
    <cfRule type="cellIs" dxfId="2740" priority="14" stopIfTrue="1" operator="between">
      <formula>"III"</formula>
      <formula>"IV"</formula>
    </cfRule>
  </conditionalFormatting>
  <conditionalFormatting sqref="AD17:AD18">
    <cfRule type="cellIs" dxfId="2739" priority="10" stopIfTrue="1" operator="equal">
      <formula>"Aceptable"</formula>
    </cfRule>
    <cfRule type="cellIs" dxfId="2738" priority="11" stopIfTrue="1" operator="equal">
      <formula>"No aceptable"</formula>
    </cfRule>
  </conditionalFormatting>
  <conditionalFormatting sqref="AD17:AD18">
    <cfRule type="containsText" dxfId="2737" priority="7" stopIfTrue="1" operator="containsText" text="No aceptable o aceptable con control específico">
      <formula>NOT(ISERROR(SEARCH("No aceptable o aceptable con control específico",AD17)))</formula>
    </cfRule>
    <cfRule type="containsText" dxfId="2736" priority="8" stopIfTrue="1" operator="containsText" text="No aceptable">
      <formula>NOT(ISERROR(SEARCH("No aceptable",AD17)))</formula>
    </cfRule>
    <cfRule type="containsText" dxfId="2735" priority="9" stopIfTrue="1" operator="containsText" text="No Aceptable o aceptable con control específico">
      <formula>NOT(ISERROR(SEARCH("No Aceptable o aceptable con control específico",AD17)))</formula>
    </cfRule>
  </conditionalFormatting>
  <conditionalFormatting sqref="AB19:AB24">
    <cfRule type="cellIs" dxfId="2734" priority="4" stopIfTrue="1" operator="equal">
      <formula>"I"</formula>
    </cfRule>
    <cfRule type="cellIs" dxfId="2733" priority="5" stopIfTrue="1" operator="equal">
      <formula>"II"</formula>
    </cfRule>
    <cfRule type="cellIs" dxfId="2732" priority="6" stopIfTrue="1" operator="between">
      <formula>"III"</formula>
      <formula>"IV"</formula>
    </cfRule>
  </conditionalFormatting>
  <conditionalFormatting sqref="AB11:AB12">
    <cfRule type="cellIs" dxfId="2731" priority="1" stopIfTrue="1" operator="equal">
      <formula>"I"</formula>
    </cfRule>
    <cfRule type="cellIs" dxfId="2730" priority="2" stopIfTrue="1" operator="equal">
      <formula>"II"</formula>
    </cfRule>
    <cfRule type="cellIs" dxfId="2729" priority="3" stopIfTrue="1" operator="between">
      <formula>"III"</formula>
      <formula>"IV"</formula>
    </cfRule>
  </conditionalFormatting>
  <dataValidations xWindow="365" yWindow="472" count="4">
    <dataValidation allowBlank="1" sqref="AA11:AA24" xr:uid="{00000000-0002-0000-0800-000000000000}"/>
    <dataValidation type="list" allowBlank="1" showInputMessage="1" showErrorMessage="1" prompt="10 = Muy Alto_x000a_6 = Alto_x000a_2 = Medio_x000a_0 = Bajo" sqref="U11:U24" xr:uid="{00000000-0002-0000-0800-000001000000}">
      <formula1>"10, 6, 2, 0, "</formula1>
    </dataValidation>
    <dataValidation type="list" allowBlank="1" showInputMessage="1" prompt="4 = Continua_x000a_3 = Frecuente_x000a_2 = Ocasional_x000a_1 = Esporádica" sqref="V11:V24" xr:uid="{00000000-0002-0000-08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4" xr:uid="{00000000-0002-0000-0800-000003000000}">
      <formula1>"100,60,25,10"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3</vt:i4>
      </vt:variant>
    </vt:vector>
  </HeadingPairs>
  <TitlesOfParts>
    <vt:vector size="39" baseType="lpstr">
      <vt:lpstr>Inicio</vt:lpstr>
      <vt:lpstr>MENU MATRICES </vt:lpstr>
      <vt:lpstr>DIRECTOR</vt:lpstr>
      <vt:lpstr>SUBDIRECTOR SAI</vt:lpstr>
      <vt:lpstr>SUBDIRECTOR SRI</vt:lpstr>
      <vt:lpstr>SUBDIRECTOR SAF</vt:lpstr>
      <vt:lpstr>JEFE OCI</vt:lpstr>
      <vt:lpstr>JEFE OS</vt:lpstr>
      <vt:lpstr>JEFE OAP</vt:lpstr>
      <vt:lpstr>JEFE OAJ</vt:lpstr>
      <vt:lpstr>ASESORES</vt:lpstr>
      <vt:lpstr>SEGUNDA INSTANCIA</vt:lpstr>
      <vt:lpstr>P. ESP. ADMINISTRACION SAI</vt:lpstr>
      <vt:lpstr>P.ESP.DEFENSA SAI</vt:lpstr>
      <vt:lpstr> ESP. EST.R PREDIOS SRI </vt:lpstr>
      <vt:lpstr>PROFESIONAL ESPECIALIZADO</vt:lpstr>
      <vt:lpstr>PROF. RECEPCION PREDIOS SRI</vt:lpstr>
      <vt:lpstr>PROFESIONAL UNIVERSITARIO</vt:lpstr>
      <vt:lpstr>TOPOGRAFIA</vt:lpstr>
      <vt:lpstr>TECNICO SISTEMAS </vt:lpstr>
      <vt:lpstr>TECNICO OPERATIVO </vt:lpstr>
      <vt:lpstr>SECRETARIO</vt:lpstr>
      <vt:lpstr>ATENCION CAD CRA 30 </vt:lpstr>
      <vt:lpstr>ARCHIVO SRI</vt:lpstr>
      <vt:lpstr> AUX SG </vt:lpstr>
      <vt:lpstr>AUX SG MANTENIM</vt:lpstr>
      <vt:lpstr>APOYO LOGISTICO SAI </vt:lpstr>
      <vt:lpstr>GESTION DOCUMENTAL</vt:lpstr>
      <vt:lpstr>BODEGA COLVATEL</vt:lpstr>
      <vt:lpstr>CONDUCTOR </vt:lpstr>
      <vt:lpstr>PROVEEDOR TRANSPORTE </vt:lpstr>
      <vt:lpstr>PROVEEDOR SEGURIDAD</vt:lpstr>
      <vt:lpstr>PROVEEDOR ASEO Y CAFETERIA </vt:lpstr>
      <vt:lpstr>PROVEEDOR MTM EQUIPOS DE COMPUT</vt:lpstr>
      <vt:lpstr>ESCUELA DEL ESPACIO PÚBLICO</vt:lpstr>
      <vt:lpstr>VISITANTE </vt:lpstr>
      <vt:lpstr>'VISITANTE '!Área_de_impresión</vt:lpstr>
      <vt:lpstr>DIRECTOR!Títulos_a_imprimir</vt:lpstr>
      <vt:lpstr>'VISITANTE '!Títulos_a_imprimir</vt:lpstr>
    </vt:vector>
  </TitlesOfParts>
  <Company>The houze!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Julieth Alexandra Bermudez Pulido</cp:lastModifiedBy>
  <cp:lastPrinted>2019-07-23T23:18:03Z</cp:lastPrinted>
  <dcterms:created xsi:type="dcterms:W3CDTF">2009-11-19T22:56:38Z</dcterms:created>
  <dcterms:modified xsi:type="dcterms:W3CDTF">2021-07-27T23:05:15Z</dcterms:modified>
</cp:coreProperties>
</file>