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E09E9348-9F9C-4D3E-8FDF-C337AA78300A}" xr6:coauthVersionLast="36" xr6:coauthVersionMax="47" xr10:uidLastSave="{00000000-0000-0000-0000-000000000000}"/>
  <bookViews>
    <workbookView showHorizontalScroll="0" showVerticalScroll="0" showSheetTabs="0" xWindow="0" yWindow="0" windowWidth="23040" windowHeight="9708" tabRatio="874" xr2:uid="{00000000-000D-0000-FFFF-FFFF00000000}"/>
  </bookViews>
  <sheets>
    <sheet name="Portada" sheetId="32" r:id="rId1"/>
    <sheet name="base Solicitudes de Información" sheetId="30" r:id="rId2"/>
    <sheet name="solc. acc.info.enero" sheetId="39" r:id="rId3"/>
    <sheet name="Comentario" sheetId="34" r:id="rId4"/>
    <sheet name="Análisis" sheetId="35" r:id="rId5"/>
    <sheet name="plantilla formula" sheetId="38" r:id="rId6"/>
    <sheet name="Solicitudes de acceso a la info" sheetId="37" state="hidden" r:id="rId7"/>
  </sheets>
  <externalReferences>
    <externalReference r:id="rId8"/>
    <externalReference r:id="rId9"/>
    <externalReference r:id="rId10"/>
    <externalReference r:id="rId11"/>
    <externalReference r:id="rId12"/>
  </externalReferences>
  <definedNames>
    <definedName name="_xlnm._FilterDatabase" localSheetId="1" hidden="1">'base Solicitudes de Información'!$B$19:$I$21</definedName>
    <definedName name="_xlnm._FilterDatabase" localSheetId="6" hidden="1">'Solicitudes de acceso a la info'!$CW$1:$CX$4</definedName>
    <definedName name="ATENDIDO_POR" localSheetId="5">#REF!</definedName>
    <definedName name="ATENDIDO_POR">'[1]DATOS-MATRIZ'!$B$4:$B$10</definedName>
    <definedName name="CAMBIO_DE_USO_DE_LAS_ZONAS_O_BIENES_DE_USO_PÚBLICO" localSheetId="5">#REF!</definedName>
    <definedName name="CAMBIO_DE_USO_DE_LAS_ZONAS_O_BIENES_DE_USO_PÚBLICO">#REF!</definedName>
    <definedName name="CANAL_REG">'[2]DATOS-MATRIZ'!$A$4:$A$8</definedName>
    <definedName name="CANAL_REGISTRO" localSheetId="5">#REF!</definedName>
    <definedName name="CANAL_REGISTRO">#REF!</definedName>
    <definedName name="ESTRATO" localSheetId="5">#REF!</definedName>
    <definedName name="ESTRATO">#REF!</definedName>
    <definedName name="GRADO_VULNERABILIDAD" localSheetId="5">#REF!</definedName>
    <definedName name="GRADO_VULNERABILIDAD">#REF!</definedName>
    <definedName name="IDENT_POBLACIONAL" localSheetId="5">#REF!</definedName>
    <definedName name="IDENT_POBLACIONAL">'[1]DATOS-MATRIZ'!$H$4:$H$11</definedName>
    <definedName name="LOCALIDAD" localSheetId="5">#REF!</definedName>
    <definedName name="LOCALIDAD">'[1]DATOS-MATRIZ'!#REF!</definedName>
    <definedName name="MATERIAL_ENTREGADO" localSheetId="5">#REF!</definedName>
    <definedName name="MATERIAL_ENTREGADO">'[1]DATOS-MATRIZ'!$F$4:$F$6</definedName>
    <definedName name="MAYO" localSheetId="5">'[3]DATOS-MATRIZ'!#REF!</definedName>
    <definedName name="MAYO">'[3]DATOS-MATRIZ'!#REF!</definedName>
    <definedName name="PUNTO_ATENCION" localSheetId="5">#REF!</definedName>
    <definedName name="PUNTO_ATENCION">'[4]DATOS-MATRIZ'!$C$4:$C$11</definedName>
    <definedName name="RANGO_EDAD" localSheetId="5">#REF!</definedName>
    <definedName name="RANGO_EDAD">#REF!</definedName>
    <definedName name="SEXO" localSheetId="5">#REF!</definedName>
    <definedName name="SEXO">'[1]DATOS-MATRIZ'!$D$4:$D$8</definedName>
    <definedName name="TEMA" localSheetId="5">#REF!</definedName>
    <definedName name="TEMA">'[1]DATOS-MATRIZ'!$K$4:$K$74</definedName>
    <definedName name="TIPO_CONSULTA" localSheetId="5">#REF!</definedName>
    <definedName name="TIPO_CONSULTA">#REF!</definedName>
    <definedName name="TIPO_SOLICITUD" localSheetId="5">#REF!</definedName>
    <definedName name="TIPO_SOLICITUD">#REF!</definedName>
    <definedName name="tipopeticion">[5]Hoja3!$A$1:$C$11</definedName>
    <definedName name="TRAMITE_SERVICIO">'[1]DATOS-MATRIZ'!$T$4:$T$13</definedName>
  </definedNames>
  <calcPr calcId="191029"/>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35" l="1"/>
  <c r="J6" i="38" l="1"/>
  <c r="J7" i="38"/>
  <c r="J8" i="38"/>
  <c r="J9" i="38"/>
  <c r="J5" i="38"/>
  <c r="D6" i="38"/>
  <c r="E6" i="38" s="1"/>
  <c r="D7" i="38"/>
  <c r="E7" i="38" s="1"/>
  <c r="D8" i="38"/>
  <c r="E8" i="38" s="1"/>
  <c r="B21" i="30"/>
  <c r="C21" i="30"/>
  <c r="D21" i="30"/>
  <c r="E21" i="30"/>
  <c r="F21" i="30"/>
  <c r="G21" i="30"/>
  <c r="H21" i="30"/>
  <c r="I21" i="30"/>
  <c r="B22" i="30"/>
  <c r="C22" i="30"/>
  <c r="D22" i="30"/>
  <c r="E22" i="30"/>
  <c r="F22" i="30"/>
  <c r="G22" i="30"/>
  <c r="H22" i="30"/>
  <c r="I22" i="30"/>
  <c r="B23" i="30"/>
  <c r="C23" i="30"/>
  <c r="D23" i="30"/>
  <c r="E23" i="30"/>
  <c r="F23" i="30"/>
  <c r="G23" i="30"/>
  <c r="H23" i="30"/>
  <c r="I23" i="30"/>
  <c r="L8" i="38" l="1"/>
  <c r="N8" i="38" s="1"/>
  <c r="D9" i="38"/>
  <c r="F6" i="38"/>
  <c r="L7" i="38"/>
  <c r="N7" i="38" s="1"/>
  <c r="L6" i="38"/>
  <c r="N6" i="38" s="1"/>
  <c r="E25" i="35" s="1"/>
  <c r="G7" i="38"/>
  <c r="K7" i="38" s="1"/>
  <c r="F7" i="38"/>
  <c r="G8" i="38"/>
  <c r="K8" i="38" s="1"/>
  <c r="G6" i="38"/>
  <c r="F8" i="38"/>
  <c r="L9" i="38" l="1"/>
  <c r="N9" i="38" s="1"/>
  <c r="F9" i="38"/>
  <c r="E9" i="38"/>
  <c r="G9" i="38"/>
  <c r="K9" i="38" s="1"/>
  <c r="G25" i="35"/>
  <c r="G26" i="35"/>
  <c r="G27" i="35"/>
  <c r="G24" i="35"/>
  <c r="H25" i="35" l="1"/>
  <c r="H26" i="35"/>
  <c r="H27" i="35"/>
  <c r="H24" i="35"/>
  <c r="I20" i="30"/>
  <c r="H20" i="30"/>
  <c r="F20" i="30" l="1"/>
  <c r="E20" i="30"/>
  <c r="B20" i="30"/>
  <c r="G20" i="30"/>
  <c r="D20" i="30"/>
  <c r="C20" i="30"/>
  <c r="D27" i="35" l="1"/>
  <c r="J27" i="35"/>
  <c r="F27" i="35"/>
  <c r="E27" i="35" l="1"/>
  <c r="O8" i="38"/>
  <c r="F25" i="35"/>
  <c r="D25" i="35"/>
  <c r="O9" i="38" l="1"/>
  <c r="J26" i="35"/>
  <c r="F26" i="35"/>
  <c r="O6" i="38"/>
  <c r="D26" i="35"/>
  <c r="C26" i="35"/>
  <c r="D5" i="38"/>
  <c r="F5" i="38" s="1"/>
  <c r="C27" i="35"/>
  <c r="G5" i="38" l="1"/>
  <c r="K5" i="38" s="1"/>
  <c r="L5" i="38"/>
  <c r="N5" i="38" s="1"/>
  <c r="O5" i="38" s="1"/>
  <c r="E26" i="35"/>
  <c r="O7" i="38"/>
  <c r="E5" i="38"/>
  <c r="C25" i="35"/>
  <c r="C24" i="35"/>
  <c r="J24" i="35" l="1"/>
  <c r="F24" i="35"/>
  <c r="D24" i="35"/>
  <c r="S1" i="38"/>
  <c r="A12" i="37"/>
  <c r="A13" i="37"/>
  <c r="A14" i="37"/>
  <c r="A15" i="37"/>
  <c r="A11" i="37"/>
  <c r="E2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PC7161</author>
  </authors>
  <commentList>
    <comment ref="L4" authorId="0" shapeId="0" xr:uid="{BA1FB227-D0DC-4F80-9A54-F7AC3FB4FE7D}">
      <text>
        <r>
          <rPr>
            <b/>
            <sz val="9"/>
            <color indexed="81"/>
            <rFont val="Tahoma"/>
            <family val="2"/>
          </rPr>
          <t>PC7161:Cpquintero:
fecha según reporte</t>
        </r>
        <r>
          <rPr>
            <sz val="9"/>
            <color indexed="81"/>
            <rFont val="Tahoma"/>
            <family val="2"/>
          </rPr>
          <t xml:space="preserve">
Normalmente las peticiones se toman es desde la fecha de ingreso</t>
        </r>
      </text>
    </comment>
    <comment ref="N4" authorId="0" shapeId="0" xr:uid="{203BCAE7-34AC-4A91-BE5C-E132E4680EC1}">
      <text>
        <r>
          <rPr>
            <b/>
            <sz val="9"/>
            <color indexed="81"/>
            <rFont val="Tahoma"/>
            <family val="2"/>
          </rPr>
          <t>PC7161:Cpquintero:
fecha según fórmula</t>
        </r>
        <r>
          <rPr>
            <sz val="9"/>
            <color indexed="81"/>
            <rFont val="Tahoma"/>
            <family val="2"/>
          </rPr>
          <t xml:space="preserve">
</t>
        </r>
      </text>
    </comment>
    <comment ref="O4" authorId="0" shapeId="0" xr:uid="{9E7BD4C9-6941-4E69-B681-4DCC7F16D453}">
      <text>
        <r>
          <rPr>
            <b/>
            <sz val="9"/>
            <color indexed="81"/>
            <rFont val="Tahoma"/>
            <family val="2"/>
          </rPr>
          <t>PC7161:</t>
        </r>
        <r>
          <rPr>
            <sz val="9"/>
            <color indexed="81"/>
            <rFont val="Tahoma"/>
            <family val="2"/>
          </rPr>
          <t>Cpquintero:
datos según formula
RESPUESTA
DIAS ANTES DEL VENCIMIENTO</t>
        </r>
      </text>
    </comment>
  </commentList>
</comments>
</file>

<file path=xl/sharedStrings.xml><?xml version="1.0" encoding="utf-8"?>
<sst xmlns="http://schemas.openxmlformats.org/spreadsheetml/2006/main" count="826" uniqueCount="266">
  <si>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</si>
  <si>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</si>
  <si>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</si>
  <si>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</si>
  <si>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</si>
  <si>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</si>
  <si>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</si>
  <si>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</si>
  <si>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</si>
  <si>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</si>
  <si>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</si>
  <si>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</si>
  <si>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</si>
  <si>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</si>
  <si>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</si>
  <si>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</si>
  <si>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</si>
  <si>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</si>
  <si>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</si>
  <si>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</si>
  <si>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</si>
  <si>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</si>
  <si>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</si>
  <si>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</si>
  <si>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</si>
  <si>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</si>
  <si>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</si>
  <si>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</si>
  <si>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</si>
  <si>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</si>
  <si>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</si>
  <si>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</si>
  <si>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</si>
  <si>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</si>
  <si>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</si>
  <si>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</si>
  <si>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</si>
  <si>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</si>
  <si>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</si>
  <si>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</si>
  <si>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</si>
  <si>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</si>
  <si>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</si>
  <si>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</si>
  <si>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</si>
  <si>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</si>
  <si>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</si>
  <si>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</si>
  <si>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</si>
  <si>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</si>
  <si>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</si>
  <si>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</si>
  <si>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</si>
  <si>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</si>
  <si>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</si>
  <si>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</si>
  <si>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</si>
  <si>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</si>
  <si>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</si>
  <si>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</si>
  <si>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</si>
  <si>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</si>
  <si>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</si>
  <si>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</si>
  <si>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</si>
  <si>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</si>
  <si>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</si>
  <si>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</si>
  <si>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</si>
  <si>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</si>
  <si>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</si>
  <si>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</si>
  <si>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</si>
  <si>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</si>
  <si>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</si>
  <si>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</si>
  <si>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</si>
  <si>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</si>
  <si>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</si>
  <si>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</si>
  <si>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</si>
  <si>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</si>
  <si>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</si>
  <si>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</si>
  <si>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</si>
  <si>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</si>
  <si>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</si>
  <si>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</si>
  <si>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</si>
  <si>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</si>
  <si>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</si>
  <si>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</si>
  <si>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</si>
  <si>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</si>
  <si>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</si>
  <si>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</si>
  <si>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</si>
  <si>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</si>
  <si>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</si>
  <si>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</si>
  <si>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</si>
  <si>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</si>
  <si>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</si>
  <si>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</si>
  <si>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</si>
  <si>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</si>
  <si>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</si>
  <si>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</si>
  <si>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</si>
  <si>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</si>
  <si>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</si>
  <si>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</si>
  <si>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</si>
  <si>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</si>
  <si>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</si>
  <si>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</si>
  <si>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</si>
  <si>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</si>
  <si>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</si>
  <si>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</si>
  <si>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</si>
  <si>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</si>
  <si>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</si>
  <si>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</si>
  <si>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</si>
  <si>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</si>
  <si>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</si>
  <si>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</si>
  <si>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</si>
  <si>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</si>
  <si>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</si>
  <si>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</si>
  <si>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</si>
  <si>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</si>
  <si>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</si>
  <si>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</si>
  <si>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</si>
  <si>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</si>
  <si>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Nota importante</t>
  </si>
  <si>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</si>
  <si>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</si>
  <si>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</si>
  <si>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</si>
  <si>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</si>
  <si>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</si>
  <si>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</si>
  <si>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</si>
  <si>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</si>
  <si>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</si>
  <si>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</si>
  <si>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</si>
  <si>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</si>
  <si>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</si>
  <si>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</si>
  <si>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</si>
  <si>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</si>
  <si>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</si>
  <si>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</si>
  <si>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</si>
  <si>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</si>
  <si>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</si>
  <si>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</si>
  <si>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</si>
  <si>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</si>
  <si>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</si>
  <si>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</si>
  <si>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</si>
  <si>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</si>
  <si>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</si>
  <si>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</si>
  <si>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</si>
  <si>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</si>
  <si>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</si>
  <si>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</si>
  <si>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</si>
  <si>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</si>
  <si>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</si>
  <si>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</si>
  <si>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</si>
  <si>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</si>
  <si>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</si>
  <si>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</si>
  <si>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</si>
  <si>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</si>
  <si>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</si>
  <si>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t>p2</t>
  </si>
  <si>
    <t>hoy</t>
  </si>
  <si>
    <t>Solicitudes de Acceso a la Información</t>
  </si>
  <si>
    <t>Cálculo Fórmula</t>
  </si>
  <si>
    <t>No. Petición</t>
  </si>
  <si>
    <t>Fecha Finalización</t>
  </si>
  <si>
    <t>Fecha de Asignación</t>
  </si>
  <si>
    <t>Fecha de Respuesta</t>
  </si>
  <si>
    <t>Tiempo</t>
  </si>
  <si>
    <t>491/1755</t>
  </si>
  <si>
    <r>
      <t xml:space="preserve">tiempo de respuesta </t>
    </r>
    <r>
      <rPr>
        <b/>
        <sz val="9"/>
        <color rgb="FFFF0000"/>
        <rFont val="Segoe UI"/>
        <family val="2"/>
      </rPr>
      <t>en rojo fuera de terminos</t>
    </r>
  </si>
  <si>
    <t>festivos 2022</t>
  </si>
  <si>
    <t>1 días</t>
  </si>
  <si>
    <r>
      <rPr>
        <sz val="12"/>
        <color theme="1"/>
        <rFont val="Museo Sans 300"/>
        <family val="3"/>
      </rPr>
      <t xml:space="preserve">De conformidad con lo establecido en el artículo 5 del Decreto 491 de 2020 para las solicitudes de información radicadas durante la emergencia sanitaria, el tiempo de respuesta es era de veinte (20) días hábiles. Sin embargo, de acuerdo a las disposiciones de la Ley 2207 de 2022 </t>
    </r>
    <r>
      <rPr>
        <i/>
        <sz val="12"/>
        <color theme="2" tint="-0.749992370372631"/>
        <rFont val="Museo Sans 300"/>
        <family val="3"/>
      </rPr>
      <t>“Por medio del cual se modifica el Decreto legislativo 491 de 2020”, que derogó el articulo 2 y 3 del Decreto 491 de 2020 donde se ampliaban los términos de respuesta por emergencia sanitaria y el retorno a los tiempos establecidos en la Ley 1755 del 2015."</t>
    </r>
    <r>
      <rPr>
        <sz val="12"/>
        <color theme="1"/>
        <rFont val="Museo Sans 300"/>
        <family val="3"/>
      </rPr>
      <t xml:space="preserve"> el cuál, deroga el artículo 5 del Decreto 491 de 2020 los tiempos otorgados para las peticiones radicadas durante la emergencia sanitaria y retoma los tiempos de respuesta establecidos en la Ley 1755 del 2015 desde el 18 de mayo en adelante.</t>
    </r>
    <r>
      <rPr>
        <b/>
        <sz val="12"/>
        <color theme="1"/>
        <rFont val="Museo Sans 300"/>
        <family val="3"/>
      </rPr>
      <t xml:space="preserve">
</t>
    </r>
    <r>
      <rPr>
        <sz val="12"/>
        <color theme="1"/>
        <rFont val="Museo Sans 300"/>
        <family val="3"/>
      </rPr>
      <t>Es de aclarar que las peticiones que ingresaron hasta el 17 de mayo, estan cobijadas por el Decreto 491 del 2022, las recibidas desde el 18 de mayo en adelante, aplica los términos de respuesta de la Ley 1755 del 2015. Por tanto al retomar el término legal establecido las solicitudes de acceso a la información son de</t>
    </r>
    <r>
      <rPr>
        <b/>
        <sz val="12"/>
        <color theme="1"/>
        <rFont val="Museo Sans 300"/>
        <family val="3"/>
      </rPr>
      <t xml:space="preserve"> diez (10) días hábiles.</t>
    </r>
  </si>
  <si>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</si>
  <si>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r>
      <rPr>
        <b/>
        <sz val="10.5"/>
        <color theme="0"/>
        <rFont val="Calibri"/>
        <family val="2"/>
      </rPr>
      <t>Número petición</t>
    </r>
    <r>
      <rPr>
        <sz val="14"/>
        <color theme="0"/>
        <rFont val="Calibri"/>
        <family val="2"/>
        <scheme val="minor"/>
      </rPr>
      <t xml:space="preserve">
Numero de registro en el Sistema</t>
    </r>
  </si>
  <si>
    <r>
      <rPr>
        <b/>
        <sz val="10.5"/>
        <color theme="0"/>
        <rFont val="Calibri"/>
        <family val="2"/>
      </rPr>
      <t>Fecha ingreso</t>
    </r>
    <r>
      <rPr>
        <sz val="14"/>
        <color theme="0"/>
        <rFont val="Calibri"/>
        <family val="2"/>
        <scheme val="minor"/>
      </rPr>
      <t xml:space="preserve"> Bogotá Te Escucha</t>
    </r>
  </si>
  <si>
    <r>
      <rPr>
        <b/>
        <sz val="10.5"/>
        <color theme="0"/>
        <rFont val="Calibri"/>
        <family val="2"/>
      </rPr>
      <t>Fecha Límite</t>
    </r>
    <r>
      <rPr>
        <sz val="14"/>
        <color theme="0"/>
        <rFont val="Calibri"/>
        <family val="2"/>
        <scheme val="minor"/>
      </rPr>
      <t xml:space="preserve"> de Respuesta a partir de la norma</t>
    </r>
  </si>
  <si>
    <r>
      <rPr>
        <b/>
        <sz val="10.5"/>
        <color theme="0"/>
        <rFont val="Calibri"/>
        <family val="2"/>
      </rPr>
      <t>Fecha de Asignación</t>
    </r>
    <r>
      <rPr>
        <sz val="14"/>
        <color theme="0"/>
        <rFont val="Calibri"/>
        <family val="2"/>
        <scheme val="minor"/>
      </rPr>
      <t xml:space="preserve"> a la Entidad</t>
    </r>
  </si>
  <si>
    <r>
      <rPr>
        <b/>
        <sz val="10.5"/>
        <color theme="0"/>
        <rFont val="Calibri"/>
        <family val="2"/>
      </rPr>
      <t>Gestión de Tiempo</t>
    </r>
    <r>
      <rPr>
        <sz val="14"/>
        <color theme="0"/>
        <rFont val="Calibri"/>
        <family val="2"/>
        <scheme val="minor"/>
      </rPr>
      <t xml:space="preserve"> en días de la petición</t>
    </r>
  </si>
  <si>
    <r>
      <rPr>
        <b/>
        <sz val="10.5"/>
        <color theme="0"/>
        <rFont val="Calibri"/>
        <family val="2"/>
      </rPr>
      <t>Gestión de Tiempo</t>
    </r>
    <r>
      <rPr>
        <sz val="14"/>
        <color theme="0"/>
        <rFont val="Calibri"/>
        <family val="2"/>
        <scheme val="minor"/>
      </rPr>
      <t xml:space="preserve"> en días de la petición de la Entidad</t>
    </r>
  </si>
  <si>
    <t>Observación</t>
  </si>
  <si>
    <r>
      <rPr>
        <sz val="12"/>
        <color theme="1"/>
        <rFont val="Museo Sans 300"/>
        <family val="3"/>
      </rPr>
      <t xml:space="preserve">Dentro de los tipos de petición disponibles en el Sistema Distrital para la gestión de Peticiones Ciudadanas "Bogotá te escucha", se encuentra el catalogado como </t>
    </r>
    <r>
      <rPr>
        <b/>
        <i/>
        <sz val="12"/>
        <color theme="1"/>
        <rFont val="Museo Sans 300"/>
        <family val="3"/>
      </rPr>
      <t>"Solicitud de acceso a la información”</t>
    </r>
    <r>
      <rPr>
        <sz val="12"/>
        <color theme="1"/>
        <rFont val="Museo Sans 300"/>
        <family val="3"/>
      </rPr>
      <t>, la cual es definida como:</t>
    </r>
    <r>
      <rPr>
        <b/>
        <sz val="12"/>
        <color theme="1"/>
        <rFont val="Museo Sans 300"/>
        <family val="3"/>
      </rPr>
      <t xml:space="preserve">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</si>
  <si>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8"/>
        <color theme="1"/>
        <rFont val="Museo Sans 300"/>
        <family val="3"/>
      </rPr>
      <t>Nota:</t>
    </r>
    <r>
      <rPr>
        <vertAlign val="superscript"/>
        <sz val="18"/>
        <color theme="1"/>
        <rFont val="Museo Sans 300"/>
        <family val="3"/>
      </rPr>
      <t xml:space="preserve"> De acuerdo al cambio normativo y la Ley 2207 del 17 de mayo del 2022, se retoman los tiempos normativos para respuesta, siendo para la tipología "Solicitud de Acceso a la Información" </t>
    </r>
    <r>
      <rPr>
        <b/>
        <vertAlign val="superscript"/>
        <sz val="18"/>
        <color theme="1"/>
        <rFont val="Museo Sans 300"/>
        <family val="3"/>
      </rPr>
      <t>diez (10) días hábiles.</t>
    </r>
  </si>
  <si>
    <t>LUIS  ALFREDO FONSECA ARIAS</t>
  </si>
  <si>
    <t>luisalfredofonsecaarias@gmail.com</t>
  </si>
  <si>
    <t>CL 129 54 75  TO 11 AP 303</t>
  </si>
  <si>
    <t>Solucionado - Por respuesta definitiva</t>
  </si>
  <si>
    <t>Item</t>
  </si>
  <si>
    <r>
      <t xml:space="preserve">Gestión de Tiempo (días) </t>
    </r>
    <r>
      <rPr>
        <b/>
        <sz val="9"/>
        <color rgb="FFFF0000"/>
        <rFont val="Segoe UI"/>
        <family val="2"/>
      </rPr>
      <t>desde sol.acc.info</t>
    </r>
  </si>
  <si>
    <t>CERTIFICACIONES</t>
  </si>
  <si>
    <t>CERTIFICACION O CONCEPTO DE LA PROPIEDAD INMOBILIARIA DISTRITAL</t>
  </si>
  <si>
    <t>Apoderado de</t>
  </si>
  <si>
    <t>ASESORIA EN LA ADMINISTRACION Y SOSTENIBILIDAD DEL ESPACIO PUBLICO</t>
  </si>
  <si>
    <t>REF  DERECHO DE PETICION - SOLICITUD DE INFORMACION PROYECTO  INFRAESTRCTURA EDUCATIVA - SED</t>
  </si>
  <si>
    <r>
      <t xml:space="preserve">fecha vencimiento </t>
    </r>
    <r>
      <rPr>
        <b/>
        <sz val="9"/>
        <color rgb="FFFF0000"/>
        <rFont val="Segoe UI"/>
        <family val="2"/>
      </rPr>
      <t>formula dias.lab</t>
    </r>
  </si>
  <si>
    <r>
      <t>Cálculo Fórmula</t>
    </r>
    <r>
      <rPr>
        <b/>
        <sz val="9"/>
        <color rgb="FFFF0000"/>
        <rFont val="Segoe UI"/>
        <family val="2"/>
      </rPr>
      <t xml:space="preserve">
F.Asig/F.resp GH/</t>
    </r>
  </si>
  <si>
    <t>Enero 2023</t>
  </si>
  <si>
    <t>6-10.</t>
  </si>
  <si>
    <t>PERIODO ANTERIOR</t>
  </si>
  <si>
    <t>Ingresada</t>
  </si>
  <si>
    <t>jmantilla30</t>
  </si>
  <si>
    <t>Buen dia  se da respuesta a la peticion mediante oficio 20232030002871  adicional se adjuntan los anexos que se indican.</t>
  </si>
  <si>
    <t>Clasificacion</t>
  </si>
  <si>
    <t>En tramite - Por asignacion</t>
  </si>
  <si>
    <t>JUAN CAMILO MANTILLA GONZALEZ</t>
  </si>
  <si>
    <t>SUBDIRECCION DE REGISTRO INMOBILIARIO</t>
  </si>
  <si>
    <t>Puede Consolidar | Trasladar Entidades</t>
  </si>
  <si>
    <t>KR 30 10C 228</t>
  </si>
  <si>
    <t>admondarp@gmail.com</t>
  </si>
  <si>
    <t>FABIO ANDRES PALOMINO PANAMENO</t>
  </si>
  <si>
    <t xml:space="preserve">SENORES  DEPARTAMENTO ADMINISTRATIVO DE LA DEFENSORIA DEL ESPACIO PUBLICO (DADEP) CARRERA 30 NO. 25 ? 90  BOGOTA D.C  REF. CONTRATO   3422-2022  OBJETO   ?REALIZAR LOS ESTUDIOS Y DISENOS TECNICOS DE INGENIERIA Y ARQUITECTURA PARA LA CONSTRUCCION DEL CENTRO DE ALTO RENDIMIENTO DEPORTIVO (SECTOR PARQUE DEPORTIVO EL SALITRE) CODIGO IDRD 12-091?  ASUNTO  INFORME DE VIABILIDAD TECNICA Y JURIDICA DEL PREDIO.  RECIBAN UN CORDIAL SALUDO.  DE ACUERDO CON LO ESTABLECIDO Y SOLICITADO POR EL INSTITUTO DE RECREACION Y DEPORTE (IDRD)  PARA LA EJECUCION DE LA CONSULTORIA DEL CENTRO DE ALTO RENDIMIENTO DEPORTIVO SECTOR PARQUE DEPORTIVO EL SALITRE  SE DEBEN DESARROLLAR LAS ACTIVIDADES CORRESPONDIENTES A LA VERIFICACION Y ANALISIS DE LA INFORMACION SUMINISTRADA POR EL DEPARTAMENTO ADMINISTRATIVO DE LA DEFENSORIA DEL ESPACIO PUBLICO (DADEP) Y DEMAS ENTIDADES QUE PERMITAN CORROBORAR LA IMPLANTACION Y VIABILIDAD DEL PROYECTO  UBICACION DEL PREDIO EN MENCION   PARQUES METROPOLITANOS  SIMON BOLIVAR (SECTOR PARQUE DEPORTIVO EL SALITRE) UNIDAD DE CIENCIAS APLICADAS AL DEPORTE UCAD  DIRECCION   AK 60 CON CALLE 63. CHIP AAA0055TRHY LOCALIDAD 12   BARRIOS UNIDOS UPZ 103 BARRIO CATASTRAL 005115 MANZANA CATASTRAL 01 LOTE CATASTRAL   0051150101  SOLICITAMOS EL ENVIO DE LA INFORMACION O DOCUMENTOS CORRESPONDIENTES A LAS SIGUIENTES DIRECCIONES DE CORREO ELECTRONICO   ADMONDARP@GMAIL.COM JAIMECABAL@YAHOO.COM  ESPERAMOS PRONTA RESPUESTA Y AGRADECEMOS LA COLABORACION PRESTADA  CORDIALMENTE   JAIME EDUARDO CABAL MEJIA CC. 94.476.362 BUGA ? VALLE.  REPRESENTANTE LEGAL DE ARQUITECTURA Y PAISAJE S.A.S. NIT  900.735.488-1. </t>
  </si>
  <si>
    <t>Por el distrito</t>
  </si>
  <si>
    <t>CANAIMA</t>
  </si>
  <si>
    <t>1 - PASEO DE LOS LIBERTADORES</t>
  </si>
  <si>
    <t>01 - USAQUEN</t>
  </si>
  <si>
    <t>CL 193 9 20</t>
  </si>
  <si>
    <t>Naraly Ximena Garcia Hermida</t>
  </si>
  <si>
    <t>PROCESO ESTRATEGICO</t>
  </si>
  <si>
    <t>Formulario web.  Derecho de peticion - cesiones urbanisticas</t>
  </si>
  <si>
    <t>WEB SERVICE</t>
  </si>
  <si>
    <t>TV 14P 67G 37 S</t>
  </si>
  <si>
    <t>lindadaro@hotmail.com</t>
  </si>
  <si>
    <t>LINDA ROCIO GARCIA PRIETO</t>
  </si>
  <si>
    <t>LA AURORA</t>
  </si>
  <si>
    <t>57 - GRAN YOMASA</t>
  </si>
  <si>
    <t>05 - USME</t>
  </si>
  <si>
    <t>BUEN DIA ME DIRIJO A USTEDES MUY AMABLEMENTE PARA SOLICITAR INFORMACION. DEL PARQUEADERO DEL BARRIO VILLA ISABEL DE LA LOCALIDAD 5 DE USME YA QUE HAGO PARTE DE LA NUEVA JUNTA ELECTA EN EL MES DE NOVIEMBRE  AUNQUE NO A SALIDO EL AUTO POR PARTE DEL IDPAC SI NOS ENVIARON LA CARTA CON LA ORDEN DE REALIZAR EL EMPALME CON LA ANTIGUA ADMINISTRACION PERO NO A SIDO POSIBLE YA QUE NO QUISIERON REALIZARLA QUE HASTA QUE SE LES MUESTRE EL AUTORECONOCIMIENTO Y NO NOS HAN ENTREGADO NADA  DE LA JUNTA DE ACCION COMUNAL NI SIQUIERA EL PARQUEADERO LOS CIUDADANOS QUE TIENEN SUS VEHICULOS HAN SIDO MAL INFORMADOS DE QUE NO DEBEN PAGAR EL PARQUEADERO Y LA ANTIGUA ADMINISTRACION SIGUE MANEJANDO EL PARQUEADERO QUISIERA SABER EN QUE ESTADO SE ENCUENTRA EL PARQUEADERO ES DECIR SI ALGUIEN LO LICITO O QUIEN ESTA A CARGO DE EL MIENTRAS SALE NUESTRO AUTORECONOCIMIENTO COMO NUEVA JUNTA DE ACCION COMUNAL DEL BARRIO VILLA ISABEL DE LA LOCALIDAD 5 DE USME AGRADEZCO NOS PUEDAN COLABORAR CON ESTA INFORMACION YA QUE NOS PREOCUPA LOS RECURSOS DEL MISMO Y SU ADMINISTRACION MUCHAS GRACIAS LINDA ROCIO GARCIA PRIETO CC1022972360 CELULAR 3124465485 SOY DEL COMITE DE SALUD DE LA NUEVA JUNTA ELECTA GRACIAS</t>
  </si>
  <si>
    <t xml:space="preserve">BUENA TARDE  DEFENSORIA DEL ESPACIO PUBLICO  DE MANERA CORDIAL  SOLICITO SE ME INFORME LO SIGUIENTE  1. EL MONTO DE CONTRATACION EJECUTADO DURANTE 2022 Y LA RELACION DEL NUMERO Y MONTO DE LOS PROCESOS EFECTUADOS BAJO LA MODALIDAD DE CONTRATACION DIRECTA ATENDIENDO A LA CAUSAL DE URGENCIA MANIFIESTA POR EL COVID ? 19-. 2. FORMATOS DE CONCEPTO DE VIABILIDAD TECNICA PARA LA ENTREGA DE INMUEBLES PARA LA ADMINISTRACION. GRACIAS </t>
  </si>
  <si>
    <t>INFORMACION INTERNA Y EXTERNA DE LA GESTION</t>
  </si>
  <si>
    <t>DESEMPENO DE LA ENTIDAD</t>
  </si>
  <si>
    <t xml:space="preserve">Reciba un cordial saludo  apreciado ciudadano   Su solicitud ha sido asignada a la Subdireccion de Registro Inmobiliario de la Defensoria del Espacio Publico con el radicado Orfeo Dadep No. 20234080007292 Puede hacer seguimiento a su solicitud a traves de Bogota te escucha-Sistema de Quejas y Soluciones con el numero Sdqs 173342023 y en https //www.dadep.gov.co/atencion-a-la-ciudadania/consulte-el-estado-de-su-radicado  con el Orfeo No. 20234080007292 con el codigo de verificacion 3bca3  Feliz dia </t>
  </si>
  <si>
    <t xml:space="preserve">Reciba un cordial saludo  apreciado ciudadano  Su solicitud ha sido asignada a la Subdireccion de Registro Inmobiliario de la Defensoria del Espacio Publico con el radicado Orfeo Dadep No. 20234080014582 Puede hacer seguimiento a su solicitud a traves de Bogota te escucha-Sistema de Quejas y Soluciones con el numero Sdqs  107182023 y en https //www.dadep.gov.co/atencion-a-la-ciudadania/consulte-el-estado-de-su-radicado  con el Orfeo No. 20234080014582 con el codigo de verificacion 1fe47 Feliz dia </t>
  </si>
  <si>
    <t xml:space="preserve">Reciba un cordial saludo  apreciado ciudadano(a)  Su solicitud ha sido asignada a la Subdireccion de Gestion Inmobiliaria y Espacio Publico de la Defensoria del Espacio Publico con el radicado Orfeo Dadep No. 20234080004112 Puede hacer seguimiento a su solicitud a traves de Bogota te escucha-Sistema de Quejas y Soluciones con el numero Sdqs 74292023 y en https //www.dadep.gov.co/atencion-a-la-ciudadania/consulte-el-estado-de-su-radicado con el Orfeo No. 20234080004112 con el codigo de verificacion 77eab Feliz dia </t>
  </si>
  <si>
    <t xml:space="preserve">Reciba un cordial saludo Apreciado ciudadano (a)   Su solicitud ha sido asignada a la Direccion de la Defensoria del Espacio Publico con el radicado Orfeo Dadep No. 20234080003482 Puede hacer seguimiento a su solicitud a traves de Bogota te escucha-Sistema de Quejas y Soluciones con el numero Sdqs 64182023 y en https //www.dadep.gov.co/atencion-a-la-ciudadania/consulte-el-estado-de-su-radicado con el Orfeo No. 20234080003482 con el codigo de verificacion 78341 Feliz dia </t>
  </si>
  <si>
    <r>
      <rPr>
        <b/>
        <vertAlign val="superscript"/>
        <sz val="13"/>
        <rFont val="Museo Sans 300"/>
        <family val="3"/>
      </rPr>
      <t>Nota:</t>
    </r>
    <r>
      <rPr>
        <vertAlign val="superscript"/>
        <sz val="13"/>
        <rFont val="Museo Sans 300"/>
        <family val="3"/>
      </rPr>
      <t xml:space="preserve"> Según la Ley 1755 del 2015 el término de respuesta es diez (10) días hábiles.</t>
    </r>
  </si>
  <si>
    <r>
      <rPr>
        <b/>
        <sz val="14"/>
        <color theme="1"/>
        <rFont val="Calibri"/>
        <family val="2"/>
        <scheme val="minor"/>
      </rPr>
      <t>REPORTE  GESTIÓN DE PETICIONES</t>
    </r>
    <r>
      <rPr>
        <sz val="11"/>
        <color theme="1"/>
        <rFont val="Calibri"/>
        <family val="2"/>
        <scheme val="minor"/>
      </rPr>
      <t xml:space="preserve">
Fecha:  2023-012 01    a   2023-01- 31
Estado de Petición:  Al Periodo
</t>
    </r>
  </si>
  <si>
    <t>Se respondió el términos</t>
  </si>
  <si>
    <r>
      <rPr>
        <sz val="12"/>
        <color theme="1"/>
        <rFont val="Museo Sans 300"/>
        <family val="3"/>
      </rPr>
      <t xml:space="preserve">Al revisar el reporte del </t>
    </r>
    <r>
      <rPr>
        <b/>
        <sz val="12"/>
        <color theme="1"/>
        <rFont val="Museo Sans 300"/>
        <family val="3"/>
      </rPr>
      <t xml:space="preserve">mes de enero </t>
    </r>
    <r>
      <rPr>
        <sz val="12"/>
        <color theme="1"/>
        <rFont val="Museo Sans 300"/>
        <family val="3"/>
      </rPr>
      <t>de las</t>
    </r>
    <r>
      <rPr>
        <b/>
        <sz val="12"/>
        <color theme="1"/>
        <rFont val="Museo Sans 300"/>
        <family val="3"/>
      </rPr>
      <t xml:space="preserve"> cuatro (4) </t>
    </r>
    <r>
      <rPr>
        <sz val="12"/>
        <color theme="1"/>
        <rFont val="Museo Sans 300"/>
        <family val="3"/>
      </rPr>
      <t>peticiones recibidas por la entidad clasificadas como solicitudes de acceso a la información,</t>
    </r>
    <r>
      <rPr>
        <b/>
        <sz val="12"/>
        <color theme="1"/>
        <rFont val="Museo Sans 300"/>
        <family val="3"/>
      </rPr>
      <t xml:space="preserve"> cero (00) peticiones </t>
    </r>
    <r>
      <rPr>
        <sz val="12"/>
        <color theme="1"/>
        <rFont val="Museo Sans 300"/>
        <family val="3"/>
      </rPr>
      <t>se trasladó a la entidad competente.</t>
    </r>
  </si>
  <si>
    <t>El estado en el cual se encuentran las solicitudes clasificadas como de acceso a la información, es el que se detalla a continuación:
► Cero (00)  se trasladaron a otras entidades por competencia.
► Cuatro (04)  Respondida a la fecha del reporte.</t>
  </si>
  <si>
    <r>
      <t xml:space="preserve">Durante el mes de diciembre de 2022, se recibieron </t>
    </r>
    <r>
      <rPr>
        <b/>
        <sz val="12"/>
        <rFont val="Museo Sans 300"/>
      </rPr>
      <t>cuatro (04) solicitudes clasificadas</t>
    </r>
    <r>
      <rPr>
        <sz val="12"/>
        <rFont val="Museo Sans 300"/>
        <family val="3"/>
      </rPr>
      <t xml:space="preserve"> como de acceso a la información.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</si>
</sst>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0">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amily val="3"/>
    </font>
    <font>
      <b/>
      <sz val="15"/>
      <color theme="3"/>
      <name val="Calibri"/>
      <family val="2"/>
      <scheme val="minor"/>
    </font>
    <font>
      <sz val="11"/>
      <color rgb="FF000000"/>
      <name val="Calibri"/>
      <family val="2"/>
      <scheme val="minor"/>
    </font>
    <font>
      <b/>
      <sz val="28"/>
      <color theme="3"/>
      <name val="Calibri"/>
      <family val="2"/>
      <scheme val="minor"/>
    </font>
    <font>
      <sz val="48"/>
      <color theme="1"/>
      <name val="Calibri"/>
      <family val="2"/>
      <scheme val="minor"/>
    </font>
    <font>
      <b/>
      <sz val="9"/>
      <color rgb="FF000000"/>
      <name val="Segoe UI"/>
      <family val="2"/>
    </font>
    <font>
      <b/>
      <sz val="9"/>
      <color rgb="FFFF0000"/>
      <name val="Segoe UI"/>
      <family val="2"/>
    </font>
    <font>
      <b/>
      <sz val="12"/>
      <color rgb="FF333333"/>
      <name val="Arial"/>
      <family val="2"/>
    </font>
    <font>
      <sz val="9"/>
      <color rgb="FF000000"/>
      <name val="Segoe UI"/>
      <family val="2"/>
    </font>
    <font>
      <sz val="9"/>
      <color rgb="FFFF0000"/>
      <name val="Segoe UI"/>
      <family val="2"/>
    </font>
    <font>
      <sz val="9"/>
      <name val="Segoe UI"/>
      <family val="2"/>
    </font>
    <font>
      <sz val="9"/>
      <color theme="1"/>
      <name val="Segoe UI"/>
      <family val="2"/>
    </font>
    <font>
      <b/>
      <sz val="9"/>
      <color indexed="81"/>
      <name val="Tahoma"/>
      <family val="2"/>
    </font>
    <font>
      <sz val="9"/>
      <color indexed="81"/>
      <name val="Tahoma"/>
      <family val="2"/>
    </font>
    <font>
      <b/>
      <sz val="26"/>
      <color theme="1"/>
      <name val="Museo Sans 300"/>
      <family val="3"/>
    </font>
    <font>
      <i/>
      <sz val="12"/>
      <color theme="2" tint="-0.749992370372631"/>
      <name val="Museo Sans 300"/>
      <family val="3"/>
    </font>
    <font>
      <sz val="14"/>
      <color theme="0"/>
      <name val="Calibri"/>
      <family val="2"/>
      <scheme val="minor"/>
    </font>
    <font>
      <b/>
      <sz val="10.5"/>
      <color theme="0"/>
      <name val="Calibri"/>
      <family val="2"/>
    </font>
    <font>
      <b/>
      <sz val="14"/>
      <color theme="0"/>
      <name val="Calibri"/>
      <family val="2"/>
      <scheme val="minor"/>
    </font>
    <font>
      <vertAlign val="superscript"/>
      <sz val="18"/>
      <color theme="1"/>
      <name val="Museo Sans 300"/>
      <family val="3"/>
    </font>
    <font>
      <b/>
      <vertAlign val="superscript"/>
      <sz val="18"/>
      <color theme="1"/>
      <name val="Museo Sans 300"/>
      <family val="3"/>
    </font>
    <font>
      <sz val="8"/>
      <name val="Calibri"/>
      <family val="2"/>
      <scheme val="minor"/>
    </font>
    <font>
      <b/>
      <sz val="11"/>
      <color theme="1"/>
      <name val="Calibri"/>
      <family val="2"/>
      <scheme val="minor"/>
    </font>
    <font>
      <sz val="16"/>
      <color theme="0"/>
      <name val="Museo Sans 300"/>
      <family val="3"/>
    </font>
    <font>
      <sz val="12"/>
      <name val="Museo Sans 300"/>
      <family val="3"/>
    </font>
    <font>
      <b/>
      <sz val="12"/>
      <name val="Museo Sans 300"/>
    </font>
  </fonts>
  <fills count="9">
    <fill>
      <patternFill patternType="none"/>
    </fill>
    <fill>
      <patternFill patternType="gray125"/>
    </fill>
    <fill>
      <patternFill patternType="solid">
        <fgColor rgb="FFEA0A2A"/>
        <bgColor indexed="64"/>
      </patternFill>
    </fill>
    <fill>
      <patternFill patternType="solid">
        <fgColor theme="0"/>
        <bgColor indexed="64"/>
      </patternFill>
    </fill>
    <fill>
      <patternFill patternType="solid">
        <fgColor rgb="FFFFFFFF"/>
        <bgColor indexed="64"/>
      </patternFill>
    </fill>
    <fill>
      <patternFill patternType="solid">
        <fgColor rgb="FF7F7F7F"/>
        <bgColor indexed="64"/>
      </patternFill>
    </fill>
    <fill>
      <patternFill patternType="solid">
        <fgColor rgb="FFDDEBF7"/>
        <bgColor indexed="64"/>
      </patternFill>
    </fill>
    <fill>
      <patternFill patternType="solid">
        <fgColor theme="4" tint="0.79998168889431442"/>
        <bgColor theme="4" tint="0.79998168889431442"/>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style="thin">
        <color theme="4" tint="0.399975585192419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s>
  <cellStyleXfs count="2">
    <xf numFmtId="0" fontId="0" fillId="0" borderId="0"/>
    <xf numFmtId="0" fontId="15" fillId="0" borderId="5" applyNumberFormat="0" applyFill="0" applyAlignment="0" applyProtection="0"/>
  </cellStyleXfs>
  <cellXfs count="85">
    <xf numFmtId="0" fontId="0" fillId="0" borderId="0" xfId="0"/>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2" borderId="1" xfId="0" applyFont="1" applyFill="1" applyBorder="1" applyAlignment="1">
      <alignment horizontal="center" vertical="center" wrapText="1"/>
    </xf>
    <xf numFmtId="0" fontId="9"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quotePrefix="1" applyFont="1"/>
    <xf numFmtId="0" fontId="0" fillId="3" borderId="0" xfId="0" applyFill="1"/>
    <xf numFmtId="0" fontId="0" fillId="0" borderId="0" xfId="0" applyAlignment="1">
      <alignment horizontal="right"/>
    </xf>
    <xf numFmtId="0" fontId="16" fillId="0" borderId="6" xfId="0" applyFont="1" applyBorder="1" applyAlignment="1">
      <alignment horizontal="center" vertical="top" wrapText="1"/>
    </xf>
    <xf numFmtId="0" fontId="16" fillId="0" borderId="0" xfId="0" applyFont="1"/>
    <xf numFmtId="0" fontId="17" fillId="3" borderId="0" xfId="1" applyFont="1" applyFill="1" applyBorder="1"/>
    <xf numFmtId="0" fontId="18" fillId="3" borderId="0" xfId="0" applyFont="1" applyFill="1"/>
    <xf numFmtId="0" fontId="19" fillId="4" borderId="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21" fillId="5" borderId="0" xfId="0" applyNumberFormat="1" applyFont="1" applyFill="1" applyAlignment="1">
      <alignment horizontal="center" vertical="center" wrapText="1"/>
    </xf>
    <xf numFmtId="0" fontId="22" fillId="6" borderId="1" xfId="0" applyFont="1" applyFill="1" applyBorder="1" applyAlignment="1">
      <alignment horizontal="center" vertical="center" wrapText="1"/>
    </xf>
    <xf numFmtId="0" fontId="22" fillId="6" borderId="0" xfId="0" applyFont="1" applyFill="1" applyAlignment="1">
      <alignment horizontal="center" vertical="center" wrapText="1"/>
    </xf>
    <xf numFmtId="164" fontId="0" fillId="0" borderId="14" xfId="0" applyNumberFormat="1" applyBorder="1"/>
    <xf numFmtId="14" fontId="22" fillId="4" borderId="1" xfId="0" applyNumberFormat="1" applyFont="1" applyFill="1" applyBorder="1" applyAlignment="1">
      <alignment horizontal="center" vertical="center" wrapText="1"/>
    </xf>
    <xf numFmtId="0" fontId="24" fillId="3" borderId="0" xfId="0" applyFont="1" applyFill="1" applyAlignment="1">
      <alignment horizontal="center" vertical="center" wrapText="1"/>
    </xf>
    <xf numFmtId="0" fontId="23" fillId="3" borderId="0" xfId="0" applyFont="1" applyFill="1" applyAlignment="1">
      <alignment horizontal="center" vertical="center" wrapText="1"/>
    </xf>
    <xf numFmtId="0" fontId="22" fillId="3" borderId="0" xfId="0" applyFont="1" applyFill="1" applyAlignment="1">
      <alignment horizontal="center" vertical="center" wrapText="1"/>
    </xf>
    <xf numFmtId="0" fontId="25" fillId="3" borderId="0" xfId="0" applyFont="1" applyFill="1"/>
    <xf numFmtId="14" fontId="25" fillId="3" borderId="0" xfId="0" applyNumberFormat="1" applyFont="1" applyFill="1"/>
    <xf numFmtId="0" fontId="25" fillId="0" borderId="0" xfId="0" applyFont="1"/>
    <xf numFmtId="14" fontId="25" fillId="0" borderId="0" xfId="0" applyNumberFormat="1" applyFont="1"/>
    <xf numFmtId="3" fontId="0" fillId="0" borderId="0" xfId="0" applyNumberFormat="1"/>
    <xf numFmtId="0" fontId="11" fillId="0" borderId="1" xfId="0" applyFont="1" applyBorder="1" applyAlignment="1">
      <alignment horizontal="center" vertical="center" wrapText="1"/>
    </xf>
    <xf numFmtId="14" fontId="0" fillId="7" borderId="15" xfId="0" applyNumberFormat="1" applyFill="1" applyBorder="1"/>
    <xf numFmtId="0" fontId="11" fillId="0" borderId="1" xfId="0" applyFont="1" applyBorder="1" applyAlignment="1">
      <alignment horizontal="justify" vertical="center" wrapText="1"/>
    </xf>
    <xf numFmtId="0" fontId="28" fillId="0" borderId="0" xfId="0" applyFont="1"/>
    <xf numFmtId="0" fontId="30"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14" fontId="30" fillId="2" borderId="1" xfId="0" applyNumberFormat="1"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0" xfId="0" applyAlignment="1">
      <alignment horizontal="justify" vertical="center"/>
    </xf>
    <xf numFmtId="0" fontId="24" fillId="6" borderId="10"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24" fillId="6" borderId="1" xfId="0" applyNumberFormat="1" applyFont="1" applyFill="1" applyBorder="1" applyAlignment="1">
      <alignment horizontal="center" vertical="center" wrapText="1"/>
    </xf>
    <xf numFmtId="0" fontId="36" fillId="0" borderId="0" xfId="0" applyFont="1"/>
    <xf numFmtId="14" fontId="36" fillId="0" borderId="0" xfId="0" applyNumberFormat="1" applyFont="1"/>
    <xf numFmtId="14" fontId="0" fillId="7" borderId="15" xfId="0" applyNumberFormat="1" applyFont="1" applyFill="1" applyBorder="1"/>
    <xf numFmtId="0" fontId="0" fillId="8" borderId="0" xfId="0" applyFill="1"/>
    <xf numFmtId="0" fontId="11" fillId="0" borderId="1" xfId="0" applyFont="1" applyBorder="1" applyAlignment="1">
      <alignment horizontal="left" vertical="center" wrapText="1"/>
    </xf>
    <xf numFmtId="14" fontId="11" fillId="3" borderId="1"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3" borderId="0" xfId="0" applyFont="1" applyFill="1" applyAlignment="1">
      <alignment horizontal="left"/>
    </xf>
    <xf numFmtId="0" fontId="37" fillId="3" borderId="0" xfId="0" applyFont="1" applyFill="1" applyBorder="1" applyAlignment="1">
      <alignment horizontal="center" vertical="center"/>
    </xf>
    <xf numFmtId="0" fontId="5" fillId="0" borderId="0" xfId="0" applyFont="1" applyAlignment="1">
      <alignment horizontal="center" vertical="center"/>
    </xf>
    <xf numFmtId="0" fontId="14"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8" fillId="0" borderId="0" xfId="0" applyFont="1" applyAlignment="1">
      <alignment horizontal="justify" vertical="top" wrapText="1"/>
    </xf>
    <xf numFmtId="0" fontId="38" fillId="0" borderId="0" xfId="0" applyFont="1" applyAlignment="1">
      <alignment horizontal="justify" vertical="justify" wrapText="1"/>
    </xf>
    <xf numFmtId="0" fontId="33" fillId="0" borderId="0" xfId="0" applyFont="1" applyAlignment="1">
      <alignment horizontal="justify" vertical="center" wrapText="1"/>
    </xf>
    <xf numFmtId="0" fontId="6" fillId="8" borderId="0" xfId="0" applyFont="1" applyFill="1" applyAlignment="1">
      <alignment horizontal="left" vertical="center"/>
    </xf>
    <xf numFmtId="0" fontId="4" fillId="0" borderId="0" xfId="0" applyFont="1" applyAlignment="1">
      <alignment horizontal="justify" vertical="center" wrapText="1"/>
    </xf>
    <xf numFmtId="0" fontId="11" fillId="0" borderId="0" xfId="0" applyFont="1" applyAlignment="1">
      <alignment horizontal="justify" vertical="center" wrapText="1"/>
    </xf>
    <xf numFmtId="0" fontId="30" fillId="2" borderId="10" xfId="0" applyFont="1" applyFill="1" applyBorder="1" applyAlignment="1">
      <alignment horizontal="center" vertical="center" wrapText="1"/>
    </xf>
    <xf numFmtId="0" fontId="30" fillId="2" borderId="16" xfId="0" applyFont="1" applyFill="1" applyBorder="1" applyAlignment="1">
      <alignment horizontal="center" vertical="center" wrapText="1"/>
    </xf>
    <xf numFmtId="1" fontId="11" fillId="0" borderId="10"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cellXfs>
  <cellStyles count="2">
    <cellStyle name="Encabezado 1" xfId="1" builtinId="16"/>
    <cellStyle name="Normal" xfId="0" builtinId="0"/>
  </cellStyles>
  <dxfs count="27">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4</c:v>
                </c:pt>
                <c:pt idx="1">
                  <c:v>0</c:v>
                </c:pt>
                <c:pt idx="2">
                  <c:v>4</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Enero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25</xdr:row>
      <xdr:rowOff>80549</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6595" y="3244215"/>
          <a:ext cx="8025766" cy="1408334"/>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a:t>
          </a:r>
          <a:r>
            <a:rPr lang="es-CO" sz="1600" b="1" i="0" kern="1200">
              <a:solidFill>
                <a:schemeClr val="bg1"/>
              </a:solidFill>
              <a:latin typeface="Museo Sans Condensed 500" panose="02000000000000000000" pitchFamily="2" charset="77"/>
              <a:ea typeface="+mj-ea"/>
              <a:cs typeface="+mj-cs"/>
            </a:rPr>
            <a:t>enero de 2023</a:t>
          </a:r>
          <a:r>
            <a:rPr lang="es-CO" sz="1600" b="0" i="0" kern="1200">
              <a:solidFill>
                <a:schemeClr val="bg1"/>
              </a:solidFill>
              <a:latin typeface="Museo Sans Condensed 500" panose="02000000000000000000" pitchFamily="2" charset="77"/>
              <a:ea typeface="+mj-ea"/>
              <a:cs typeface="+mj-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0</xdr:rowOff>
    </xdr:from>
    <xdr:to>
      <xdr:col>9</xdr:col>
      <xdr:colOff>364435</xdr:colOff>
      <xdr:row>9</xdr:row>
      <xdr:rowOff>83037</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0"/>
          <a:ext cx="22494006" cy="1971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6631412</xdr:colOff>
      <xdr:row>10</xdr:row>
      <xdr:rowOff>221637</xdr:rowOff>
    </xdr:from>
    <xdr:to>
      <xdr:col>9</xdr:col>
      <xdr:colOff>322119</xdr:colOff>
      <xdr:row>12</xdr:row>
      <xdr:rowOff>44044</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6819021" y="2391680"/>
          <a:ext cx="6131185" cy="600973"/>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2</xdr:col>
      <xdr:colOff>1557131</xdr:colOff>
      <xdr:row>9</xdr:row>
      <xdr:rowOff>202764</xdr:rowOff>
    </xdr:from>
    <xdr:ext cx="9375912" cy="146989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743740" y="2091199"/>
          <a:ext cx="9375912" cy="1469890"/>
        </a:xfrm>
        <a:prstGeom prst="rect">
          <a:avLst/>
        </a:prstGeom>
        <a:noFill/>
      </xdr:spPr>
      <xdr:txBody>
        <a:bodyPr wrap="square" lIns="91440" tIns="45720" rIns="91440" bIns="45720" anchor="ctr" anchorCtr="0">
          <a:spAutoFit/>
        </a:bodyPr>
        <a:lstStyle/>
        <a:p>
          <a:pPr algn="l"/>
          <a:r>
            <a:rPr lang="es-ES" sz="44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2801178</xdr:colOff>
      <xdr:row>10</xdr:row>
      <xdr:rowOff>144453</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2988787" y="2314496"/>
          <a:ext cx="4415699" cy="781111"/>
        </a:xfrm>
        <a:prstGeom prst="rect">
          <a:avLst/>
        </a:prstGeom>
        <a:noFill/>
      </xdr:spPr>
      <xdr:txBody>
        <a:bodyPr wrap="square" lIns="91440" tIns="45720" rIns="91440" bIns="45720" anchor="ctr" anchorCtr="0">
          <a:spAutoFit/>
        </a:bodyPr>
        <a:lstStyle/>
        <a:p>
          <a:pPr marL="0" indent="0" algn="ctr"/>
          <a:fld id="{503A3C11-3572-4DDA-AB77-1E6D4214140F}" type="TxLink">
            <a:rPr lang="en-US" sz="4400" b="1" kern="1200">
              <a:solidFill>
                <a:srgbClr val="F7B81C"/>
              </a:solidFill>
              <a:latin typeface="Museo Sans Condensed 500" panose="02000000000000000000" pitchFamily="2" charset="77"/>
              <a:ea typeface="+mj-ea"/>
              <a:cs typeface="+mj-cs"/>
            </a:rPr>
            <a:pPr marL="0" indent="0" algn="ctr"/>
            <a:t>Enero 2023</a:t>
          </a:fld>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Enero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Enero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11</xdr:col>
      <xdr:colOff>2760073</xdr:colOff>
      <xdr:row>13</xdr:row>
      <xdr:rowOff>69578</xdr:rowOff>
    </xdr:from>
    <xdr:to>
      <xdr:col>11</xdr:col>
      <xdr:colOff>5984694</xdr:colOff>
      <xdr:row>15</xdr:row>
      <xdr:rowOff>173718</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14799673" y="2475321"/>
          <a:ext cx="3224621" cy="4742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2</xdr:col>
      <xdr:colOff>901700</xdr:colOff>
      <xdr:row>0</xdr:row>
      <xdr:rowOff>0</xdr:rowOff>
    </xdr:from>
    <xdr:to>
      <xdr:col>11</xdr:col>
      <xdr:colOff>4691743</xdr:colOff>
      <xdr:row>11</xdr:row>
      <xdr:rowOff>75028</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1380671" y="0"/>
          <a:ext cx="15350672" cy="21106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fpinzon/Downloads/AJUSTE%20TIEMPO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122022084253_Gestion_de_Petic"/>
      <sheetName val="27122022084253_Gestion_de_P (2"/>
      <sheetName val="Hoja3"/>
      <sheetName val="AJUSTE TIEMPOS2"/>
    </sheetNames>
    <sheetDataSet>
      <sheetData sheetId="0">
        <row r="1">
          <cell r="A1" t="str">
            <v>Gestión de Peticiones</v>
          </cell>
        </row>
      </sheetData>
      <sheetData sheetId="1">
        <row r="1">
          <cell r="A1" t="str">
            <v>Gestión de Peticiones</v>
          </cell>
        </row>
      </sheetData>
      <sheetData sheetId="2">
        <row r="1">
          <cell r="A1" t="str">
            <v>Tipo</v>
          </cell>
          <cell r="B1" t="str">
            <v>mayor 16</v>
          </cell>
          <cell r="C1" t="str">
            <v>menor 16</v>
          </cell>
        </row>
        <row r="2">
          <cell r="A2" t="str">
            <v>CONSULTA</v>
          </cell>
          <cell r="B2">
            <v>59</v>
          </cell>
          <cell r="C2">
            <v>29</v>
          </cell>
        </row>
        <row r="3">
          <cell r="A3" t="str">
            <v>DENUNCIA POR ACTOS DE CORRUPCION</v>
          </cell>
          <cell r="B3">
            <v>29</v>
          </cell>
          <cell r="C3">
            <v>14</v>
          </cell>
        </row>
        <row r="4">
          <cell r="A4" t="str">
            <v>DERECHO DE PETICION DE INTERES GENERAL</v>
          </cell>
          <cell r="B4">
            <v>29</v>
          </cell>
          <cell r="C4">
            <v>14</v>
          </cell>
        </row>
        <row r="5">
          <cell r="A5" t="str">
            <v>DERECHO DE PETICION DE INTERES PARTICULAR</v>
          </cell>
          <cell r="B5">
            <v>29</v>
          </cell>
          <cell r="C5">
            <v>14</v>
          </cell>
        </row>
        <row r="6">
          <cell r="A6" t="str">
            <v>FELICITACION</v>
          </cell>
          <cell r="B6">
            <v>29</v>
          </cell>
          <cell r="C6">
            <v>14</v>
          </cell>
        </row>
        <row r="7">
          <cell r="A7" t="str">
            <v>QUEJA</v>
          </cell>
          <cell r="B7">
            <v>29</v>
          </cell>
          <cell r="C7">
            <v>14</v>
          </cell>
        </row>
        <row r="8">
          <cell r="A8" t="str">
            <v>RECLAMO</v>
          </cell>
          <cell r="B8">
            <v>29</v>
          </cell>
          <cell r="C8">
            <v>14</v>
          </cell>
        </row>
        <row r="9">
          <cell r="A9" t="str">
            <v>SOLICITUD DE ACCESO A LA INFORMACION</v>
          </cell>
          <cell r="B9">
            <v>19</v>
          </cell>
          <cell r="C9">
            <v>9</v>
          </cell>
        </row>
        <row r="10">
          <cell r="A10" t="str">
            <v>SOLICITUD DE COPIA</v>
          </cell>
          <cell r="B10">
            <v>19</v>
          </cell>
          <cell r="C10">
            <v>9</v>
          </cell>
        </row>
        <row r="11">
          <cell r="A11" t="str">
            <v>SUGERENCIA</v>
          </cell>
          <cell r="B11">
            <v>29</v>
          </cell>
          <cell r="C11">
            <v>14</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E456D9-596C-43C3-A337-F3CA502C6A6B}" name="Tabla183" displayName="Tabla183" ref="A2:CV7" totalsRowShown="0" headerRowDxfId="26">
  <autoFilter ref="A2:CV7" xr:uid="{CC5F6AC7-ADD6-46D9-BC77-487051A296F6}"/>
  <sortState ref="A3:CV7">
    <sortCondition ref="B3:B7"/>
  </sortState>
  <tableColumns count="100">
    <tableColumn id="102" xr3:uid="{D2DB4969-2BB0-486D-8681-20DC26D57ED7}" name="Item"/>
    <tableColumn id="1" xr3:uid="{6B7B691F-6568-45E8-9F51-74C6B2D29814}" name="Número petición"/>
    <tableColumn id="2" xr3:uid="{BF0E1E22-FD0B-4451-9BE9-BB429F53C9EC}" name="Sector"/>
    <tableColumn id="3" xr3:uid="{3A17F85F-9693-47A6-994F-E1A1A67ECBEE}" name="Tipo de entidad"/>
    <tableColumn id="4" xr3:uid="{C3E15E4A-AF6E-4C03-BECD-CBF507D089C5}" name="Entidad"/>
    <tableColumn id="5" xr3:uid="{61849245-1006-4405-9F99-10EBD4762B50}" name="Tipo de dependencia"/>
    <tableColumn id="6" xr3:uid="{3CD9AC4D-FD3A-46CA-B695-2B858ECDAD62}" name="Dependencia"/>
    <tableColumn id="7" xr3:uid="{FA9BF190-FC27-411C-90D9-AE8EA340D889}" name="Dependencia hija"/>
    <tableColumn id="8" xr3:uid="{DCF3671A-3A8F-433A-BB9D-911764C0999C}" name="Tema"/>
    <tableColumn id="9" xr3:uid="{4F7ACB32-1576-41B8-A7C4-7A4A880A7BB0}" name="Categoría subtema"/>
    <tableColumn id="10" xr3:uid="{FC308497-9B94-40A8-9B52-973E0875D8D8}" name="Subtema"/>
    <tableColumn id="11" xr3:uid="{8565FFBD-C76C-4272-8237-5BF48F6CBBAC}" name="Funcionario"/>
    <tableColumn id="12" xr3:uid="{0D15B8F9-E9B2-4B2F-81AA-98ABBB74FBF6}" name="Estado del Usuario"/>
    <tableColumn id="13" xr3:uid="{C3FA862F-C854-47F5-B343-BBAEEF34A94A}" name="Punto atención"/>
    <tableColumn id="14" xr3:uid="{E7F1DE93-E1D6-408E-A79B-A0F6071183DC}" name="Canal"/>
    <tableColumn id="15" xr3:uid="{3677469B-3E8A-4D52-A25F-404335369CFA}" name="Tipo petición"/>
    <tableColumn id="16" xr3:uid="{CEBD5080-6114-45C2-8D8F-5DFDC0BA6521}" name="Estado petición inicial"/>
    <tableColumn id="17" xr3:uid="{816237B6-CB96-4024-ACA9-6165F35C4D5E}" name="Estado petición final"/>
    <tableColumn id="18" xr3:uid="{F454AE29-997B-416E-9705-45CE2648D127}" name="Estado de la petición"/>
    <tableColumn id="19" xr3:uid="{339F09CC-6833-41E0-869B-3E392FC84663}" name="Asunto"/>
    <tableColumn id="20" xr3:uid="{0588701E-A4F4-4DB1-87FE-28D6AFBEB212}" name="Proceso de calidad"/>
    <tableColumn id="21" xr3:uid="{BF2E73D4-B22A-48D8-8077-F870B10C7486}" name="Trámite o servicio"/>
    <tableColumn id="22" xr3:uid="{EEDDA691-5D06-4902-AE1B-3253637016BF}" name="Es trámite"/>
    <tableColumn id="23" xr3:uid="{0D4CF74E-B7F8-4447-8C40-6D866C6E5D21}" name="Adjunto"/>
    <tableColumn id="24" xr3:uid="{8543E277-5F78-454C-BA8E-59D1FE73A737}" name="Tiene procedencia"/>
    <tableColumn id="25" xr3:uid="{F1CD5D19-8EC5-4932-AD09-6B74EE749BDB}" name="Entidad procedencia"/>
    <tableColumn id="26" xr3:uid="{8F1B04A7-DD03-4C99-B3D1-A3D8D1916884}" name="Radicado de procedencia"/>
    <tableColumn id="27" xr3:uid="{D7A6445D-57B2-4769-873E-9C88673873F9}" name="Es copia"/>
    <tableColumn id="28" xr3:uid="{B1CD1252-F429-4C26-AA63-2A85AAFB11F1}" name="Entidad fuente"/>
    <tableColumn id="29" xr3:uid="{A9ECFABA-91D4-4635-B318-D1040EED78A0}" name="Nota"/>
    <tableColumn id="30" xr3:uid="{6B8CCA0C-534C-431A-AC02-9E3C6CFE9EE2}" name="Localidad de los hechos"/>
    <tableColumn id="31" xr3:uid="{5486E5ED-90D9-48E7-A6CE-B6324BC1C23E}" name="UPZ de los hechos"/>
    <tableColumn id="32" xr3:uid="{D01CB9FC-BDE0-404F-810F-6AEDB0C13444}" name="Barrio de los hechos"/>
    <tableColumn id="33" xr3:uid="{80BE61BC-6E9B-4BBD-8962-7051B93C23A7}" name="Estrato de los hechos"/>
    <tableColumn id="34" xr3:uid="{1CD6254F-349F-4D46-8606-E3E1400C1B23}" name="Longitud de los hechos"/>
    <tableColumn id="35" xr3:uid="{A820531E-019E-4DA6-83D4-AB692AB58586}" name="Latitud de los hechos"/>
    <tableColumn id="36" xr3:uid="{25081B28-1325-41F0-812F-14EA568710CD}" name="Longitud de registro de la petición"/>
    <tableColumn id="37" xr3:uid="{323E104E-4030-45C6-AE32-D0BC582DF892}" name="Latitud de registro de la petición"/>
    <tableColumn id="38" xr3:uid="{F3F63BA6-8A4F-4E69-A3F9-2E46CDCF845A}" name="Fecha ingreso" dataDxfId="25"/>
    <tableColumn id="39" xr3:uid="{C715B951-C3DA-4003-920B-413A3D058909}" name="Fecha registro" dataDxfId="24"/>
    <tableColumn id="40" xr3:uid="{557D8AE9-65F4-4765-8CFB-3A47D5E2385A}" name="Fecha asignación" dataDxfId="23"/>
    <tableColumn id="41" xr3:uid="{27AE1F7E-EBF7-489B-AF56-BCBB01866F84}" name="Fecha inicio términos" dataDxfId="22"/>
    <tableColumn id="42" xr3:uid="{7B2671FE-B99B-441C-A3D3-48B5C9AB4808}" name="Número radicado entrada"/>
    <tableColumn id="43" xr3:uid="{AF4B66CF-8425-4679-86D8-E55FBC60A96D}" name="Fecha radicado entrada" dataDxfId="21"/>
    <tableColumn id="44" xr3:uid="{4F4F5A2E-4630-4466-9ACB-3FEA34A53AB9}" name="Fecha solicitud aclaración" dataDxfId="20"/>
    <tableColumn id="45" xr3:uid="{090BBCA9-783A-4FD5-8F82-63DFCFA0D23E}" name="Fecha solicitud ampliación" dataDxfId="19"/>
    <tableColumn id="46" xr3:uid="{53C63ADD-C422-489E-9DA2-ED06F5288E2B}" name="Fecha respuesta aclaración" dataDxfId="18"/>
    <tableColumn id="47" xr3:uid="{5FA837B1-0CED-4413-BE60-E43D9788C977}" name="Fecha respuesta ampliación" dataDxfId="17"/>
    <tableColumn id="48" xr3:uid="{899BF17A-E678-43A4-A132-495A9A791E6F}" name="Fecha reinicio de términos" dataDxfId="16"/>
    <tableColumn id="49" xr3:uid="{E64963A3-DB79-4AA6-AC3D-C8F64956DE15}" name="Fecha vencimiento" dataDxfId="15"/>
    <tableColumn id="50" xr3:uid="{3A6F3ABD-38EB-4CD9-B1E7-E7FABB9D5B55}" name="Días para el vencimiento"/>
    <tableColumn id="51" xr3:uid="{173766E6-A184-4049-97A8-9DADF299670F}" name="Número radicado salida"/>
    <tableColumn id="52" xr3:uid="{2A1792A5-3632-4DAD-AA9A-849A773C7879}" name="Fecha radicado salida" dataDxfId="14"/>
    <tableColumn id="53" xr3:uid="{101C7DED-5AA4-42B2-BD38-158DF6C7967C}" name="Fecha finalización" dataDxfId="13"/>
    <tableColumn id="54" xr3:uid="{342A2680-86F4-44B4-813C-DDBEECDBA957}" name="Fecha cierre" dataDxfId="12"/>
    <tableColumn id="55" xr3:uid="{E77D9B9A-7141-40F2-A12B-BD57C83DC8E7}" name="Días gestión"/>
    <tableColumn id="56" xr3:uid="{D3235D94-9FC6-4E64-B856-44DAE75B9DC2}" name="Días vencimiento"/>
    <tableColumn id="57" xr3:uid="{6207E93C-FDB7-44DB-B06D-8E5E8E23B429}" name="Actividad"/>
    <tableColumn id="58" xr3:uid="{0861BF65-CC5C-4030-8A2D-C5A4F469EAE7}" name="Responsable actividad"/>
    <tableColumn id="59" xr3:uid="{75DB5E32-E363-4B5D-BB00-2AC67C3A0111}" name="Fecha fin actividad" dataDxfId="11"/>
    <tableColumn id="60" xr3:uid="{8583E402-F6AB-4D81-86BB-872033945C25}" name="Días de la actividad"/>
    <tableColumn id="61" xr3:uid="{9FA0E09C-192A-48A9-8440-88F14676DBFF}" name="Días vencimiento actividad"/>
    <tableColumn id="62" xr3:uid="{331A3AFF-2609-44EA-8D80-6EEDBB945981}" name="Comentario"/>
    <tableColumn id="63" xr3:uid="{0E91023D-333D-44F0-BA11-3273015C38FD}" name="Observaciones"/>
    <tableColumn id="64" xr3:uid="{7545C66D-824F-4191-98A6-90028FE9E3B4}" name="Tipo persona"/>
    <tableColumn id="65" xr3:uid="{2CDD439E-92B6-45A5-8D00-C03AC4842E30}" name="Tipo de peticionario"/>
    <tableColumn id="66" xr3:uid="{38494B24-1A64-4072-8998-CD7D0B186338}" name="Tipo usuario"/>
    <tableColumn id="67" xr3:uid="{4C2FADE7-A3CC-4D2B-AFBB-F92A12088DB4}" name="Login de usuario"/>
    <tableColumn id="68" xr3:uid="{619F162D-AD88-4897-A90D-B7FAA2078DC5}" name="Tipo de solicitante"/>
    <tableColumn id="69" xr3:uid="{D0366C72-795C-4D7F-884C-77DB5939E71A}" name="Tipo de documento"/>
    <tableColumn id="70" xr3:uid="{52412FBC-EC31-4C56-B35F-ED6A41F1B775}" name="Nombre peticionario"/>
    <tableColumn id="71" xr3:uid="{3C0E5E96-9013-41BC-BE46-5CEDEDA40090}" name="Número de documento"/>
    <tableColumn id="72" xr3:uid="{ED4FD8A9-586E-4F9A-8AB5-5088ACB13730}" name="Condición del ciudadano"/>
    <tableColumn id="73" xr3:uid="{5E38F7CF-03E2-4C17-BFB1-E3D4B080A372}" name="Correo electrónico peticionario"/>
    <tableColumn id="74" xr3:uid="{77C521E3-72A0-4CF7-86EB-EBED9F6CEF80}" name="Teléfono fijo peticionario"/>
    <tableColumn id="75" xr3:uid="{B699A8C1-368E-49BA-A002-5E1C5518308F}" name="Celular peticionario"/>
    <tableColumn id="76" xr3:uid="{68869EE4-475B-4137-B102-7937F72D322A}" name="Dirección residencia peticionario"/>
    <tableColumn id="77" xr3:uid="{7AAD67E6-57BB-4723-A81D-82AED136804D}" name="Localidad del ciudadano"/>
    <tableColumn id="78" xr3:uid="{28A9101D-422F-4AC0-8D74-62FDAC892015}" name="UPZ del ciudadano"/>
    <tableColumn id="79" xr3:uid="{AFBEDDAE-D821-428D-9316-B6C2C9796964}" name="Barrio del ciudadano"/>
    <tableColumn id="80" xr3:uid="{E36CC5C7-B2A2-4422-8BF6-337D3587CC48}" name="Estrato del ciudadano"/>
    <tableColumn id="81" xr3:uid="{06C1AF5A-5453-4701-A274-D84D9567F3CA}" name="Notificación física"/>
    <tableColumn id="82" xr3:uid="{DF0F6A04-3CB3-401A-9234-DF24E2D01ECE}" name="Notificación electrónica"/>
    <tableColumn id="83" xr3:uid="{98A083DE-92A5-4EA2-8D6B-94528B0BED47}" name="Entidad que recibe"/>
    <tableColumn id="84" xr3:uid="{810159C1-EF5D-4245-9AB4-F21553DA6E1E}" name="Entidad que traslada"/>
    <tableColumn id="85" xr3:uid="{C79F5F7E-32A1-4092-B9C6-5581B591188F}" name="Transacción entidad"/>
    <tableColumn id="86" xr3:uid="{81B694B3-97F7-4D34-9F28-8F888BB3A6A1}" name="Tipo de ingreso"/>
    <tableColumn id="87" xr3:uid="{F5FE0327-66CF-4DE7-AD75-46629A6DAD63}" name="Tipo de registro"/>
    <tableColumn id="88" xr3:uid="{4C619852-FB13-4576-ACDF-14EE0DA9BE90}" name="Comunes"/>
    <tableColumn id="89" xr3:uid="{620D8F7C-604C-4811-A6CE-2EBF3890D2DE}" name="Periodo"/>
    <tableColumn id="90" xr3:uid="{480DF828-AFBC-42FC-96DC-A39216FD38A3}" name="Tipo de gestión"/>
    <tableColumn id="91" xr3:uid="{8773D074-98BC-48A3-BD7C-1EA37A569EC0}" name="Tipo de pendiente"/>
    <tableColumn id="92" xr3:uid="{F149127F-DACF-4069-80DE-781D124F12B8}" name="Gestión en rango días"/>
    <tableColumn id="93" xr3:uid="{58207FE7-3B17-477E-9F07-B99104C1BDAD}" name="Tipo reporte"/>
    <tableColumn id="94" xr3:uid="{129B76E8-3429-4E84-9D1A-1F3DFF9BC91A}" name="Tipo reporte por entidad"/>
    <tableColumn id="95" xr3:uid="{0289FD37-61D2-45C8-AEB2-9F092B319334}" name="Tipo de Re-ingreso"/>
    <tableColumn id="96" xr3:uid="{6239DFE7-3D4A-4C0E-B07E-EABC6B9487C1}" name="Estado del reingreso"/>
    <tableColumn id="97" xr3:uid="{41026C47-48C4-45DF-BAB8-CECF886CBE7A}" name="Número de veces de reingreso"/>
    <tableColumn id="98" xr3:uid="{7088424F-7369-4670-9CC0-342E6CD1C55B}" name="Tipo de traslado"/>
    <tableColumn id="99" xr3:uid="{3651E6D0-78C7-4D3B-A7A6-198CB20145A1}" name="Exclui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tabSelected="1" zoomScale="75" zoomScaleNormal="75" workbookViewId="0"/>
  </sheetViews>
  <sheetFormatPr baseColWidth="10" defaultColWidth="0" defaultRowHeight="14.4" zeroHeight="1"/>
  <cols>
    <col min="1" max="1" width="3.5546875" customWidth="1"/>
    <col min="2" max="2" width="2.5546875" customWidth="1"/>
    <col min="3" max="17" width="11.5546875" customWidth="1"/>
    <col min="18" max="18" width="3.5546875" customWidth="1"/>
    <col min="19" max="16383" width="11.5546875" hidden="1"/>
    <col min="16384" max="16384" width="2.33203125" customWidth="1"/>
  </cols>
  <sheetData>
    <row r="1" spans="16:18">
      <c r="P1" s="13" t="s">
        <v>222</v>
      </c>
      <c r="R1" t="s">
        <v>185</v>
      </c>
    </row>
    <row r="2" spans="16:18"/>
    <row r="3" spans="16:18"/>
    <row r="4" spans="16:18"/>
    <row r="5" spans="16:18"/>
    <row r="6" spans="16:18"/>
    <row r="7" spans="16:18"/>
    <row r="8" spans="16:18"/>
    <row r="9" spans="16:18"/>
    <row r="10" spans="16:18"/>
    <row r="11" spans="16:18"/>
    <row r="12" spans="16:18"/>
    <row r="13" spans="16:18"/>
    <row r="14" spans="16:18"/>
    <row r="15" spans="16:18"/>
    <row r="16" spans="16:18"/>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2" hidden="1"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36"/>
  <sheetViews>
    <sheetView showGridLines="0" zoomScale="46" zoomScaleNormal="46" workbookViewId="0"/>
  </sheetViews>
  <sheetFormatPr baseColWidth="10" defaultColWidth="0" defaultRowHeight="14.4" zeroHeight="1"/>
  <cols>
    <col min="1" max="1" width="8.109375" customWidth="1"/>
    <col min="2" max="2" width="23.6640625" customWidth="1"/>
    <col min="3" max="3" width="31.109375" customWidth="1"/>
    <col min="4" max="4" width="21.88671875" customWidth="1"/>
    <col min="5" max="5" width="35" customWidth="1"/>
    <col min="6" max="6" width="28.44140625" customWidth="1"/>
    <col min="7" max="7" width="128.6640625" customWidth="1"/>
    <col min="8" max="8" width="20.109375" customWidth="1"/>
    <col min="9" max="9" width="32.5546875" bestFit="1" customWidth="1"/>
    <col min="10" max="10" width="6.44140625" customWidth="1"/>
    <col min="11" max="16384" width="11.44140625" hidden="1"/>
  </cols>
  <sheetData>
    <row r="1" spans="2:8"/>
    <row r="2" spans="2:8" ht="14.4" customHeight="1">
      <c r="B2" s="1"/>
      <c r="C2" s="1"/>
      <c r="D2" s="1"/>
    </row>
    <row r="3" spans="2:8">
      <c r="B3" s="1"/>
      <c r="C3" s="1"/>
      <c r="D3" s="1"/>
    </row>
    <row r="4" spans="2:8">
      <c r="B4" s="1"/>
      <c r="C4" s="1"/>
      <c r="D4" s="1"/>
    </row>
    <row r="5" spans="2:8">
      <c r="B5" s="1"/>
      <c r="C5" s="1"/>
      <c r="D5" s="1"/>
    </row>
    <row r="6" spans="2:8">
      <c r="B6" s="1"/>
      <c r="C6" s="1"/>
      <c r="D6" s="1"/>
    </row>
    <row r="7" spans="2:8">
      <c r="B7" s="1"/>
      <c r="C7" s="1"/>
      <c r="D7" s="1"/>
    </row>
    <row r="8" spans="2:8">
      <c r="B8" s="1"/>
      <c r="C8" s="1"/>
      <c r="D8" s="1"/>
    </row>
    <row r="9" spans="2:8" ht="34.5" customHeight="1">
      <c r="B9" s="1"/>
      <c r="C9" s="1"/>
      <c r="D9" s="1"/>
    </row>
    <row r="10" spans="2:8" ht="22.5" customHeight="1">
      <c r="B10" s="1"/>
      <c r="C10" s="1"/>
      <c r="D10" s="1"/>
    </row>
    <row r="11" spans="2:8" ht="45" customHeight="1">
      <c r="B11" s="63" t="s">
        <v>261</v>
      </c>
      <c r="C11" s="63"/>
      <c r="D11" s="65"/>
      <c r="E11" s="65"/>
      <c r="F11" s="65"/>
      <c r="G11" s="65"/>
      <c r="H11" s="5"/>
    </row>
    <row r="12" spans="2:8" ht="15" customHeight="1">
      <c r="B12" s="63"/>
      <c r="C12" s="63"/>
      <c r="D12" s="65"/>
      <c r="E12" s="65"/>
      <c r="F12" s="65"/>
      <c r="G12" s="65"/>
      <c r="H12" s="5"/>
    </row>
    <row r="13" spans="2:8" ht="10.5" customHeight="1">
      <c r="B13" s="63"/>
      <c r="C13" s="63"/>
      <c r="D13" s="5"/>
      <c r="E13" s="5"/>
      <c r="F13" s="5"/>
      <c r="G13" s="5"/>
      <c r="H13" s="5"/>
    </row>
    <row r="14" spans="2:8" ht="26.25" customHeight="1">
      <c r="B14" s="63"/>
      <c r="C14" s="63"/>
      <c r="D14" s="64"/>
      <c r="E14" s="64"/>
      <c r="F14" s="64"/>
      <c r="G14" s="64"/>
      <c r="H14" s="64"/>
    </row>
    <row r="15" spans="2:8" ht="18" customHeight="1">
      <c r="D15" s="64"/>
      <c r="E15" s="64"/>
      <c r="F15" s="64"/>
      <c r="G15" s="64"/>
      <c r="H15" s="64"/>
    </row>
    <row r="16" spans="2:8"/>
    <row r="17" spans="2:9"/>
    <row r="18" spans="2:9" ht="15" thickBot="1"/>
    <row r="19" spans="2:9" ht="100.5" customHeight="1">
      <c r="B19" s="10" t="s">
        <v>139</v>
      </c>
      <c r="C19" s="11" t="s">
        <v>140</v>
      </c>
      <c r="D19" s="11" t="s">
        <v>141</v>
      </c>
      <c r="E19" s="11" t="s">
        <v>142</v>
      </c>
      <c r="F19" s="11" t="s">
        <v>143</v>
      </c>
      <c r="G19" s="11" t="s">
        <v>144</v>
      </c>
      <c r="H19" s="11" t="s">
        <v>145</v>
      </c>
      <c r="I19" s="12" t="s">
        <v>146</v>
      </c>
    </row>
    <row r="20" spans="2:9" ht="109.5" customHeight="1">
      <c r="B20" s="41">
        <f>+'solc. acc.info.enero'!B3</f>
        <v>64182023</v>
      </c>
      <c r="C20" s="41" t="str">
        <f>+'solc. acc.info.enero'!L3</f>
        <v>Olga Lucia Mesa Moreno</v>
      </c>
      <c r="D20" s="41" t="str">
        <f>+'solc. acc.info.enero'!O3</f>
        <v>WEB</v>
      </c>
      <c r="E20" s="41" t="str">
        <f>+'solc. acc.info.enero'!P3</f>
        <v>SOLICITUD DE ACCESO A LA INFORMACION</v>
      </c>
      <c r="F20" s="41" t="str">
        <f>+'solc. acc.info.enero'!S3</f>
        <v>Solucionado - Por asignacion</v>
      </c>
      <c r="G20" s="43" t="str">
        <f>+'solc. acc.info.enero'!T3</f>
        <v xml:space="preserve">BUENA TARDE  DEFENSORIA DEL ESPACIO PUBLICO  DE MANERA CORDIAL  SOLICITO SE ME INFORME LO SIGUIENTE  1. EL MONTO DE CONTRATACION EJECUTADO DURANTE 2022 Y LA RELACION DEL NUMERO Y MONTO DE LOS PROCESOS EFECTUADOS BAJO LA MODALIDAD DE CONTRATACION DIRECTA ATENDIENDO A LA CAUSAL DE URGENCIA MANIFIESTA POR EL COVID ? 19-. 2. FORMATOS DE CONCEPTO DE VIABILIDAD TECNICA PARA LA ENTREGA DE INMUEBLES PARA LA ADMINISTRACION. GRACIAS </v>
      </c>
      <c r="H20" s="52">
        <f>+'solc. acc.info.enero'!BD3</f>
        <v>1</v>
      </c>
      <c r="I20" s="41" t="str">
        <f>+'solc. acc.info.enero'!CQ3</f>
        <v>GESTIONADO</v>
      </c>
    </row>
    <row r="21" spans="2:9" ht="202.8">
      <c r="B21" s="41">
        <f>+'solc. acc.info.enero'!B4</f>
        <v>74292023</v>
      </c>
      <c r="C21" s="41" t="str">
        <f>+'solc. acc.info.enero'!L4</f>
        <v>Olga Lucia Mesa Moreno</v>
      </c>
      <c r="D21" s="41" t="str">
        <f>+'solc. acc.info.enero'!O4</f>
        <v>WEB</v>
      </c>
      <c r="E21" s="41" t="str">
        <f>+'solc. acc.info.enero'!P4</f>
        <v>SOLICITUD DE ACCESO A LA INFORMACION</v>
      </c>
      <c r="F21" s="41" t="str">
        <f>+'solc. acc.info.enero'!S4</f>
        <v>Solucionado - Por asignacion</v>
      </c>
      <c r="G21" s="43" t="str">
        <f>+'solc. acc.info.enero'!T4</f>
        <v>BUEN DIA ME DIRIJO A USTEDES MUY AMABLEMENTE PARA SOLICITAR INFORMACION. DEL PARQUEADERO DEL BARRIO VILLA ISABEL DE LA LOCALIDAD 5 DE USME YA QUE HAGO PARTE DE LA NUEVA JUNTA ELECTA EN EL MES DE NOVIEMBRE  AUNQUE NO A SALIDO EL AUTO POR PARTE DEL IDPAC SI NOS ENVIARON LA CARTA CON LA ORDEN DE REALIZAR EL EMPALME CON LA ANTIGUA ADMINISTRACION PERO NO A SIDO POSIBLE YA QUE NO QUISIERON REALIZARLA QUE HASTA QUE SE LES MUESTRE EL AUTORECONOCIMIENTO Y NO NOS HAN ENTREGADO NADA  DE LA JUNTA DE ACCION COMUNAL NI SIQUIERA EL PARQUEADERO LOS CIUDADANOS QUE TIENEN SUS VEHICULOS HAN SIDO MAL INFORMADOS DE QUE NO DEBEN PAGAR EL PARQUEADERO Y LA ANTIGUA ADMINISTRACION SIGUE MANEJANDO EL PARQUEADERO QUISIERA SABER EN QUE ESTADO SE ENCUENTRA EL PARQUEADERO ES DECIR SI ALGUIEN LO LICITO O QUIEN ESTA A CARGO DE EL MIENTRAS SALE NUESTRO AUTORECONOCIMIENTO COMO NUEVA JUNTA DE ACCION COMUNAL DEL BARRIO VILLA ISABEL DE LA LOCALIDAD 5 DE USME AGRADEZCO NOS PUEDAN COLABORAR CON ESTA INFORMACION YA QUE NOS PREOCUPA LOS RECURSOS DEL MISMO Y SU ADMINISTRACION MUCHAS GRACIAS LINDA ROCIO GARCIA PRIETO CC1022972360 CELULAR 3124465485 SOY DEL COMITE DE SALUD DE LA NUEVA JUNTA ELECTA GRACIAS</v>
      </c>
      <c r="H21" s="52">
        <f>+'solc. acc.info.enero'!BD4</f>
        <v>1</v>
      </c>
      <c r="I21" s="41" t="str">
        <f>+'solc. acc.info.enero'!CQ4</f>
        <v>GESTIONADO</v>
      </c>
    </row>
    <row r="22" spans="2:9" ht="105.6" customHeight="1">
      <c r="B22" s="41">
        <f>+'solc. acc.info.enero'!B5</f>
        <v>107182023</v>
      </c>
      <c r="C22" s="41" t="str">
        <f>+'solc. acc.info.enero'!L5</f>
        <v>Olga Lucia Mesa Moreno</v>
      </c>
      <c r="D22" s="41" t="str">
        <f>+'solc. acc.info.enero'!O5</f>
        <v>WEB</v>
      </c>
      <c r="E22" s="41" t="str">
        <f>+'solc. acc.info.enero'!P5</f>
        <v>SOLICITUD DE ACCESO A LA INFORMACION</v>
      </c>
      <c r="F22" s="41" t="str">
        <f>+'solc. acc.info.enero'!S5</f>
        <v>Solucionado - Por asignacion</v>
      </c>
      <c r="G22" s="43" t="str">
        <f>+'solc. acc.info.enero'!T5</f>
        <v>Formulario web.  Derecho de peticion - cesiones urbanisticas</v>
      </c>
      <c r="H22" s="52">
        <f>+'solc. acc.info.enero'!BD5</f>
        <v>1</v>
      </c>
      <c r="I22" s="41" t="str">
        <f>+'solc. acc.info.enero'!CQ5</f>
        <v>PENDIENTE</v>
      </c>
    </row>
    <row r="23" spans="2:9" ht="280.8">
      <c r="B23" s="41">
        <f>+'solc. acc.info.enero'!B6</f>
        <v>173342023</v>
      </c>
      <c r="C23" s="41" t="str">
        <f>+'solc. acc.info.enero'!L6</f>
        <v>Olga Lucia Mesa Moreno</v>
      </c>
      <c r="D23" s="41" t="str">
        <f>+'solc. acc.info.enero'!O6</f>
        <v>WEB</v>
      </c>
      <c r="E23" s="41" t="str">
        <f>+'solc. acc.info.enero'!P6</f>
        <v>SOLICITUD DE ACCESO A LA INFORMACION</v>
      </c>
      <c r="F23" s="41" t="str">
        <f>+'solc. acc.info.enero'!S6</f>
        <v>Solucionado - Por asignacion</v>
      </c>
      <c r="G23" s="43" t="str">
        <f>+'solc. acc.info.enero'!T6</f>
        <v xml:space="preserve">SENORES  DEPARTAMENTO ADMINISTRATIVO DE LA DEFENSORIA DEL ESPACIO PUBLICO (DADEP) CARRERA 30 NO. 25 ? 90  BOGOTA D.C  REF. CONTRATO   3422-2022  OBJETO   ?REALIZAR LOS ESTUDIOS Y DISENOS TECNICOS DE INGENIERIA Y ARQUITECTURA PARA LA CONSTRUCCION DEL CENTRO DE ALTO RENDIMIENTO DEPORTIVO (SECTOR PARQUE DEPORTIVO EL SALITRE) CODIGO IDRD 12-091?  ASUNTO  INFORME DE VIABILIDAD TECNICA Y JURIDICA DEL PREDIO.  RECIBAN UN CORDIAL SALUDO.  DE ACUERDO CON LO ESTABLECIDO Y SOLICITADO POR EL INSTITUTO DE RECREACION Y DEPORTE (IDRD)  PARA LA EJECUCION DE LA CONSULTORIA DEL CENTRO DE ALTO RENDIMIENTO DEPORTIVO SECTOR PARQUE DEPORTIVO EL SALITRE  SE DEBEN DESARROLLAR LAS ACTIVIDADES CORRESPONDIENTES A LA VERIFICACION Y ANALISIS DE LA INFORMACION SUMINISTRADA POR EL DEPARTAMENTO ADMINISTRATIVO DE LA DEFENSORIA DEL ESPACIO PUBLICO (DADEP) Y DEMAS ENTIDADES QUE PERMITAN CORROBORAR LA IMPLANTACION Y VIABILIDAD DEL PROYECTO  UBICACION DEL PREDIO EN MENCION   PARQUES METROPOLITANOS  SIMON BOLIVAR (SECTOR PARQUE DEPORTIVO EL SALITRE) UNIDAD DE CIENCIAS APLICADAS AL DEPORTE UCAD  DIRECCION   AK 60 CON CALLE 63. CHIP AAA0055TRHY LOCALIDAD 12   BARRIOS UNIDOS UPZ 103 BARRIO CATASTRAL 005115 MANZANA CATASTRAL 01 LOTE CATASTRAL   0051150101  SOLICITAMOS EL ENVIO DE LA INFORMACION O DOCUMENTOS CORRESPONDIENTES A LAS SIGUIENTES DIRECCIONES DE CORREO ELECTRONICO   ADMONDARP@GMAIL.COM JAIMECABAL@YAHOO.COM  ESPERAMOS PRONTA RESPUESTA Y AGRADECEMOS LA COLABORACION PRESTADA  CORDIALMENTE   JAIME EDUARDO CABAL MEJIA CC. 94.476.362 BUGA ? VALLE.  REPRESENTANTE LEGAL DE ARQUITECTURA Y PAISAJE S.A.S. NIT  900.735.488-1. </v>
      </c>
      <c r="H23" s="52">
        <f>+'solc. acc.info.enero'!BD6</f>
        <v>1</v>
      </c>
      <c r="I23" s="41" t="str">
        <f>+'solc. acc.info.enero'!CQ6</f>
        <v>GESTIONADO</v>
      </c>
    </row>
    <row r="24" spans="2:9" ht="12.75" customHeight="1"/>
    <row r="25" spans="2:9"/>
    <row r="26" spans="2:9"/>
    <row r="27" spans="2:9"/>
    <row r="28" spans="2:9"/>
    <row r="32" spans="2:9"/>
    <row r="33"/>
    <row r="34"/>
    <row r="35"/>
    <row r="36"/>
  </sheetData>
  <autoFilter ref="B19:I21"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563-92D5-4959-AFBF-BE85D757BFEA}">
  <dimension ref="A1:CV7"/>
  <sheetViews>
    <sheetView topLeftCell="AW1" workbookViewId="0">
      <selection activeCell="AY31" sqref="AY31:AY32"/>
    </sheetView>
  </sheetViews>
  <sheetFormatPr baseColWidth="10" defaultRowHeight="14.4"/>
  <cols>
    <col min="3" max="3" width="11.88671875" bestFit="1" customWidth="1"/>
    <col min="20" max="20" width="25.6640625" customWidth="1"/>
    <col min="21" max="21" width="29.5546875" customWidth="1"/>
    <col min="23" max="23" width="19.88671875" bestFit="1" customWidth="1"/>
    <col min="24" max="24" width="21.88671875" bestFit="1" customWidth="1"/>
    <col min="25" max="25" width="12.109375" bestFit="1" customWidth="1"/>
    <col min="26" max="26" width="10.44140625" bestFit="1" customWidth="1"/>
    <col min="27" max="27" width="19.6640625" bestFit="1" customWidth="1"/>
    <col min="28" max="28" width="21.44140625" bestFit="1" customWidth="1"/>
    <col min="29" max="29" width="25.5546875" bestFit="1" customWidth="1"/>
    <col min="30" max="30" width="10.33203125" bestFit="1" customWidth="1"/>
    <col min="31" max="31" width="16.44140625" bestFit="1" customWidth="1"/>
    <col min="32" max="32" width="7.5546875" bestFit="1" customWidth="1"/>
    <col min="33" max="33" width="24.33203125" bestFit="1" customWidth="1"/>
    <col min="34" max="34" width="19.44140625" bestFit="1" customWidth="1"/>
    <col min="35" max="35" width="21.109375" bestFit="1" customWidth="1"/>
    <col min="36" max="36" width="22" bestFit="1" customWidth="1"/>
    <col min="37" max="37" width="23.6640625" bestFit="1" customWidth="1"/>
    <col min="38" max="38" width="22" bestFit="1" customWidth="1"/>
    <col min="39" max="39" width="34" bestFit="1" customWidth="1"/>
    <col min="40" max="40" width="32.33203125" bestFit="1" customWidth="1"/>
    <col min="41" max="41" width="15.44140625" bestFit="1" customWidth="1"/>
    <col min="42" max="42" width="12.109375" bestFit="1" customWidth="1"/>
    <col min="43" max="43" width="9.5546875" bestFit="1" customWidth="1"/>
    <col min="44" max="44" width="22.33203125" bestFit="1" customWidth="1"/>
    <col min="45" max="45" width="26.109375" bestFit="1" customWidth="1"/>
    <col min="46" max="46" width="24" bestFit="1" customWidth="1"/>
    <col min="47" max="47" width="26" bestFit="1" customWidth="1"/>
    <col min="48" max="48" width="26.88671875" bestFit="1" customWidth="1"/>
    <col min="49" max="49" width="27.109375" bestFit="1" customWidth="1"/>
    <col min="50" max="50" width="28" bestFit="1" customWidth="1"/>
    <col min="51" max="51" width="27" bestFit="1" customWidth="1"/>
    <col min="52" max="52" width="20.109375" bestFit="1" customWidth="1"/>
    <col min="53" max="53" width="25.33203125" bestFit="1" customWidth="1"/>
    <col min="54" max="54" width="24.44140625" bestFit="1" customWidth="1"/>
    <col min="55" max="55" width="22.109375" bestFit="1" customWidth="1"/>
    <col min="56" max="56" width="19.109375" bestFit="1" customWidth="1"/>
    <col min="57" max="58" width="14" bestFit="1" customWidth="1"/>
    <col min="59" max="59" width="18.6640625" bestFit="1" customWidth="1"/>
    <col min="60" max="60" width="20.88671875" bestFit="1" customWidth="1"/>
    <col min="61" max="61" width="23.109375" bestFit="1" customWidth="1"/>
    <col min="62" max="62" width="19.88671875" bestFit="1" customWidth="1"/>
    <col min="63" max="63" width="20.33203125" bestFit="1" customWidth="1"/>
    <col min="64" max="100" width="11" customWidth="1"/>
  </cols>
  <sheetData>
    <row r="1" spans="1:100">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row>
    <row r="2" spans="1:100" s="54" customFormat="1">
      <c r="A2" s="54" t="s">
        <v>213</v>
      </c>
      <c r="B2" s="54" t="s">
        <v>0</v>
      </c>
      <c r="C2" s="54" t="s">
        <v>1</v>
      </c>
      <c r="D2" s="54" t="s">
        <v>2</v>
      </c>
      <c r="E2" s="54" t="s">
        <v>3</v>
      </c>
      <c r="F2" s="54" t="s">
        <v>4</v>
      </c>
      <c r="G2" s="54" t="s">
        <v>5</v>
      </c>
      <c r="H2" s="54" t="s">
        <v>6</v>
      </c>
      <c r="I2" s="54" t="s">
        <v>7</v>
      </c>
      <c r="J2" s="54" t="s">
        <v>8</v>
      </c>
      <c r="K2" s="54" t="s">
        <v>9</v>
      </c>
      <c r="L2" s="54" t="s">
        <v>10</v>
      </c>
      <c r="M2" s="54" t="s">
        <v>11</v>
      </c>
      <c r="N2" s="54" t="s">
        <v>12</v>
      </c>
      <c r="O2" s="54" t="s">
        <v>13</v>
      </c>
      <c r="P2" s="54" t="s">
        <v>14</v>
      </c>
      <c r="Q2" s="54" t="s">
        <v>15</v>
      </c>
      <c r="R2" s="54" t="s">
        <v>16</v>
      </c>
      <c r="S2" s="54" t="s">
        <v>17</v>
      </c>
      <c r="T2" s="54" t="s">
        <v>18</v>
      </c>
      <c r="U2" s="54" t="s">
        <v>19</v>
      </c>
      <c r="V2" s="54" t="s">
        <v>20</v>
      </c>
      <c r="W2" s="54" t="s">
        <v>21</v>
      </c>
      <c r="X2" s="54" t="s">
        <v>22</v>
      </c>
      <c r="Y2" s="54" t="s">
        <v>23</v>
      </c>
      <c r="Z2" s="54" t="s">
        <v>24</v>
      </c>
      <c r="AA2" s="54" t="s">
        <v>25</v>
      </c>
      <c r="AB2" s="54" t="s">
        <v>26</v>
      </c>
      <c r="AC2" s="54" t="s">
        <v>27</v>
      </c>
      <c r="AD2" s="54" t="s">
        <v>28</v>
      </c>
      <c r="AE2" s="54" t="s">
        <v>29</v>
      </c>
      <c r="AF2" s="54" t="s">
        <v>30</v>
      </c>
      <c r="AG2" s="54" t="s">
        <v>31</v>
      </c>
      <c r="AH2" s="54" t="s">
        <v>32</v>
      </c>
      <c r="AI2" s="54" t="s">
        <v>33</v>
      </c>
      <c r="AJ2" s="54" t="s">
        <v>34</v>
      </c>
      <c r="AK2" s="54" t="s">
        <v>35</v>
      </c>
      <c r="AL2" s="54" t="s">
        <v>36</v>
      </c>
      <c r="AM2" s="55" t="s">
        <v>37</v>
      </c>
      <c r="AN2" s="55" t="s">
        <v>38</v>
      </c>
      <c r="AO2" s="55" t="s">
        <v>39</v>
      </c>
      <c r="AP2" s="55" t="s">
        <v>40</v>
      </c>
      <c r="AQ2" s="54" t="s">
        <v>41</v>
      </c>
      <c r="AR2" s="55" t="s">
        <v>42</v>
      </c>
      <c r="AS2" s="55" t="s">
        <v>43</v>
      </c>
      <c r="AT2" s="55" t="s">
        <v>44</v>
      </c>
      <c r="AU2" s="55" t="s">
        <v>45</v>
      </c>
      <c r="AV2" s="55" t="s">
        <v>46</v>
      </c>
      <c r="AW2" s="55" t="s">
        <v>47</v>
      </c>
      <c r="AX2" s="55" t="s">
        <v>48</v>
      </c>
      <c r="AY2" s="54" t="s">
        <v>49</v>
      </c>
      <c r="AZ2" s="54" t="s">
        <v>50</v>
      </c>
      <c r="BA2" s="55" t="s">
        <v>51</v>
      </c>
      <c r="BB2" s="55" t="s">
        <v>52</v>
      </c>
      <c r="BC2" s="55" t="s">
        <v>53</v>
      </c>
      <c r="BD2" s="54" t="s">
        <v>54</v>
      </c>
      <c r="BE2" s="54" t="s">
        <v>55</v>
      </c>
      <c r="BF2" s="54" t="s">
        <v>56</v>
      </c>
      <c r="BG2" s="54" t="s">
        <v>57</v>
      </c>
      <c r="BH2" s="55" t="s">
        <v>58</v>
      </c>
      <c r="BI2" s="54" t="s">
        <v>59</v>
      </c>
      <c r="BJ2" s="54" t="s">
        <v>60</v>
      </c>
      <c r="BK2" s="54" t="s">
        <v>61</v>
      </c>
      <c r="BL2" s="54" t="s">
        <v>62</v>
      </c>
      <c r="BM2" s="54" t="s">
        <v>63</v>
      </c>
      <c r="BN2" s="54" t="s">
        <v>64</v>
      </c>
      <c r="BO2" s="54" t="s">
        <v>65</v>
      </c>
      <c r="BP2" s="54" t="s">
        <v>66</v>
      </c>
      <c r="BQ2" s="54" t="s">
        <v>67</v>
      </c>
      <c r="BR2" s="54" t="s">
        <v>68</v>
      </c>
      <c r="BS2" s="54" t="s">
        <v>69</v>
      </c>
      <c r="BT2" s="54" t="s">
        <v>70</v>
      </c>
      <c r="BU2" s="54" t="s">
        <v>71</v>
      </c>
      <c r="BV2" s="54" t="s">
        <v>72</v>
      </c>
      <c r="BW2" s="54" t="s">
        <v>73</v>
      </c>
      <c r="BX2" s="54" t="s">
        <v>74</v>
      </c>
      <c r="BY2" s="54" t="s">
        <v>75</v>
      </c>
      <c r="BZ2" s="54" t="s">
        <v>76</v>
      </c>
      <c r="CA2" s="54" t="s">
        <v>77</v>
      </c>
      <c r="CB2" s="54" t="s">
        <v>78</v>
      </c>
      <c r="CC2" s="54" t="s">
        <v>79</v>
      </c>
      <c r="CD2" s="54" t="s">
        <v>80</v>
      </c>
      <c r="CE2" s="54" t="s">
        <v>81</v>
      </c>
      <c r="CF2" s="54" t="s">
        <v>82</v>
      </c>
      <c r="CG2" s="54" t="s">
        <v>83</v>
      </c>
      <c r="CH2" s="54" t="s">
        <v>84</v>
      </c>
      <c r="CI2" s="54" t="s">
        <v>85</v>
      </c>
      <c r="CJ2" s="54" t="s">
        <v>86</v>
      </c>
      <c r="CK2" s="54" t="s">
        <v>87</v>
      </c>
      <c r="CL2" s="54" t="s">
        <v>88</v>
      </c>
      <c r="CM2" s="54" t="s">
        <v>89</v>
      </c>
      <c r="CN2" s="54" t="s">
        <v>90</v>
      </c>
      <c r="CO2" s="54" t="s">
        <v>91</v>
      </c>
      <c r="CP2" s="54" t="s">
        <v>92</v>
      </c>
      <c r="CQ2" s="54" t="s">
        <v>93</v>
      </c>
      <c r="CR2" s="54" t="s">
        <v>94</v>
      </c>
      <c r="CS2" s="54" t="s">
        <v>95</v>
      </c>
      <c r="CT2" s="54" t="s">
        <v>96</v>
      </c>
      <c r="CU2" s="54" t="s">
        <v>97</v>
      </c>
      <c r="CV2" s="54" t="s">
        <v>98</v>
      </c>
    </row>
    <row r="3" spans="1:100">
      <c r="A3">
        <v>1</v>
      </c>
      <c r="B3">
        <v>64182023</v>
      </c>
      <c r="C3" t="s">
        <v>99</v>
      </c>
      <c r="D3" t="s">
        <v>100</v>
      </c>
      <c r="E3" t="s">
        <v>101</v>
      </c>
      <c r="F3" t="s">
        <v>102</v>
      </c>
      <c r="G3" t="s">
        <v>103</v>
      </c>
      <c r="I3" t="s">
        <v>104</v>
      </c>
      <c r="J3" t="s">
        <v>255</v>
      </c>
      <c r="K3" t="s">
        <v>254</v>
      </c>
      <c r="L3" t="s">
        <v>153</v>
      </c>
      <c r="M3" t="s">
        <v>107</v>
      </c>
      <c r="O3" t="s">
        <v>121</v>
      </c>
      <c r="P3" t="s">
        <v>108</v>
      </c>
      <c r="Q3" t="s">
        <v>171</v>
      </c>
      <c r="R3" t="s">
        <v>150</v>
      </c>
      <c r="S3" t="s">
        <v>150</v>
      </c>
      <c r="T3" t="s">
        <v>253</v>
      </c>
      <c r="U3" t="s">
        <v>130</v>
      </c>
      <c r="W3" t="s">
        <v>111</v>
      </c>
      <c r="X3" t="s">
        <v>111</v>
      </c>
      <c r="Y3" t="s">
        <v>111</v>
      </c>
      <c r="AB3" t="s">
        <v>111</v>
      </c>
      <c r="AM3" s="6">
        <v>44932</v>
      </c>
      <c r="AN3" s="6">
        <v>44936</v>
      </c>
      <c r="AO3" s="6">
        <v>44932.464907407404</v>
      </c>
      <c r="AP3" s="6">
        <v>44936</v>
      </c>
      <c r="AR3" s="6">
        <v>44932</v>
      </c>
      <c r="AS3" s="6" t="s">
        <v>113</v>
      </c>
      <c r="AT3" s="6" t="s">
        <v>113</v>
      </c>
      <c r="AU3" s="6" t="s">
        <v>113</v>
      </c>
      <c r="AV3" s="6" t="s">
        <v>113</v>
      </c>
      <c r="AW3" s="6" t="s">
        <v>113</v>
      </c>
      <c r="AX3" s="6">
        <v>44949</v>
      </c>
      <c r="AY3">
        <v>10</v>
      </c>
      <c r="BA3" s="6" t="s">
        <v>113</v>
      </c>
      <c r="BB3" s="6">
        <v>44932</v>
      </c>
      <c r="BC3" s="6">
        <v>44946.391932870371</v>
      </c>
      <c r="BD3">
        <v>1</v>
      </c>
      <c r="BE3">
        <v>0</v>
      </c>
      <c r="BF3" t="s">
        <v>114</v>
      </c>
      <c r="BG3" t="s">
        <v>10</v>
      </c>
      <c r="BH3" s="6">
        <v>44937</v>
      </c>
      <c r="BI3">
        <v>2</v>
      </c>
      <c r="BJ3">
        <v>0</v>
      </c>
      <c r="BK3" t="s">
        <v>259</v>
      </c>
      <c r="BL3" t="s">
        <v>259</v>
      </c>
      <c r="BO3" t="s">
        <v>177</v>
      </c>
      <c r="BP3" t="s">
        <v>154</v>
      </c>
      <c r="BQ3" t="s">
        <v>115</v>
      </c>
      <c r="BS3" t="s">
        <v>178</v>
      </c>
      <c r="CD3" t="s">
        <v>111</v>
      </c>
      <c r="CE3" t="s">
        <v>111</v>
      </c>
      <c r="CH3">
        <v>1</v>
      </c>
      <c r="CI3" t="s">
        <v>180</v>
      </c>
      <c r="CJ3" t="s">
        <v>125</v>
      </c>
      <c r="CL3" t="s">
        <v>126</v>
      </c>
      <c r="CM3" t="s">
        <v>117</v>
      </c>
      <c r="CN3" t="s">
        <v>113</v>
      </c>
      <c r="CO3" t="s">
        <v>118</v>
      </c>
      <c r="CP3" t="s">
        <v>119</v>
      </c>
      <c r="CQ3" t="s">
        <v>120</v>
      </c>
    </row>
    <row r="4" spans="1:100">
      <c r="A4">
        <v>2</v>
      </c>
      <c r="B4">
        <v>74292023</v>
      </c>
      <c r="C4" t="s">
        <v>99</v>
      </c>
      <c r="D4" t="s">
        <v>100</v>
      </c>
      <c r="E4" t="s">
        <v>101</v>
      </c>
      <c r="F4" t="s">
        <v>102</v>
      </c>
      <c r="G4" t="s">
        <v>103</v>
      </c>
      <c r="I4" t="s">
        <v>104</v>
      </c>
      <c r="J4" t="s">
        <v>104</v>
      </c>
      <c r="K4" t="s">
        <v>218</v>
      </c>
      <c r="L4" t="s">
        <v>153</v>
      </c>
      <c r="M4" t="s">
        <v>107</v>
      </c>
      <c r="O4" t="s">
        <v>121</v>
      </c>
      <c r="P4" t="s">
        <v>108</v>
      </c>
      <c r="Q4" t="s">
        <v>171</v>
      </c>
      <c r="R4" t="s">
        <v>150</v>
      </c>
      <c r="S4" t="s">
        <v>150</v>
      </c>
      <c r="T4" t="s">
        <v>252</v>
      </c>
      <c r="U4" t="s">
        <v>130</v>
      </c>
      <c r="W4" t="s">
        <v>111</v>
      </c>
      <c r="X4" t="s">
        <v>112</v>
      </c>
      <c r="Y4" t="s">
        <v>111</v>
      </c>
      <c r="AB4" t="s">
        <v>111</v>
      </c>
      <c r="AE4" t="s">
        <v>251</v>
      </c>
      <c r="AF4" t="s">
        <v>250</v>
      </c>
      <c r="AG4" t="s">
        <v>249</v>
      </c>
      <c r="AH4">
        <v>2</v>
      </c>
      <c r="AI4" s="40">
        <v>-74121972614</v>
      </c>
      <c r="AJ4" s="40">
        <v>452609605399999</v>
      </c>
      <c r="AM4" s="6">
        <v>44932</v>
      </c>
      <c r="AN4" s="6">
        <v>44936</v>
      </c>
      <c r="AO4" s="6">
        <v>44932.956886574073</v>
      </c>
      <c r="AP4" s="6">
        <v>44936</v>
      </c>
      <c r="AR4" s="6">
        <v>44932</v>
      </c>
      <c r="AS4" s="6" t="s">
        <v>113</v>
      </c>
      <c r="AT4" s="6" t="s">
        <v>113</v>
      </c>
      <c r="AU4" s="6" t="s">
        <v>113</v>
      </c>
      <c r="AV4" s="6" t="s">
        <v>113</v>
      </c>
      <c r="AW4" s="6" t="s">
        <v>113</v>
      </c>
      <c r="AX4" s="6">
        <v>44949</v>
      </c>
      <c r="AY4">
        <v>9</v>
      </c>
      <c r="BA4" s="6" t="s">
        <v>113</v>
      </c>
      <c r="BB4" s="6">
        <v>44936</v>
      </c>
      <c r="BC4" s="6">
        <v>44949.627916666665</v>
      </c>
      <c r="BD4">
        <v>1</v>
      </c>
      <c r="BE4">
        <v>0</v>
      </c>
      <c r="BF4" t="s">
        <v>114</v>
      </c>
      <c r="BG4" t="s">
        <v>10</v>
      </c>
      <c r="BH4" s="6">
        <v>44937</v>
      </c>
      <c r="BI4">
        <v>2</v>
      </c>
      <c r="BJ4">
        <v>0</v>
      </c>
      <c r="BK4" t="s">
        <v>258</v>
      </c>
      <c r="BL4" t="s">
        <v>258</v>
      </c>
      <c r="BM4" t="s">
        <v>122</v>
      </c>
      <c r="BN4" t="s">
        <v>122</v>
      </c>
      <c r="BO4" t="s">
        <v>123</v>
      </c>
      <c r="BP4" t="s">
        <v>154</v>
      </c>
      <c r="BQ4" t="s">
        <v>115</v>
      </c>
      <c r="BR4" t="s">
        <v>124</v>
      </c>
      <c r="BS4" t="s">
        <v>248</v>
      </c>
      <c r="BT4">
        <v>1022972360</v>
      </c>
      <c r="BV4" t="s">
        <v>247</v>
      </c>
      <c r="BW4">
        <v>2005357</v>
      </c>
      <c r="BX4">
        <v>3124465485</v>
      </c>
      <c r="BY4" t="s">
        <v>246</v>
      </c>
      <c r="CD4" t="s">
        <v>111</v>
      </c>
      <c r="CE4" t="s">
        <v>112</v>
      </c>
      <c r="CH4">
        <v>1</v>
      </c>
      <c r="CI4" t="s">
        <v>180</v>
      </c>
      <c r="CJ4" t="s">
        <v>125</v>
      </c>
      <c r="CL4" t="s">
        <v>126</v>
      </c>
      <c r="CM4" t="s">
        <v>117</v>
      </c>
      <c r="CN4" t="s">
        <v>113</v>
      </c>
      <c r="CO4" t="s">
        <v>118</v>
      </c>
      <c r="CP4" t="s">
        <v>119</v>
      </c>
      <c r="CQ4" t="s">
        <v>120</v>
      </c>
    </row>
    <row r="5" spans="1:100">
      <c r="A5">
        <v>3</v>
      </c>
      <c r="B5">
        <v>107182023</v>
      </c>
      <c r="C5" t="s">
        <v>99</v>
      </c>
      <c r="D5" t="s">
        <v>100</v>
      </c>
      <c r="E5" t="s">
        <v>101</v>
      </c>
      <c r="F5" t="s">
        <v>102</v>
      </c>
      <c r="G5" t="s">
        <v>103</v>
      </c>
      <c r="I5" t="s">
        <v>104</v>
      </c>
      <c r="J5" t="s">
        <v>215</v>
      </c>
      <c r="K5" t="s">
        <v>216</v>
      </c>
      <c r="L5" t="s">
        <v>153</v>
      </c>
      <c r="M5" t="s">
        <v>107</v>
      </c>
      <c r="N5" t="s">
        <v>245</v>
      </c>
      <c r="O5" t="s">
        <v>121</v>
      </c>
      <c r="P5" t="s">
        <v>108</v>
      </c>
      <c r="Q5" t="s">
        <v>109</v>
      </c>
      <c r="R5" t="s">
        <v>150</v>
      </c>
      <c r="S5" t="s">
        <v>150</v>
      </c>
      <c r="T5" t="s">
        <v>244</v>
      </c>
      <c r="U5" t="s">
        <v>130</v>
      </c>
      <c r="V5" t="s">
        <v>243</v>
      </c>
      <c r="W5" t="s">
        <v>111</v>
      </c>
      <c r="X5" t="s">
        <v>112</v>
      </c>
      <c r="Y5" t="s">
        <v>111</v>
      </c>
      <c r="AB5" t="s">
        <v>111</v>
      </c>
      <c r="AE5" t="s">
        <v>240</v>
      </c>
      <c r="AF5" t="s">
        <v>239</v>
      </c>
      <c r="AG5" t="s">
        <v>238</v>
      </c>
      <c r="AM5" s="6">
        <v>44937</v>
      </c>
      <c r="AN5" s="6">
        <v>44938</v>
      </c>
      <c r="AO5" s="6">
        <v>44951.784432870372</v>
      </c>
      <c r="AP5" s="6">
        <v>44952</v>
      </c>
      <c r="AQ5">
        <v>229023</v>
      </c>
      <c r="AR5" s="6">
        <v>44937</v>
      </c>
      <c r="AS5" s="6" t="s">
        <v>113</v>
      </c>
      <c r="AT5" s="6" t="s">
        <v>113</v>
      </c>
      <c r="AU5" s="6" t="s">
        <v>113</v>
      </c>
      <c r="AV5" s="6" t="s">
        <v>113</v>
      </c>
      <c r="AW5" s="6" t="s">
        <v>113</v>
      </c>
      <c r="AX5" s="6">
        <v>44965</v>
      </c>
      <c r="AY5">
        <v>9</v>
      </c>
      <c r="BA5" s="6" t="s">
        <v>113</v>
      </c>
      <c r="BB5" s="6">
        <v>44952</v>
      </c>
      <c r="BC5" s="6" t="s">
        <v>113</v>
      </c>
      <c r="BD5">
        <v>1</v>
      </c>
      <c r="BE5">
        <v>0</v>
      </c>
      <c r="BF5" t="s">
        <v>114</v>
      </c>
      <c r="BG5" t="s">
        <v>10</v>
      </c>
      <c r="BH5" s="6">
        <v>44953</v>
      </c>
      <c r="BI5">
        <v>2</v>
      </c>
      <c r="BJ5">
        <v>0</v>
      </c>
      <c r="BK5" t="s">
        <v>257</v>
      </c>
      <c r="BL5" t="s">
        <v>257</v>
      </c>
      <c r="BM5" t="s">
        <v>122</v>
      </c>
      <c r="BN5" t="s">
        <v>122</v>
      </c>
      <c r="BO5" t="s">
        <v>10</v>
      </c>
      <c r="BP5" t="s">
        <v>154</v>
      </c>
      <c r="BQ5" t="s">
        <v>115</v>
      </c>
      <c r="BR5" t="s">
        <v>124</v>
      </c>
      <c r="BS5" t="s">
        <v>242</v>
      </c>
      <c r="BT5">
        <v>36303587</v>
      </c>
      <c r="BW5">
        <v>6700008</v>
      </c>
      <c r="BY5" t="s">
        <v>241</v>
      </c>
      <c r="BZ5" t="s">
        <v>240</v>
      </c>
      <c r="CA5" t="s">
        <v>239</v>
      </c>
      <c r="CB5" t="s">
        <v>238</v>
      </c>
      <c r="CD5" t="s">
        <v>111</v>
      </c>
      <c r="CE5" t="s">
        <v>111</v>
      </c>
      <c r="CH5">
        <v>1</v>
      </c>
      <c r="CI5" t="s">
        <v>116</v>
      </c>
      <c r="CJ5" t="s">
        <v>237</v>
      </c>
      <c r="CL5" t="s">
        <v>126</v>
      </c>
      <c r="CM5" t="s">
        <v>117</v>
      </c>
      <c r="CN5" t="s">
        <v>113</v>
      </c>
      <c r="CO5" t="s">
        <v>118</v>
      </c>
      <c r="CP5" t="s">
        <v>119</v>
      </c>
      <c r="CQ5" t="s">
        <v>152</v>
      </c>
    </row>
    <row r="6" spans="1:100">
      <c r="A6">
        <v>4</v>
      </c>
      <c r="B6">
        <v>173342023</v>
      </c>
      <c r="C6" t="s">
        <v>99</v>
      </c>
      <c r="D6" t="s">
        <v>100</v>
      </c>
      <c r="E6" t="s">
        <v>101</v>
      </c>
      <c r="F6" t="s">
        <v>102</v>
      </c>
      <c r="G6" t="s">
        <v>103</v>
      </c>
      <c r="I6" t="s">
        <v>104</v>
      </c>
      <c r="J6" t="s">
        <v>215</v>
      </c>
      <c r="K6" t="s">
        <v>216</v>
      </c>
      <c r="L6" t="s">
        <v>153</v>
      </c>
      <c r="M6" t="s">
        <v>107</v>
      </c>
      <c r="O6" t="s">
        <v>121</v>
      </c>
      <c r="P6" t="s">
        <v>108</v>
      </c>
      <c r="Q6" t="s">
        <v>171</v>
      </c>
      <c r="R6" t="s">
        <v>150</v>
      </c>
      <c r="S6" t="s">
        <v>150</v>
      </c>
      <c r="T6" t="s">
        <v>236</v>
      </c>
      <c r="U6" t="s">
        <v>130</v>
      </c>
      <c r="W6" t="s">
        <v>111</v>
      </c>
      <c r="X6" t="s">
        <v>112</v>
      </c>
      <c r="Y6" t="s">
        <v>111</v>
      </c>
      <c r="AB6" t="s">
        <v>111</v>
      </c>
      <c r="AI6" s="40">
        <v>-7408740341663360</v>
      </c>
      <c r="AJ6" s="40">
        <v>4665559093421780</v>
      </c>
      <c r="AM6" s="6">
        <v>44939</v>
      </c>
      <c r="AN6" s="6">
        <v>44942</v>
      </c>
      <c r="AO6" s="6">
        <v>44939.726979166669</v>
      </c>
      <c r="AP6" s="6">
        <v>44942</v>
      </c>
      <c r="AR6" s="6">
        <v>44939</v>
      </c>
      <c r="AS6" s="6" t="s">
        <v>113</v>
      </c>
      <c r="AT6" s="6" t="s">
        <v>113</v>
      </c>
      <c r="AU6" s="6" t="s">
        <v>113</v>
      </c>
      <c r="AV6" s="6" t="s">
        <v>113</v>
      </c>
      <c r="AW6" s="6" t="s">
        <v>113</v>
      </c>
      <c r="AX6" s="6">
        <v>44953</v>
      </c>
      <c r="AY6">
        <v>9</v>
      </c>
      <c r="BA6" s="6" t="s">
        <v>113</v>
      </c>
      <c r="BB6" s="6">
        <v>44942</v>
      </c>
      <c r="BC6" s="6">
        <v>44951.4996875</v>
      </c>
      <c r="BD6">
        <v>1</v>
      </c>
      <c r="BE6">
        <v>0</v>
      </c>
      <c r="BF6" t="s">
        <v>114</v>
      </c>
      <c r="BG6" t="s">
        <v>10</v>
      </c>
      <c r="BH6" s="6">
        <v>44943</v>
      </c>
      <c r="BI6">
        <v>2</v>
      </c>
      <c r="BJ6">
        <v>0</v>
      </c>
      <c r="BK6" t="s">
        <v>256</v>
      </c>
      <c r="BL6" t="s">
        <v>256</v>
      </c>
      <c r="BM6" t="s">
        <v>122</v>
      </c>
      <c r="BN6" t="s">
        <v>122</v>
      </c>
      <c r="BO6" t="s">
        <v>123</v>
      </c>
      <c r="BP6" t="s">
        <v>154</v>
      </c>
      <c r="BQ6" t="s">
        <v>217</v>
      </c>
      <c r="BR6" t="s">
        <v>124</v>
      </c>
      <c r="BS6" t="s">
        <v>235</v>
      </c>
      <c r="BT6">
        <v>1144030503</v>
      </c>
      <c r="BV6" t="s">
        <v>234</v>
      </c>
      <c r="BX6">
        <v>3177803067</v>
      </c>
      <c r="BY6" t="s">
        <v>233</v>
      </c>
      <c r="CD6" t="s">
        <v>111</v>
      </c>
      <c r="CE6" t="s">
        <v>112</v>
      </c>
      <c r="CH6">
        <v>1</v>
      </c>
      <c r="CI6" t="s">
        <v>180</v>
      </c>
      <c r="CJ6" t="s">
        <v>125</v>
      </c>
      <c r="CL6" t="s">
        <v>126</v>
      </c>
      <c r="CM6" t="s">
        <v>117</v>
      </c>
      <c r="CN6" t="s">
        <v>113</v>
      </c>
      <c r="CO6" t="s">
        <v>118</v>
      </c>
      <c r="CP6" t="s">
        <v>119</v>
      </c>
      <c r="CQ6" t="s">
        <v>120</v>
      </c>
    </row>
    <row r="7" spans="1:100">
      <c r="A7">
        <v>5</v>
      </c>
      <c r="B7">
        <v>4798132022</v>
      </c>
      <c r="C7" t="s">
        <v>99</v>
      </c>
      <c r="D7" t="s">
        <v>100</v>
      </c>
      <c r="E7" t="s">
        <v>101</v>
      </c>
      <c r="F7" t="s">
        <v>232</v>
      </c>
      <c r="G7" t="s">
        <v>231</v>
      </c>
      <c r="I7" t="s">
        <v>104</v>
      </c>
      <c r="J7" t="s">
        <v>104</v>
      </c>
      <c r="K7" t="s">
        <v>218</v>
      </c>
      <c r="L7" t="s">
        <v>230</v>
      </c>
      <c r="M7" t="s">
        <v>107</v>
      </c>
      <c r="O7" t="s">
        <v>121</v>
      </c>
      <c r="P7" t="s">
        <v>108</v>
      </c>
      <c r="Q7" t="s">
        <v>229</v>
      </c>
      <c r="R7" t="s">
        <v>212</v>
      </c>
      <c r="S7" t="s">
        <v>212</v>
      </c>
      <c r="T7" t="s">
        <v>219</v>
      </c>
      <c r="U7" t="s">
        <v>130</v>
      </c>
      <c r="W7" t="s">
        <v>111</v>
      </c>
      <c r="X7" t="s">
        <v>112</v>
      </c>
      <c r="Y7" t="s">
        <v>111</v>
      </c>
      <c r="AB7" t="s">
        <v>111</v>
      </c>
      <c r="AM7" s="6">
        <v>44924</v>
      </c>
      <c r="AN7" s="6">
        <v>44925</v>
      </c>
      <c r="AO7" s="6">
        <v>44925.370393518519</v>
      </c>
      <c r="AP7" s="6">
        <v>44925</v>
      </c>
      <c r="AR7" s="6">
        <v>44924</v>
      </c>
      <c r="AS7" s="6" t="s">
        <v>113</v>
      </c>
      <c r="AT7" s="6" t="s">
        <v>113</v>
      </c>
      <c r="AU7" s="6" t="s">
        <v>113</v>
      </c>
      <c r="AV7" s="6" t="s">
        <v>113</v>
      </c>
      <c r="AW7" s="6" t="s">
        <v>113</v>
      </c>
      <c r="AX7" s="6">
        <v>44939</v>
      </c>
      <c r="AY7">
        <v>2</v>
      </c>
      <c r="AZ7">
        <v>20232030002871</v>
      </c>
      <c r="BA7" s="6">
        <v>44936</v>
      </c>
      <c r="BB7" s="6">
        <v>44937</v>
      </c>
      <c r="BC7" s="6">
        <v>44937.658194444448</v>
      </c>
      <c r="BD7">
        <v>8</v>
      </c>
      <c r="BE7">
        <v>0</v>
      </c>
      <c r="BF7" t="s">
        <v>228</v>
      </c>
      <c r="BG7" t="s">
        <v>10</v>
      </c>
      <c r="BH7" s="6">
        <v>44936</v>
      </c>
      <c r="BI7">
        <v>7</v>
      </c>
      <c r="BJ7">
        <v>1</v>
      </c>
      <c r="BK7" t="s">
        <v>227</v>
      </c>
      <c r="BL7" t="s">
        <v>227</v>
      </c>
      <c r="BM7" t="s">
        <v>122</v>
      </c>
      <c r="BN7" t="s">
        <v>122</v>
      </c>
      <c r="BO7" t="s">
        <v>123</v>
      </c>
      <c r="BP7" t="s">
        <v>226</v>
      </c>
      <c r="BQ7" t="s">
        <v>115</v>
      </c>
      <c r="BR7" t="s">
        <v>124</v>
      </c>
      <c r="BS7" t="s">
        <v>209</v>
      </c>
      <c r="BT7">
        <v>1022322806</v>
      </c>
      <c r="BV7" t="s">
        <v>210</v>
      </c>
      <c r="BX7">
        <v>3503924638</v>
      </c>
      <c r="BY7" t="s">
        <v>211</v>
      </c>
      <c r="CD7" t="s">
        <v>111</v>
      </c>
      <c r="CE7" t="s">
        <v>112</v>
      </c>
      <c r="CH7">
        <v>2</v>
      </c>
      <c r="CI7" t="s">
        <v>225</v>
      </c>
      <c r="CJ7" t="s">
        <v>125</v>
      </c>
      <c r="CL7" t="s">
        <v>224</v>
      </c>
      <c r="CM7" t="s">
        <v>117</v>
      </c>
      <c r="CN7" t="s">
        <v>113</v>
      </c>
      <c r="CO7" t="s">
        <v>223</v>
      </c>
      <c r="CP7" t="s">
        <v>119</v>
      </c>
      <c r="CQ7" t="s">
        <v>120</v>
      </c>
    </row>
  </sheetData>
  <phoneticPr fontId="35"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44"/>
  <sheetViews>
    <sheetView showGridLines="0" topLeftCell="A7" zoomScale="80" zoomScaleNormal="80" workbookViewId="0"/>
  </sheetViews>
  <sheetFormatPr baseColWidth="10" defaultColWidth="0" defaultRowHeight="14.4" customHeight="1" zeroHeight="1"/>
  <cols>
    <col min="1" max="1" width="2.5546875" customWidth="1"/>
    <col min="2" max="2" width="4.44140625" customWidth="1"/>
    <col min="3" max="3" width="30.6640625" customWidth="1"/>
    <col min="4" max="4" width="30.109375" customWidth="1"/>
    <col min="5" max="5" width="2" customWidth="1"/>
    <col min="6" max="6" width="30.109375" customWidth="1"/>
    <col min="7" max="7" width="30.6640625" customWidth="1"/>
    <col min="8" max="8" width="3.6640625" customWidth="1"/>
    <col min="9" max="11" width="11.6640625" customWidth="1"/>
    <col min="12" max="15" width="11.5546875" customWidth="1"/>
    <col min="16" max="16384" width="11.5546875" hidden="1"/>
  </cols>
  <sheetData>
    <row r="1" spans="3:4"/>
    <row r="2" spans="3:4"/>
    <row r="3" spans="3:4"/>
    <row r="4" spans="3:4"/>
    <row r="5" spans="3:4"/>
    <row r="6" spans="3:4"/>
    <row r="7" spans="3:4"/>
    <row r="8" spans="3:4"/>
    <row r="9" spans="3:4"/>
    <row r="10" spans="3:4"/>
    <row r="11" spans="3:4"/>
    <row r="12" spans="3:4"/>
    <row r="13" spans="3:4"/>
    <row r="14" spans="3:4"/>
    <row r="15" spans="3:4" ht="15" customHeight="1">
      <c r="C15" s="68" t="s">
        <v>132</v>
      </c>
      <c r="D15" s="68"/>
    </row>
    <row r="16" spans="3:4" ht="15" customHeight="1">
      <c r="C16" s="68"/>
      <c r="D16" s="68"/>
    </row>
    <row r="17" spans="3:7" ht="20.25" customHeight="1">
      <c r="C17" s="2"/>
    </row>
    <row r="18" spans="3:7" ht="15" customHeight="1">
      <c r="C18" s="72" t="s">
        <v>265</v>
      </c>
      <c r="D18" s="72"/>
      <c r="E18" s="3"/>
      <c r="F18" s="71" t="s">
        <v>264</v>
      </c>
      <c r="G18" s="71"/>
    </row>
    <row r="19" spans="3:7" ht="14.4" customHeight="1">
      <c r="C19" s="72"/>
      <c r="D19" s="72"/>
      <c r="E19" s="3"/>
      <c r="F19" s="71"/>
      <c r="G19" s="71"/>
    </row>
    <row r="20" spans="3:7" ht="21" customHeight="1">
      <c r="C20" s="72"/>
      <c r="D20" s="72"/>
      <c r="E20" s="3"/>
      <c r="F20" s="71"/>
      <c r="G20" s="71"/>
    </row>
    <row r="21" spans="3:7" ht="21" customHeight="1">
      <c r="C21" s="72"/>
      <c r="D21" s="72"/>
      <c r="E21" s="3"/>
      <c r="F21" s="71"/>
      <c r="G21" s="71"/>
    </row>
    <row r="22" spans="3:7" ht="21" customHeight="1">
      <c r="C22" s="72"/>
      <c r="D22" s="72"/>
      <c r="E22" s="3"/>
      <c r="F22" s="71"/>
      <c r="G22" s="71"/>
    </row>
    <row r="23" spans="3:7" ht="21" customHeight="1">
      <c r="C23" s="72"/>
      <c r="D23" s="72"/>
      <c r="E23" s="3"/>
      <c r="F23" s="71"/>
      <c r="G23" s="71"/>
    </row>
    <row r="24" spans="3:7" ht="21" customHeight="1">
      <c r="C24" s="72"/>
      <c r="D24" s="72"/>
      <c r="E24" s="3"/>
      <c r="F24" s="71"/>
      <c r="G24" s="71"/>
    </row>
    <row r="25" spans="3:7" ht="21" customHeight="1">
      <c r="C25" s="72"/>
      <c r="D25" s="72"/>
      <c r="E25" s="3"/>
      <c r="F25" s="71"/>
      <c r="G25" s="71"/>
    </row>
    <row r="26" spans="3:7" ht="21" customHeight="1">
      <c r="C26" s="72"/>
      <c r="D26" s="72"/>
      <c r="E26" s="3"/>
      <c r="F26" s="71"/>
      <c r="G26" s="71"/>
    </row>
    <row r="27" spans="3:7" ht="21" customHeight="1">
      <c r="C27" s="72"/>
      <c r="D27" s="72"/>
      <c r="E27" s="3"/>
      <c r="F27" s="71"/>
      <c r="G27" s="71"/>
    </row>
    <row r="28" spans="3:7" ht="4.5" customHeight="1">
      <c r="C28" s="72"/>
      <c r="D28" s="72"/>
      <c r="E28" s="3"/>
      <c r="F28" s="71"/>
      <c r="G28" s="71"/>
    </row>
    <row r="29" spans="3:7" ht="10.5" hidden="1" customHeight="1">
      <c r="C29" s="72"/>
      <c r="D29" s="72"/>
      <c r="E29" s="3"/>
      <c r="F29" s="71"/>
      <c r="G29" s="71"/>
    </row>
    <row r="30" spans="3:7"/>
    <row r="31" spans="3:7" ht="81" customHeight="1">
      <c r="C31" s="61" t="s">
        <v>133</v>
      </c>
      <c r="D31" s="61" t="s">
        <v>134</v>
      </c>
      <c r="E31" s="70" t="s">
        <v>135</v>
      </c>
      <c r="F31" s="70"/>
      <c r="G31" s="61" t="s">
        <v>136</v>
      </c>
    </row>
    <row r="32" spans="3:7" ht="42" customHeight="1">
      <c r="C32" s="62">
        <v>4</v>
      </c>
      <c r="D32" s="62">
        <v>0</v>
      </c>
      <c r="E32" s="69">
        <v>4</v>
      </c>
      <c r="F32" s="69"/>
      <c r="G32" s="62">
        <v>0</v>
      </c>
    </row>
    <row r="33" spans="3:9" ht="17.25" customHeight="1">
      <c r="C33" s="60"/>
      <c r="D33" s="60"/>
      <c r="E33" s="67"/>
      <c r="F33" s="67"/>
      <c r="G33" s="60"/>
      <c r="I33" s="1"/>
    </row>
    <row r="34" spans="3:9" ht="21.6">
      <c r="C34" s="66" t="s">
        <v>260</v>
      </c>
      <c r="D34" s="66"/>
      <c r="E34" s="66"/>
      <c r="F34" s="66"/>
      <c r="G34" s="66"/>
    </row>
    <row r="35" spans="3:9"/>
    <row r="36" spans="3:9" hidden="1"/>
    <row r="42" spans="3:9" hidden="1"/>
    <row r="43" spans="3:9" ht="31.2" hidden="1" customHeight="1"/>
    <row r="44" spans="3:9" ht="14.4" customHeight="1"/>
  </sheetData>
  <mergeCells count="7">
    <mergeCell ref="C34:G34"/>
    <mergeCell ref="E33:F33"/>
    <mergeCell ref="C15:D16"/>
    <mergeCell ref="E32:F32"/>
    <mergeCell ref="E31:F31"/>
    <mergeCell ref="F18:G29"/>
    <mergeCell ref="C18: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C17:L34"/>
  <sheetViews>
    <sheetView showGridLines="0" topLeftCell="A10" zoomScale="70" zoomScaleNormal="70" workbookViewId="0"/>
  </sheetViews>
  <sheetFormatPr baseColWidth="10" defaultColWidth="11.44140625" defaultRowHeight="14.4" customHeight="1"/>
  <cols>
    <col min="1" max="1" width="2.5546875" customWidth="1"/>
    <col min="2" max="2" width="4.44140625" customWidth="1"/>
    <col min="3" max="3" width="16.88671875" customWidth="1"/>
    <col min="4" max="7" width="26" customWidth="1"/>
    <col min="8" max="11" width="11.88671875" customWidth="1"/>
    <col min="12" max="12" width="92.5546875" customWidth="1"/>
    <col min="13" max="13" width="11.44140625" customWidth="1"/>
  </cols>
  <sheetData>
    <row r="17" spans="3:12" ht="34.200000000000003">
      <c r="C17" s="44" t="s">
        <v>137</v>
      </c>
    </row>
    <row r="19" spans="3:12" ht="76.5" customHeight="1">
      <c r="C19" s="75" t="s">
        <v>198</v>
      </c>
      <c r="D19" s="75"/>
      <c r="E19" s="75"/>
      <c r="F19" s="75"/>
      <c r="G19" s="75"/>
      <c r="H19" s="75"/>
      <c r="I19" s="75"/>
      <c r="J19" s="75"/>
      <c r="K19" s="75"/>
      <c r="L19" s="75"/>
    </row>
    <row r="20" spans="3:12" ht="76.5" customHeight="1">
      <c r="C20" s="75"/>
      <c r="D20" s="75"/>
      <c r="E20" s="75"/>
      <c r="F20" s="75"/>
      <c r="G20" s="75"/>
      <c r="H20" s="75"/>
      <c r="I20" s="75"/>
      <c r="J20" s="75"/>
      <c r="K20" s="75"/>
      <c r="L20" s="75"/>
    </row>
    <row r="21" spans="3:12" ht="76.5" customHeight="1">
      <c r="C21" s="76" t="s">
        <v>199</v>
      </c>
      <c r="D21" s="76"/>
      <c r="E21" s="76"/>
      <c r="F21" s="76"/>
      <c r="G21" s="76"/>
      <c r="H21" s="76"/>
      <c r="I21" s="76"/>
      <c r="J21" s="76"/>
      <c r="K21" s="76"/>
      <c r="L21" s="76"/>
    </row>
    <row r="22" spans="3:12" ht="76.5" customHeight="1">
      <c r="C22" s="76" t="s">
        <v>263</v>
      </c>
      <c r="D22" s="76"/>
      <c r="E22" s="76"/>
      <c r="F22" s="76"/>
      <c r="G22" s="76"/>
      <c r="H22" s="76"/>
      <c r="I22" s="76"/>
      <c r="J22" s="76"/>
      <c r="K22" s="76"/>
      <c r="L22" s="76"/>
    </row>
    <row r="23" spans="3:12" ht="100.5" customHeight="1">
      <c r="C23" s="45" t="s">
        <v>200</v>
      </c>
      <c r="D23" s="47" t="s">
        <v>201</v>
      </c>
      <c r="E23" s="47" t="s">
        <v>202</v>
      </c>
      <c r="F23" s="47" t="s">
        <v>203</v>
      </c>
      <c r="G23" s="48" t="s">
        <v>192</v>
      </c>
      <c r="H23" s="77" t="s">
        <v>204</v>
      </c>
      <c r="I23" s="78"/>
      <c r="J23" s="77" t="s">
        <v>205</v>
      </c>
      <c r="K23" s="78"/>
      <c r="L23" s="46" t="s">
        <v>206</v>
      </c>
    </row>
    <row r="24" spans="3:12" ht="43.5" customHeight="1">
      <c r="C24" s="41">
        <f>'base Solicitudes de Información'!B20</f>
        <v>64182023</v>
      </c>
      <c r="D24" s="49">
        <f>+'plantilla formula'!L5</f>
        <v>44932</v>
      </c>
      <c r="E24" s="49">
        <f>+'plantilla formula'!N5</f>
        <v>44949</v>
      </c>
      <c r="F24" s="49">
        <f>+'plantilla formula'!G5</f>
        <v>44932.464907407404</v>
      </c>
      <c r="G24" s="49">
        <f>+'plantilla formula'!H5</f>
        <v>44946</v>
      </c>
      <c r="H24" s="79">
        <f>+'plantilla formula'!J5</f>
        <v>1</v>
      </c>
      <c r="I24" s="80"/>
      <c r="J24" s="81">
        <f>+'plantilla formula'!K5</f>
        <v>10</v>
      </c>
      <c r="K24" s="80"/>
      <c r="L24" s="58" t="s">
        <v>262</v>
      </c>
    </row>
    <row r="25" spans="3:12" ht="43.5" customHeight="1">
      <c r="C25" s="41">
        <f>'base Solicitudes de Información'!B21</f>
        <v>74292023</v>
      </c>
      <c r="D25" s="49">
        <f>+'plantilla formula'!L6</f>
        <v>44932</v>
      </c>
      <c r="E25" s="59">
        <f>+'plantilla formula'!N6</f>
        <v>44949</v>
      </c>
      <c r="F25" s="49">
        <f>+'plantilla formula'!G6</f>
        <v>44932.956886574073</v>
      </c>
      <c r="G25" s="49">
        <f>+'plantilla formula'!H6</f>
        <v>44949</v>
      </c>
      <c r="H25" s="79">
        <f>+'plantilla formula'!J6</f>
        <v>1</v>
      </c>
      <c r="I25" s="80"/>
      <c r="J25" s="81">
        <f>+'plantilla formula'!K6</f>
        <v>10</v>
      </c>
      <c r="K25" s="80"/>
      <c r="L25" s="58" t="s">
        <v>262</v>
      </c>
    </row>
    <row r="26" spans="3:12" ht="43.5" customHeight="1">
      <c r="C26" s="41">
        <f>'base Solicitudes de Información'!B22</f>
        <v>107182023</v>
      </c>
      <c r="D26" s="49">
        <f>+'plantilla formula'!L7</f>
        <v>44937</v>
      </c>
      <c r="E26" s="49">
        <f>+'plantilla formula'!N7</f>
        <v>44951</v>
      </c>
      <c r="F26" s="49">
        <f>+'plantilla formula'!G7</f>
        <v>44951.784432870372</v>
      </c>
      <c r="G26" s="49">
        <f>+'plantilla formula'!H7</f>
        <v>44963</v>
      </c>
      <c r="H26" s="79">
        <f>+'plantilla formula'!J7</f>
        <v>1</v>
      </c>
      <c r="I26" s="80"/>
      <c r="J26" s="81">
        <f>+'plantilla formula'!K7</f>
        <v>9</v>
      </c>
      <c r="K26" s="80"/>
      <c r="L26" s="58" t="s">
        <v>262</v>
      </c>
    </row>
    <row r="27" spans="3:12" ht="43.5" customHeight="1">
      <c r="C27" s="41">
        <f>'base Solicitudes de Información'!B23</f>
        <v>173342023</v>
      </c>
      <c r="D27" s="49">
        <f>+'plantilla formula'!L8</f>
        <v>44939</v>
      </c>
      <c r="E27" s="49">
        <f>+'plantilla formula'!N8</f>
        <v>44953</v>
      </c>
      <c r="F27" s="49">
        <f>+'plantilla formula'!G8</f>
        <v>44939.726979166669</v>
      </c>
      <c r="G27" s="49">
        <f>+'plantilla formula'!H8</f>
        <v>44951</v>
      </c>
      <c r="H27" s="79">
        <f>+'plantilla formula'!J8</f>
        <v>1</v>
      </c>
      <c r="I27" s="80"/>
      <c r="J27" s="81">
        <f>+'plantilla formula'!K8</f>
        <v>9</v>
      </c>
      <c r="K27" s="80"/>
      <c r="L27" s="58" t="s">
        <v>262</v>
      </c>
    </row>
    <row r="28" spans="3:12" ht="39" customHeight="1"/>
    <row r="29" spans="3:12" ht="34.950000000000003" customHeight="1">
      <c r="C29" s="74" t="s">
        <v>138</v>
      </c>
      <c r="D29" s="74"/>
      <c r="E29" s="57"/>
      <c r="F29" s="57"/>
      <c r="G29" s="57"/>
      <c r="H29" s="57"/>
      <c r="I29" s="57"/>
      <c r="J29" s="57"/>
      <c r="K29" s="57"/>
      <c r="L29" s="57"/>
    </row>
    <row r="30" spans="3:12" ht="33" customHeight="1">
      <c r="C30" s="75" t="s">
        <v>207</v>
      </c>
      <c r="D30" s="75"/>
      <c r="E30" s="75"/>
      <c r="F30" s="75"/>
      <c r="G30" s="75"/>
      <c r="H30" s="75"/>
      <c r="I30" s="75"/>
      <c r="J30" s="75"/>
      <c r="K30" s="75"/>
      <c r="L30" s="75"/>
    </row>
    <row r="31" spans="3:12" ht="65.25" customHeight="1">
      <c r="C31" s="75"/>
      <c r="D31" s="75"/>
      <c r="E31" s="75"/>
      <c r="F31" s="75"/>
      <c r="G31" s="75"/>
      <c r="H31" s="75"/>
      <c r="I31" s="75"/>
      <c r="J31" s="75"/>
      <c r="K31" s="75"/>
      <c r="L31" s="75"/>
    </row>
    <row r="32" spans="3:12" ht="33" customHeight="1">
      <c r="C32" s="50"/>
      <c r="D32" s="50"/>
      <c r="E32" s="50"/>
      <c r="F32" s="50"/>
      <c r="G32" s="50"/>
      <c r="H32" s="50"/>
      <c r="I32" s="50"/>
      <c r="J32" s="50"/>
      <c r="K32" s="50"/>
      <c r="L32" s="50"/>
    </row>
    <row r="33" spans="3:12" ht="63" customHeight="1">
      <c r="C33" s="73" t="s">
        <v>208</v>
      </c>
      <c r="D33" s="73"/>
      <c r="E33" s="73"/>
      <c r="F33" s="73"/>
      <c r="G33" s="73"/>
      <c r="H33" s="73"/>
      <c r="I33" s="73"/>
      <c r="J33" s="73"/>
      <c r="K33" s="73"/>
      <c r="L33" s="73"/>
    </row>
    <row r="34" spans="3:12" ht="31.2" customHeight="1"/>
  </sheetData>
  <mergeCells count="16">
    <mergeCell ref="C33:L33"/>
    <mergeCell ref="C29:D29"/>
    <mergeCell ref="C19:L20"/>
    <mergeCell ref="C21:L21"/>
    <mergeCell ref="H23:I23"/>
    <mergeCell ref="J23:K23"/>
    <mergeCell ref="H24:I24"/>
    <mergeCell ref="J24:K24"/>
    <mergeCell ref="H25:I25"/>
    <mergeCell ref="J25:K25"/>
    <mergeCell ref="C30:L31"/>
    <mergeCell ref="H26:I26"/>
    <mergeCell ref="J26:K26"/>
    <mergeCell ref="H27:I27"/>
    <mergeCell ref="J27:K27"/>
    <mergeCell ref="C22:L22"/>
  </mergeCells>
  <phoneticPr fontId="35"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7FE-60D4-4EFB-B510-F5E98E530BEA}">
  <dimension ref="A1:AW19"/>
  <sheetViews>
    <sheetView workbookViewId="0">
      <selection activeCell="K7" sqref="K7"/>
    </sheetView>
  </sheetViews>
  <sheetFormatPr baseColWidth="10" defaultRowHeight="14.4"/>
  <cols>
    <col min="1" max="1" width="11.44140625" style="14"/>
    <col min="2" max="3" width="6" style="14" customWidth="1"/>
    <col min="6" max="6" width="12.109375" bestFit="1" customWidth="1"/>
    <col min="17" max="17" width="11.44140625" style="14" customWidth="1"/>
    <col min="18" max="19" width="14.88671875" customWidth="1"/>
    <col min="20" max="20" width="5.5546875" customWidth="1"/>
    <col min="21" max="22" width="10.88671875" customWidth="1"/>
    <col min="23" max="23" width="14.44140625" customWidth="1"/>
    <col min="24" max="49" width="11.44140625" style="14"/>
  </cols>
  <sheetData>
    <row r="1" spans="2:23" s="14" customFormat="1">
      <c r="R1" s="15" t="s">
        <v>186</v>
      </c>
      <c r="S1" s="6">
        <f ca="1">TODAY()</f>
        <v>44971</v>
      </c>
      <c r="T1"/>
      <c r="U1"/>
      <c r="V1"/>
      <c r="W1"/>
    </row>
    <row r="2" spans="2:23" s="14" customFormat="1" ht="15" thickBot="1">
      <c r="R2" s="16"/>
      <c r="S2" s="17"/>
      <c r="T2"/>
      <c r="U2"/>
      <c r="V2"/>
      <c r="W2" s="1"/>
    </row>
    <row r="3" spans="2:23" s="19" customFormat="1" ht="61.2">
      <c r="B3" s="18" t="s">
        <v>187</v>
      </c>
      <c r="L3" s="82" t="s">
        <v>188</v>
      </c>
      <c r="M3" s="83"/>
      <c r="N3" s="83"/>
      <c r="O3" s="84"/>
      <c r="R3" s="15"/>
      <c r="S3" s="6"/>
      <c r="T3"/>
      <c r="U3"/>
      <c r="V3"/>
      <c r="W3"/>
    </row>
    <row r="4" spans="2:23" ht="53.4" thickBot="1">
      <c r="D4" s="20" t="s">
        <v>189</v>
      </c>
      <c r="E4" s="20" t="s">
        <v>190</v>
      </c>
      <c r="F4" s="20" t="s">
        <v>93</v>
      </c>
      <c r="G4" s="20" t="s">
        <v>191</v>
      </c>
      <c r="H4" s="20" t="s">
        <v>192</v>
      </c>
      <c r="I4" s="20" t="s">
        <v>193</v>
      </c>
      <c r="J4" s="20" t="s">
        <v>214</v>
      </c>
      <c r="K4" s="21" t="s">
        <v>221</v>
      </c>
      <c r="L4" s="22" t="s">
        <v>37</v>
      </c>
      <c r="M4" s="23" t="s">
        <v>194</v>
      </c>
      <c r="N4" s="23" t="s">
        <v>220</v>
      </c>
      <c r="O4" s="24" t="s">
        <v>195</v>
      </c>
      <c r="P4" s="25"/>
      <c r="U4" s="26"/>
      <c r="V4" s="27"/>
      <c r="W4" s="28" t="s">
        <v>196</v>
      </c>
    </row>
    <row r="5" spans="2:23">
      <c r="C5" s="14">
        <v>1</v>
      </c>
      <c r="D5" s="29">
        <f>+'base Solicitudes de Información'!B20</f>
        <v>64182023</v>
      </c>
      <c r="E5" s="56">
        <f>VLOOKUP(D5,'solc. acc.info.enero'!B:AX,49,0)</f>
        <v>44949</v>
      </c>
      <c r="F5" s="29" t="str">
        <f>VLOOKUP(D5,'solc. acc.info.enero'!B:CQ,94,0)</f>
        <v>GESTIONADO</v>
      </c>
      <c r="G5" s="42">
        <f>VLOOKUP(D5,'solc. acc.info.enero'!B:AO,40,0)</f>
        <v>44932.464907407404</v>
      </c>
      <c r="H5" s="56">
        <v>44946</v>
      </c>
      <c r="I5" s="32" t="s">
        <v>197</v>
      </c>
      <c r="J5" s="53">
        <f>+'solc. acc.info.enero'!BD3</f>
        <v>1</v>
      </c>
      <c r="K5" s="51">
        <f>NETWORKDAYS.INTL(G5,H5,1,$W5:$W19)</f>
        <v>10</v>
      </c>
      <c r="L5" s="56">
        <f>VLOOKUP(D5,'solc. acc.info.enero'!B:AM,38,0)</f>
        <v>44932</v>
      </c>
      <c r="M5" s="30">
        <v>10</v>
      </c>
      <c r="N5" s="6">
        <f>WORKDAY(L5,M5,W$5:W$19)</f>
        <v>44949</v>
      </c>
      <c r="O5" s="31">
        <f>NETWORKDAYS.INTL(H5,N5,1,W5:W19)</f>
        <v>2</v>
      </c>
      <c r="P5" s="30"/>
      <c r="W5" s="6">
        <v>44562</v>
      </c>
    </row>
    <row r="6" spans="2:23">
      <c r="C6" s="14">
        <v>2</v>
      </c>
      <c r="D6" s="29">
        <f>+'base Solicitudes de Información'!B21</f>
        <v>74292023</v>
      </c>
      <c r="E6" s="56">
        <f>VLOOKUP(D6,'solc. acc.info.enero'!B:AX,49,0)</f>
        <v>44949</v>
      </c>
      <c r="F6" s="29" t="str">
        <f>VLOOKUP(D6,'solc. acc.info.enero'!B:CQ,94,0)</f>
        <v>GESTIONADO</v>
      </c>
      <c r="G6" s="42">
        <f>VLOOKUP(D6,'solc. acc.info.enero'!B:AO,40,0)</f>
        <v>44932.956886574073</v>
      </c>
      <c r="H6" s="56">
        <v>44949</v>
      </c>
      <c r="I6" s="32" t="s">
        <v>197</v>
      </c>
      <c r="J6" s="53">
        <f>+'solc. acc.info.enero'!BD4</f>
        <v>1</v>
      </c>
      <c r="K6" s="51">
        <v>10</v>
      </c>
      <c r="L6" s="56">
        <f>VLOOKUP(D6,'solc. acc.info.enero'!B:AM,38,0)</f>
        <v>44932</v>
      </c>
      <c r="M6" s="33">
        <v>10</v>
      </c>
      <c r="N6" s="6">
        <f t="shared" ref="N6:N9" si="0">WORKDAY(L6,M6,W$5:W$19)</f>
        <v>44949</v>
      </c>
      <c r="O6" s="31">
        <f t="shared" ref="O6:O9" si="1">NETWORKDAYS.INTL(H6,N6,1,W6:W20)</f>
        <v>1</v>
      </c>
      <c r="P6" s="34"/>
      <c r="W6" s="6">
        <v>44571</v>
      </c>
    </row>
    <row r="7" spans="2:23">
      <c r="C7" s="14">
        <v>3</v>
      </c>
      <c r="D7" s="29">
        <f>+'base Solicitudes de Información'!B22</f>
        <v>107182023</v>
      </c>
      <c r="E7" s="56">
        <f>VLOOKUP(D7,'solc. acc.info.enero'!B:AX,49,0)</f>
        <v>44965</v>
      </c>
      <c r="F7" s="29" t="str">
        <f>VLOOKUP(D7,'solc. acc.info.enero'!B:CQ,94,0)</f>
        <v>PENDIENTE</v>
      </c>
      <c r="G7" s="42">
        <f>VLOOKUP(D7,'solc. acc.info.enero'!B:AO,40,0)</f>
        <v>44951.784432870372</v>
      </c>
      <c r="H7" s="56">
        <v>44963</v>
      </c>
      <c r="I7" s="32" t="s">
        <v>197</v>
      </c>
      <c r="J7" s="53">
        <f>+'solc. acc.info.enero'!BD5</f>
        <v>1</v>
      </c>
      <c r="K7" s="51">
        <f t="shared" ref="K7:K9" si="2">NETWORKDAYS.INTL(G7,H7,1,$W7:$W21)</f>
        <v>9</v>
      </c>
      <c r="L7" s="56">
        <f>VLOOKUP(D7,'solc. acc.info.enero'!B:AM,38,0)</f>
        <v>44937</v>
      </c>
      <c r="M7" s="30">
        <v>10</v>
      </c>
      <c r="N7" s="6">
        <f t="shared" si="0"/>
        <v>44951</v>
      </c>
      <c r="O7" s="31">
        <f t="shared" si="1"/>
        <v>-9</v>
      </c>
      <c r="P7" s="30"/>
      <c r="W7" s="6">
        <v>44641</v>
      </c>
    </row>
    <row r="8" spans="2:23">
      <c r="C8" s="14">
        <v>4</v>
      </c>
      <c r="D8" s="29">
        <f>+'base Solicitudes de Información'!B23</f>
        <v>173342023</v>
      </c>
      <c r="E8" s="56">
        <f>VLOOKUP(D8,'solc. acc.info.enero'!B:AX,49,0)</f>
        <v>44953</v>
      </c>
      <c r="F8" s="29" t="str">
        <f>VLOOKUP(D8,'solc. acc.info.enero'!B:CQ,94,0)</f>
        <v>GESTIONADO</v>
      </c>
      <c r="G8" s="42">
        <f>VLOOKUP(D8,'solc. acc.info.enero'!B:AO,40,0)</f>
        <v>44939.726979166669</v>
      </c>
      <c r="H8" s="56">
        <v>44951</v>
      </c>
      <c r="I8" s="32" t="s">
        <v>197</v>
      </c>
      <c r="J8" s="53">
        <f>+'solc. acc.info.enero'!BD6</f>
        <v>1</v>
      </c>
      <c r="K8" s="51">
        <f t="shared" si="2"/>
        <v>9</v>
      </c>
      <c r="L8" s="56">
        <f>VLOOKUP(D8,'solc. acc.info.enero'!B:AM,38,0)</f>
        <v>44939</v>
      </c>
      <c r="M8" s="33">
        <v>10</v>
      </c>
      <c r="N8" s="6">
        <f t="shared" si="0"/>
        <v>44953</v>
      </c>
      <c r="O8" s="31">
        <f t="shared" si="1"/>
        <v>3</v>
      </c>
      <c r="P8" s="35"/>
      <c r="W8" s="6">
        <v>44665</v>
      </c>
    </row>
    <row r="9" spans="2:23">
      <c r="C9" s="14">
        <v>5</v>
      </c>
      <c r="D9" s="29" t="e">
        <f>+'base Solicitudes de Información'!#REF!</f>
        <v>#REF!</v>
      </c>
      <c r="E9" s="56" t="e">
        <f>VLOOKUP(D9,'solc. acc.info.enero'!B:AX,49,0)</f>
        <v>#REF!</v>
      </c>
      <c r="F9" s="29" t="e">
        <f>VLOOKUP(D9,'solc. acc.info.enero'!B:CQ,94,0)</f>
        <v>#REF!</v>
      </c>
      <c r="G9" s="42" t="e">
        <f>VLOOKUP(D9,'solc. acc.info.enero'!B:AO,40,0)</f>
        <v>#REF!</v>
      </c>
      <c r="H9" s="56">
        <v>44937</v>
      </c>
      <c r="I9" s="32" t="s">
        <v>197</v>
      </c>
      <c r="J9" s="53">
        <f>+'solc. acc.info.enero'!BD7</f>
        <v>8</v>
      </c>
      <c r="K9" s="51" t="e">
        <f t="shared" si="2"/>
        <v>#REF!</v>
      </c>
      <c r="L9" s="56" t="e">
        <f>VLOOKUP(D9,'solc. acc.info.enero'!B:AM,38,0)</f>
        <v>#REF!</v>
      </c>
      <c r="M9" s="30">
        <v>10</v>
      </c>
      <c r="N9" s="6" t="e">
        <f t="shared" si="0"/>
        <v>#REF!</v>
      </c>
      <c r="O9" s="31" t="e">
        <f t="shared" si="1"/>
        <v>#REF!</v>
      </c>
      <c r="P9" s="30"/>
      <c r="W9" s="6">
        <v>44666</v>
      </c>
    </row>
    <row r="10" spans="2:23">
      <c r="D10" s="14"/>
      <c r="E10" s="14"/>
      <c r="F10" s="37"/>
      <c r="G10" s="14"/>
      <c r="H10" s="14"/>
      <c r="I10" s="14"/>
      <c r="J10" s="14"/>
      <c r="K10" s="14"/>
      <c r="L10" s="14"/>
      <c r="M10" s="14"/>
      <c r="N10" s="14"/>
      <c r="O10" s="14"/>
      <c r="P10" s="14"/>
      <c r="W10" s="6">
        <v>44746</v>
      </c>
    </row>
    <row r="11" spans="2:23">
      <c r="D11" s="14"/>
      <c r="E11" s="14"/>
      <c r="F11" s="14"/>
      <c r="G11" s="14"/>
      <c r="H11" s="14"/>
      <c r="I11" s="14"/>
      <c r="J11" s="14"/>
      <c r="K11" s="14"/>
      <c r="L11" s="14"/>
      <c r="M11" s="14"/>
      <c r="N11" s="14"/>
      <c r="O11" s="14"/>
      <c r="P11" s="14"/>
      <c r="W11" s="6">
        <v>44762</v>
      </c>
    </row>
    <row r="12" spans="2:23">
      <c r="D12" s="14"/>
      <c r="E12" s="14"/>
      <c r="F12" s="36"/>
      <c r="G12" s="14"/>
      <c r="H12" s="14"/>
      <c r="I12" s="14"/>
      <c r="J12" s="14"/>
      <c r="K12" s="14"/>
      <c r="L12" s="14"/>
      <c r="M12" s="14"/>
      <c r="N12" s="14"/>
      <c r="O12" s="14"/>
      <c r="P12" s="14"/>
      <c r="W12" s="6">
        <v>44780</v>
      </c>
    </row>
    <row r="13" spans="2:23">
      <c r="D13" s="14"/>
      <c r="E13" s="14"/>
      <c r="F13" s="36"/>
      <c r="G13" s="14"/>
      <c r="H13" s="14"/>
      <c r="I13" s="14"/>
      <c r="J13" s="14"/>
      <c r="K13" s="14"/>
      <c r="L13" s="14"/>
      <c r="M13" s="14"/>
      <c r="N13" s="14"/>
      <c r="O13" s="14"/>
      <c r="P13" s="14"/>
      <c r="W13" s="6">
        <v>44788</v>
      </c>
    </row>
    <row r="14" spans="2:23">
      <c r="D14" s="14"/>
      <c r="E14" s="14"/>
      <c r="F14" s="36"/>
      <c r="G14" s="14"/>
      <c r="H14" s="14"/>
      <c r="I14" s="14"/>
      <c r="J14" s="14"/>
      <c r="K14" s="14"/>
      <c r="L14" s="14"/>
      <c r="M14" s="14"/>
      <c r="N14" s="14"/>
      <c r="O14" s="14"/>
      <c r="P14" s="14"/>
      <c r="W14" s="6">
        <v>44851</v>
      </c>
    </row>
    <row r="15" spans="2:23">
      <c r="F15" s="38"/>
      <c r="W15" s="6">
        <v>44872</v>
      </c>
    </row>
    <row r="16" spans="2:23">
      <c r="W16" s="6">
        <v>44879</v>
      </c>
    </row>
    <row r="17" spans="6:23">
      <c r="F17" s="38"/>
      <c r="W17" s="6">
        <v>44903</v>
      </c>
    </row>
    <row r="18" spans="6:23">
      <c r="F18" s="39"/>
      <c r="W18" s="6">
        <v>44920</v>
      </c>
    </row>
    <row r="19" spans="6:23">
      <c r="W19" s="6">
        <v>44935</v>
      </c>
    </row>
  </sheetData>
  <mergeCells count="1">
    <mergeCell ref="L3:O3"/>
  </mergeCells>
  <phoneticPr fontId="35"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4140625" defaultRowHeight="15" customHeight="1"/>
  <cols>
    <col min="1" max="1" width="22.6640625" customWidth="1"/>
    <col min="2" max="2" width="31.6640625" bestFit="1" customWidth="1"/>
    <col min="4" max="4" width="17" customWidth="1"/>
    <col min="5" max="5" width="32.6640625" customWidth="1"/>
    <col min="6" max="6" width="40.33203125" customWidth="1"/>
    <col min="7" max="8" width="32.109375" bestFit="1" customWidth="1"/>
    <col min="9" max="9" width="14.33203125" bestFit="1" customWidth="1"/>
    <col min="10" max="10" width="19.6640625" customWidth="1"/>
    <col min="12" max="12" width="13.5546875" customWidth="1"/>
    <col min="13" max="13" width="19.5546875" customWidth="1"/>
    <col min="14" max="14" width="16.5546875" customWidth="1"/>
    <col min="16" max="16" width="14.6640625" customWidth="1"/>
    <col min="17" max="17" width="22.44140625" customWidth="1"/>
    <col min="18" max="18" width="21.109375" customWidth="1"/>
    <col min="19" max="19" width="21.44140625" customWidth="1"/>
    <col min="21" max="21" width="19.5546875" customWidth="1"/>
    <col min="22" max="22" width="18.88671875" customWidth="1"/>
    <col min="23" max="23" width="12" customWidth="1"/>
    <col min="25" max="25" width="19.44140625" customWidth="1"/>
    <col min="26" max="26" width="21.109375" customWidth="1"/>
    <col min="27" max="27" width="25.109375" customWidth="1"/>
    <col min="29" max="29" width="16.33203125" customWidth="1"/>
    <col min="31" max="31" width="23.88671875" customWidth="1"/>
    <col min="32" max="32" width="19.109375" customWidth="1"/>
    <col min="33" max="33" width="20.88671875" customWidth="1"/>
    <col min="34" max="34" width="21.6640625" customWidth="1"/>
    <col min="35" max="35" width="23.33203125" customWidth="1"/>
    <col min="36" max="36" width="21.6640625" customWidth="1"/>
    <col min="37" max="37" width="33.33203125" customWidth="1"/>
    <col min="38" max="38" width="31.6640625" customWidth="1"/>
    <col min="39" max="39" width="15.33203125" style="6" customWidth="1"/>
    <col min="40" max="40" width="15.5546875" style="6" customWidth="1"/>
    <col min="41" max="41" width="18" style="6" customWidth="1"/>
    <col min="42" max="42" width="22" style="6" customWidth="1"/>
    <col min="43" max="43" width="25.6640625" customWidth="1"/>
    <col min="44" max="44" width="23.5546875" style="6" customWidth="1"/>
    <col min="45" max="45" width="25.5546875" style="6" customWidth="1"/>
    <col min="46" max="46" width="26.44140625" style="6" customWidth="1"/>
    <col min="47" max="47" width="26.6640625" style="6" customWidth="1"/>
    <col min="48" max="48" width="27.5546875" style="6" customWidth="1"/>
    <col min="49" max="49" width="26.5546875" style="6" customWidth="1"/>
    <col min="50" max="50" width="19.88671875" style="6" customWidth="1"/>
    <col min="51" max="51" width="24.88671875" customWidth="1"/>
    <col min="52" max="52" width="24" customWidth="1"/>
    <col min="53" max="53" width="21.88671875" style="6" customWidth="1"/>
    <col min="54" max="54" width="18.88671875" style="6" customWidth="1"/>
    <col min="55" max="55" width="13.88671875" style="6" customWidth="1"/>
    <col min="56" max="56" width="13.88671875" customWidth="1"/>
    <col min="57" max="57" width="18.44140625" customWidth="1"/>
    <col min="59" max="59" width="22.88671875" customWidth="1"/>
    <col min="60" max="60" width="19.5546875" style="6" customWidth="1"/>
    <col min="61" max="61" width="20" customWidth="1"/>
    <col min="62" max="62" width="26.88671875" customWidth="1"/>
    <col min="63" max="63" width="13.5546875" customWidth="1"/>
    <col min="64" max="64" width="16.109375" customWidth="1"/>
    <col min="65" max="65" width="14.5546875" customWidth="1"/>
    <col min="66" max="66" width="20.88671875" customWidth="1"/>
    <col min="67" max="67" width="14" customWidth="1"/>
    <col min="68" max="68" width="17.5546875" customWidth="1"/>
    <col min="69" max="69" width="19.44140625" customWidth="1"/>
    <col min="70" max="70" width="20.33203125" customWidth="1"/>
    <col min="71" max="71" width="21.5546875" customWidth="1"/>
    <col min="72" max="72" width="23.6640625" customWidth="1"/>
    <col min="73" max="73" width="24.88671875" customWidth="1"/>
    <col min="74" max="74" width="30.6640625" customWidth="1"/>
    <col min="75" max="75" width="25.6640625" customWidth="1"/>
    <col min="76" max="76" width="20.5546875" customWidth="1"/>
    <col min="77" max="77" width="32.109375" customWidth="1"/>
    <col min="78" max="78" width="24.33203125" customWidth="1"/>
    <col min="79" max="79" width="19.5546875" customWidth="1"/>
    <col min="80" max="80" width="21.33203125" customWidth="1"/>
    <col min="81" max="81" width="22.109375" customWidth="1"/>
    <col min="82" max="82" width="18.88671875" customWidth="1"/>
    <col min="83" max="83" width="24.109375" customWidth="1"/>
    <col min="84" max="84" width="19.6640625" customWidth="1"/>
    <col min="85" max="85" width="21.109375" customWidth="1"/>
    <col min="86" max="86" width="20.6640625" customWidth="1"/>
    <col min="87" max="87" width="16.6640625" customWidth="1"/>
    <col min="88" max="88" width="17" customWidth="1"/>
    <col min="91" max="91" width="16.6640625" customWidth="1"/>
    <col min="92" max="92" width="20.44140625" customWidth="1"/>
    <col min="93" max="93" width="22.33203125" customWidth="1"/>
    <col min="94" max="94" width="14.109375" customWidth="1"/>
    <col min="95" max="95" width="24.88671875" customWidth="1"/>
    <col min="96" max="96" width="19.6640625" customWidth="1"/>
    <col min="97" max="97" width="21.109375" customWidth="1"/>
    <col min="98" max="98" width="30.109375" customWidth="1"/>
    <col min="99" max="99" width="17.33203125" customWidth="1"/>
  </cols>
  <sheetData>
    <row r="1" spans="1:102" ht="14.4">
      <c r="A1" t="s">
        <v>0</v>
      </c>
      <c r="B1" t="s">
        <v>147</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ht="14.4">
      <c r="A2">
        <v>423</v>
      </c>
      <c r="B2">
        <v>4200732021</v>
      </c>
      <c r="C2" t="s">
        <v>99</v>
      </c>
      <c r="D2" t="s">
        <v>100</v>
      </c>
      <c r="E2" t="s">
        <v>101</v>
      </c>
      <c r="F2" t="s">
        <v>102</v>
      </c>
      <c r="G2" t="s">
        <v>103</v>
      </c>
      <c r="I2" t="s">
        <v>104</v>
      </c>
      <c r="J2" t="s">
        <v>105</v>
      </c>
      <c r="K2" t="s">
        <v>106</v>
      </c>
      <c r="L2" t="s">
        <v>153</v>
      </c>
      <c r="M2" t="s">
        <v>107</v>
      </c>
      <c r="O2" t="s">
        <v>121</v>
      </c>
      <c r="P2" t="s">
        <v>108</v>
      </c>
      <c r="Q2" t="s">
        <v>149</v>
      </c>
      <c r="R2" t="s">
        <v>129</v>
      </c>
      <c r="S2" t="s">
        <v>129</v>
      </c>
      <c r="T2" t="s">
        <v>181</v>
      </c>
      <c r="U2" t="s">
        <v>110</v>
      </c>
      <c r="W2" t="s">
        <v>111</v>
      </c>
      <c r="X2" t="s">
        <v>111</v>
      </c>
      <c r="Y2" t="s">
        <v>111</v>
      </c>
      <c r="AB2" t="s">
        <v>111</v>
      </c>
      <c r="AI2">
        <v>-74074154498</v>
      </c>
      <c r="AJ2">
        <v>469488655999999</v>
      </c>
      <c r="AM2" s="6">
        <v>44559</v>
      </c>
      <c r="AN2" s="6">
        <v>44560</v>
      </c>
      <c r="AO2" s="9">
        <v>44559.565995370373</v>
      </c>
      <c r="AP2" s="6">
        <v>44560</v>
      </c>
      <c r="AR2" t="s">
        <v>113</v>
      </c>
      <c r="AS2" t="s">
        <v>113</v>
      </c>
      <c r="AT2" t="s">
        <v>113</v>
      </c>
      <c r="AU2" t="s">
        <v>113</v>
      </c>
      <c r="AV2" t="s">
        <v>113</v>
      </c>
      <c r="AW2" t="s">
        <v>113</v>
      </c>
      <c r="AX2" s="6">
        <v>44588</v>
      </c>
      <c r="AY2">
        <v>20</v>
      </c>
      <c r="BA2" t="s">
        <v>113</v>
      </c>
      <c r="BB2" s="9">
        <v>44559.597314814811</v>
      </c>
      <c r="BC2" t="s">
        <v>113</v>
      </c>
      <c r="BD2">
        <v>1</v>
      </c>
      <c r="BE2">
        <v>0</v>
      </c>
      <c r="BF2" t="s">
        <v>114</v>
      </c>
      <c r="BG2" t="s">
        <v>10</v>
      </c>
      <c r="BH2" s="6">
        <v>44561</v>
      </c>
      <c r="BI2">
        <v>1</v>
      </c>
      <c r="BJ2">
        <v>0</v>
      </c>
      <c r="BK2" t="s">
        <v>182</v>
      </c>
      <c r="BL2" t="s">
        <v>182</v>
      </c>
      <c r="BM2" t="s">
        <v>122</v>
      </c>
      <c r="BN2" t="s">
        <v>122</v>
      </c>
      <c r="BO2" t="s">
        <v>123</v>
      </c>
      <c r="BP2" t="s">
        <v>154</v>
      </c>
      <c r="BQ2" t="s">
        <v>115</v>
      </c>
      <c r="BR2" t="s">
        <v>124</v>
      </c>
      <c r="BS2" t="s">
        <v>183</v>
      </c>
      <c r="BT2">
        <v>79209534</v>
      </c>
      <c r="BV2" t="s">
        <v>184</v>
      </c>
      <c r="BW2">
        <v>3102808418</v>
      </c>
      <c r="BX2">
        <v>3102808418</v>
      </c>
      <c r="CC2">
        <v>3</v>
      </c>
      <c r="CD2" t="s">
        <v>111</v>
      </c>
      <c r="CE2" t="s">
        <v>112</v>
      </c>
      <c r="CH2">
        <v>1</v>
      </c>
      <c r="CI2" t="s">
        <v>116</v>
      </c>
      <c r="CJ2" t="s">
        <v>125</v>
      </c>
      <c r="CL2" t="s">
        <v>126</v>
      </c>
      <c r="CM2" t="s">
        <v>117</v>
      </c>
      <c r="CN2" t="s">
        <v>113</v>
      </c>
      <c r="CO2" t="s">
        <v>118</v>
      </c>
      <c r="CP2" t="s">
        <v>119</v>
      </c>
      <c r="CQ2" t="s">
        <v>120</v>
      </c>
    </row>
    <row r="3" spans="1:102" ht="14.4">
      <c r="A3">
        <v>338</v>
      </c>
      <c r="B3">
        <v>4139692021</v>
      </c>
      <c r="C3" t="s">
        <v>99</v>
      </c>
      <c r="D3" t="s">
        <v>100</v>
      </c>
      <c r="E3" t="s">
        <v>101</v>
      </c>
      <c r="F3" t="s">
        <v>102</v>
      </c>
      <c r="G3" t="s">
        <v>103</v>
      </c>
      <c r="I3" t="s">
        <v>104</v>
      </c>
      <c r="J3" t="s">
        <v>127</v>
      </c>
      <c r="K3" t="s">
        <v>128</v>
      </c>
      <c r="L3" t="s">
        <v>153</v>
      </c>
      <c r="M3" t="s">
        <v>107</v>
      </c>
      <c r="O3" t="s">
        <v>121</v>
      </c>
      <c r="P3" t="s">
        <v>108</v>
      </c>
      <c r="Q3" t="s">
        <v>109</v>
      </c>
      <c r="R3" t="s">
        <v>155</v>
      </c>
      <c r="S3" t="s">
        <v>155</v>
      </c>
      <c r="T3" t="s">
        <v>172</v>
      </c>
      <c r="U3" t="s">
        <v>130</v>
      </c>
      <c r="W3" t="s">
        <v>111</v>
      </c>
      <c r="X3" t="s">
        <v>112</v>
      </c>
      <c r="Y3" t="s">
        <v>111</v>
      </c>
      <c r="AB3" t="s">
        <v>111</v>
      </c>
      <c r="AE3" t="s">
        <v>173</v>
      </c>
      <c r="AF3" t="s">
        <v>174</v>
      </c>
      <c r="AG3" t="s">
        <v>175</v>
      </c>
      <c r="AH3">
        <v>3</v>
      </c>
      <c r="AI3">
        <v>-740704692900181</v>
      </c>
      <c r="AJ3">
        <v>4661645339972420</v>
      </c>
      <c r="AM3" s="6">
        <v>44552</v>
      </c>
      <c r="AN3" s="6">
        <v>44553</v>
      </c>
      <c r="AO3" s="9">
        <v>44552.551435185182</v>
      </c>
      <c r="AP3" s="6">
        <v>44553</v>
      </c>
      <c r="AR3" t="s">
        <v>113</v>
      </c>
      <c r="AS3" t="s">
        <v>113</v>
      </c>
      <c r="AT3" t="s">
        <v>113</v>
      </c>
      <c r="AU3" t="s">
        <v>113</v>
      </c>
      <c r="AV3" t="s">
        <v>113</v>
      </c>
      <c r="AW3" t="s">
        <v>113</v>
      </c>
      <c r="AX3" s="6">
        <v>44581</v>
      </c>
      <c r="AY3">
        <v>20</v>
      </c>
      <c r="BA3" t="s">
        <v>113</v>
      </c>
      <c r="BB3" s="9">
        <v>44552.624745370369</v>
      </c>
      <c r="BC3" s="9">
        <v>44553.465138888889</v>
      </c>
      <c r="BD3">
        <v>1</v>
      </c>
      <c r="BE3">
        <v>0</v>
      </c>
      <c r="BF3" t="s">
        <v>114</v>
      </c>
      <c r="BG3" t="s">
        <v>10</v>
      </c>
      <c r="BH3" s="6">
        <v>44554</v>
      </c>
      <c r="BI3">
        <v>1</v>
      </c>
      <c r="BJ3">
        <v>0</v>
      </c>
      <c r="BK3" t="s">
        <v>176</v>
      </c>
      <c r="BL3" t="s">
        <v>176</v>
      </c>
      <c r="BO3" t="s">
        <v>177</v>
      </c>
      <c r="BP3" t="s">
        <v>154</v>
      </c>
      <c r="BQ3" t="s">
        <v>115</v>
      </c>
      <c r="BS3" t="s">
        <v>178</v>
      </c>
      <c r="CD3" t="s">
        <v>111</v>
      </c>
      <c r="CE3" t="s">
        <v>111</v>
      </c>
      <c r="CF3" t="s">
        <v>179</v>
      </c>
      <c r="CG3" t="s">
        <v>101</v>
      </c>
      <c r="CH3">
        <v>1</v>
      </c>
      <c r="CI3" t="s">
        <v>116</v>
      </c>
      <c r="CJ3" t="s">
        <v>125</v>
      </c>
      <c r="CL3" t="s">
        <v>126</v>
      </c>
      <c r="CM3" t="s">
        <v>117</v>
      </c>
      <c r="CN3" t="s">
        <v>113</v>
      </c>
      <c r="CO3" t="s">
        <v>118</v>
      </c>
      <c r="CP3" t="s">
        <v>119</v>
      </c>
      <c r="CQ3" t="s">
        <v>120</v>
      </c>
    </row>
    <row r="4" spans="1:102" ht="14.4">
      <c r="A4">
        <v>337</v>
      </c>
      <c r="B4">
        <v>4139572021</v>
      </c>
      <c r="C4" t="s">
        <v>99</v>
      </c>
      <c r="D4" t="s">
        <v>100</v>
      </c>
      <c r="E4" t="s">
        <v>101</v>
      </c>
      <c r="F4" t="s">
        <v>102</v>
      </c>
      <c r="G4" t="s">
        <v>103</v>
      </c>
      <c r="I4" t="s">
        <v>104</v>
      </c>
      <c r="J4" t="s">
        <v>127</v>
      </c>
      <c r="K4" t="s">
        <v>128</v>
      </c>
      <c r="L4" t="s">
        <v>153</v>
      </c>
      <c r="M4" t="s">
        <v>107</v>
      </c>
      <c r="O4" t="s">
        <v>121</v>
      </c>
      <c r="P4" t="s">
        <v>108</v>
      </c>
      <c r="Q4" t="s">
        <v>171</v>
      </c>
      <c r="R4" t="s">
        <v>155</v>
      </c>
      <c r="S4" t="s">
        <v>155</v>
      </c>
      <c r="T4" t="s">
        <v>172</v>
      </c>
      <c r="U4" t="s">
        <v>130</v>
      </c>
      <c r="W4" t="s">
        <v>111</v>
      </c>
      <c r="X4" t="s">
        <v>111</v>
      </c>
      <c r="Y4" t="s">
        <v>111</v>
      </c>
      <c r="AB4" t="s">
        <v>111</v>
      </c>
      <c r="AE4" t="s">
        <v>173</v>
      </c>
      <c r="AF4" t="s">
        <v>174</v>
      </c>
      <c r="AG4" t="s">
        <v>175</v>
      </c>
      <c r="AH4">
        <v>3</v>
      </c>
      <c r="AI4">
        <v>-7407051019370550</v>
      </c>
      <c r="AJ4">
        <v>4661680093343530</v>
      </c>
      <c r="AM4" s="6">
        <v>44552</v>
      </c>
      <c r="AN4" s="6">
        <v>44553</v>
      </c>
      <c r="AO4" s="9">
        <v>44552.501643518517</v>
      </c>
      <c r="AP4" s="6">
        <v>44553</v>
      </c>
      <c r="AR4" t="s">
        <v>113</v>
      </c>
      <c r="AS4" t="s">
        <v>113</v>
      </c>
      <c r="AT4" t="s">
        <v>113</v>
      </c>
      <c r="AU4" t="s">
        <v>113</v>
      </c>
      <c r="AV4" t="s">
        <v>113</v>
      </c>
      <c r="AW4" t="s">
        <v>113</v>
      </c>
      <c r="AX4" s="6">
        <v>44581</v>
      </c>
      <c r="AY4">
        <v>20</v>
      </c>
      <c r="BA4" t="s">
        <v>113</v>
      </c>
      <c r="BB4" s="9">
        <v>44552.627986111111</v>
      </c>
      <c r="BC4" t="s">
        <v>113</v>
      </c>
      <c r="BD4">
        <v>1</v>
      </c>
      <c r="BE4">
        <v>0</v>
      </c>
      <c r="BF4" t="s">
        <v>114</v>
      </c>
      <c r="BG4" t="s">
        <v>10</v>
      </c>
      <c r="BH4" s="6">
        <v>44554</v>
      </c>
      <c r="BI4">
        <v>1</v>
      </c>
      <c r="BJ4">
        <v>0</v>
      </c>
      <c r="BK4" t="s">
        <v>176</v>
      </c>
      <c r="BL4" t="s">
        <v>176</v>
      </c>
      <c r="BO4" t="s">
        <v>177</v>
      </c>
      <c r="BP4" t="s">
        <v>154</v>
      </c>
      <c r="BQ4" t="s">
        <v>115</v>
      </c>
      <c r="BS4" t="s">
        <v>178</v>
      </c>
      <c r="CD4" t="s">
        <v>111</v>
      </c>
      <c r="CE4" t="s">
        <v>111</v>
      </c>
      <c r="CF4" t="s">
        <v>179</v>
      </c>
      <c r="CG4" t="s">
        <v>101</v>
      </c>
      <c r="CH4">
        <v>1</v>
      </c>
      <c r="CI4" t="s">
        <v>180</v>
      </c>
      <c r="CJ4" t="s">
        <v>125</v>
      </c>
      <c r="CL4" t="s">
        <v>126</v>
      </c>
      <c r="CM4" t="s">
        <v>117</v>
      </c>
      <c r="CN4" t="s">
        <v>113</v>
      </c>
      <c r="CO4" t="s">
        <v>118</v>
      </c>
      <c r="CP4" t="s">
        <v>119</v>
      </c>
      <c r="CQ4" t="s">
        <v>120</v>
      </c>
    </row>
    <row r="5" spans="1:102" ht="14.4">
      <c r="A5">
        <v>335</v>
      </c>
      <c r="B5">
        <v>4137232021</v>
      </c>
      <c r="C5" t="s">
        <v>99</v>
      </c>
      <c r="D5" t="s">
        <v>100</v>
      </c>
      <c r="E5" t="s">
        <v>101</v>
      </c>
      <c r="F5" t="s">
        <v>102</v>
      </c>
      <c r="G5" t="s">
        <v>103</v>
      </c>
      <c r="I5" t="s">
        <v>104</v>
      </c>
      <c r="J5" t="s">
        <v>104</v>
      </c>
      <c r="K5" t="s">
        <v>148</v>
      </c>
      <c r="L5" t="s">
        <v>153</v>
      </c>
      <c r="M5" t="s">
        <v>107</v>
      </c>
      <c r="O5" t="s">
        <v>121</v>
      </c>
      <c r="P5" t="s">
        <v>108</v>
      </c>
      <c r="Q5" t="s">
        <v>149</v>
      </c>
      <c r="R5" t="s">
        <v>150</v>
      </c>
      <c r="S5" t="s">
        <v>150</v>
      </c>
      <c r="T5" t="s">
        <v>163</v>
      </c>
      <c r="U5" t="s">
        <v>130</v>
      </c>
      <c r="W5" t="s">
        <v>111</v>
      </c>
      <c r="X5" t="s">
        <v>112</v>
      </c>
      <c r="Y5" t="s">
        <v>111</v>
      </c>
      <c r="AB5" t="s">
        <v>111</v>
      </c>
      <c r="AH5">
        <v>6</v>
      </c>
      <c r="AI5">
        <v>-7405519723897660</v>
      </c>
      <c r="AJ5">
        <v>4654121528847040</v>
      </c>
      <c r="AM5" s="6">
        <v>44552</v>
      </c>
      <c r="AN5" s="6">
        <v>44553</v>
      </c>
      <c r="AO5" s="9">
        <v>44561.006863425922</v>
      </c>
      <c r="AP5" s="6">
        <v>44564</v>
      </c>
      <c r="AR5" t="s">
        <v>113</v>
      </c>
      <c r="AS5" t="s">
        <v>113</v>
      </c>
      <c r="AT5" t="s">
        <v>113</v>
      </c>
      <c r="AU5" t="s">
        <v>113</v>
      </c>
      <c r="AV5" t="s">
        <v>113</v>
      </c>
      <c r="AW5" t="s">
        <v>113</v>
      </c>
      <c r="AX5" s="6">
        <v>44592</v>
      </c>
      <c r="AY5">
        <v>20</v>
      </c>
      <c r="BA5" t="s">
        <v>113</v>
      </c>
      <c r="BB5" s="9">
        <v>44561.32303240741</v>
      </c>
      <c r="BC5" t="s">
        <v>113</v>
      </c>
      <c r="BD5">
        <v>1</v>
      </c>
      <c r="BE5">
        <v>0</v>
      </c>
      <c r="BF5" t="s">
        <v>114</v>
      </c>
      <c r="BG5" t="s">
        <v>10</v>
      </c>
      <c r="BH5" s="6">
        <v>44565</v>
      </c>
      <c r="BI5">
        <v>1</v>
      </c>
      <c r="BJ5">
        <v>0</v>
      </c>
      <c r="BK5" t="s">
        <v>164</v>
      </c>
      <c r="BL5" t="s">
        <v>164</v>
      </c>
      <c r="BM5" t="s">
        <v>122</v>
      </c>
      <c r="BN5" t="s">
        <v>122</v>
      </c>
      <c r="BO5" t="s">
        <v>123</v>
      </c>
      <c r="BP5" t="s">
        <v>154</v>
      </c>
      <c r="BQ5" t="s">
        <v>115</v>
      </c>
      <c r="BR5" t="s">
        <v>124</v>
      </c>
      <c r="BS5" t="s">
        <v>165</v>
      </c>
      <c r="BT5">
        <v>1020794847</v>
      </c>
      <c r="BV5" t="s">
        <v>166</v>
      </c>
      <c r="BX5">
        <v>3042501907</v>
      </c>
      <c r="BY5" t="s">
        <v>167</v>
      </c>
      <c r="BZ5" t="s">
        <v>168</v>
      </c>
      <c r="CA5" t="s">
        <v>169</v>
      </c>
      <c r="CB5" t="s">
        <v>170</v>
      </c>
      <c r="CC5">
        <v>6</v>
      </c>
      <c r="CD5" t="s">
        <v>111</v>
      </c>
      <c r="CE5" t="s">
        <v>112</v>
      </c>
      <c r="CH5">
        <v>1</v>
      </c>
      <c r="CI5" t="s">
        <v>116</v>
      </c>
      <c r="CJ5" t="s">
        <v>125</v>
      </c>
      <c r="CL5" t="s">
        <v>126</v>
      </c>
      <c r="CM5" t="s">
        <v>117</v>
      </c>
      <c r="CN5" t="s">
        <v>113</v>
      </c>
      <c r="CO5" t="s">
        <v>118</v>
      </c>
      <c r="CP5" t="s">
        <v>119</v>
      </c>
      <c r="CQ5" t="s">
        <v>152</v>
      </c>
    </row>
    <row r="6" spans="1:102" ht="14.4">
      <c r="A6">
        <v>92</v>
      </c>
      <c r="B6">
        <v>3941242021</v>
      </c>
      <c r="C6" t="s">
        <v>99</v>
      </c>
      <c r="D6" t="s">
        <v>100</v>
      </c>
      <c r="E6" t="s">
        <v>101</v>
      </c>
      <c r="F6" t="s">
        <v>102</v>
      </c>
      <c r="G6" t="s">
        <v>103</v>
      </c>
      <c r="I6" t="s">
        <v>104</v>
      </c>
      <c r="J6" t="s">
        <v>127</v>
      </c>
      <c r="K6" t="s">
        <v>128</v>
      </c>
      <c r="L6" t="s">
        <v>153</v>
      </c>
      <c r="M6" t="s">
        <v>107</v>
      </c>
      <c r="O6" t="s">
        <v>121</v>
      </c>
      <c r="P6" t="s">
        <v>108</v>
      </c>
      <c r="Q6" t="s">
        <v>109</v>
      </c>
      <c r="R6" t="s">
        <v>155</v>
      </c>
      <c r="S6" t="s">
        <v>155</v>
      </c>
      <c r="T6" t="s">
        <v>156</v>
      </c>
      <c r="U6" t="s">
        <v>130</v>
      </c>
      <c r="W6" t="s">
        <v>111</v>
      </c>
      <c r="X6" t="s">
        <v>111</v>
      </c>
      <c r="Y6" t="s">
        <v>111</v>
      </c>
      <c r="AB6" t="s">
        <v>111</v>
      </c>
      <c r="AM6" s="6">
        <v>44535</v>
      </c>
      <c r="AN6" s="6">
        <v>44536</v>
      </c>
      <c r="AO6" s="9">
        <v>44536.44630787037</v>
      </c>
      <c r="AP6" s="6">
        <v>44537</v>
      </c>
      <c r="AR6" t="s">
        <v>113</v>
      </c>
      <c r="AS6" t="s">
        <v>113</v>
      </c>
      <c r="AT6" t="s">
        <v>113</v>
      </c>
      <c r="AU6" t="s">
        <v>113</v>
      </c>
      <c r="AV6" t="s">
        <v>113</v>
      </c>
      <c r="AW6" t="s">
        <v>113</v>
      </c>
      <c r="AX6" s="6">
        <v>44565</v>
      </c>
      <c r="AY6">
        <v>20</v>
      </c>
      <c r="BA6" t="s">
        <v>113</v>
      </c>
      <c r="BB6" s="9">
        <v>44536.50372685185</v>
      </c>
      <c r="BC6" t="s">
        <v>113</v>
      </c>
      <c r="BD6">
        <v>1</v>
      </c>
      <c r="BE6">
        <v>0</v>
      </c>
      <c r="BF6" t="s">
        <v>114</v>
      </c>
      <c r="BG6" t="s">
        <v>10</v>
      </c>
      <c r="BH6" s="6">
        <v>44539</v>
      </c>
      <c r="BI6">
        <v>1</v>
      </c>
      <c r="BJ6">
        <v>0</v>
      </c>
      <c r="BK6" t="s">
        <v>157</v>
      </c>
      <c r="BL6" t="s">
        <v>157</v>
      </c>
      <c r="BM6" t="s">
        <v>122</v>
      </c>
      <c r="BN6" t="s">
        <v>122</v>
      </c>
      <c r="BO6" t="s">
        <v>123</v>
      </c>
      <c r="BP6" t="s">
        <v>154</v>
      </c>
      <c r="BQ6" t="s">
        <v>115</v>
      </c>
      <c r="BR6" t="s">
        <v>124</v>
      </c>
      <c r="BS6" t="s">
        <v>158</v>
      </c>
      <c r="BT6">
        <v>1030549158</v>
      </c>
      <c r="BV6" t="s">
        <v>159</v>
      </c>
      <c r="BW6">
        <v>3002945589</v>
      </c>
      <c r="BX6">
        <v>3002945589</v>
      </c>
      <c r="BZ6" t="s">
        <v>151</v>
      </c>
      <c r="CA6" t="s">
        <v>160</v>
      </c>
      <c r="CB6" t="s">
        <v>161</v>
      </c>
      <c r="CC6">
        <v>3</v>
      </c>
      <c r="CD6" t="s">
        <v>111</v>
      </c>
      <c r="CE6" t="s">
        <v>112</v>
      </c>
      <c r="CF6" t="s">
        <v>162</v>
      </c>
      <c r="CG6" t="s">
        <v>101</v>
      </c>
      <c r="CH6">
        <v>1</v>
      </c>
      <c r="CI6" t="s">
        <v>116</v>
      </c>
      <c r="CJ6" t="s">
        <v>125</v>
      </c>
      <c r="CL6" t="s">
        <v>126</v>
      </c>
      <c r="CM6" t="s">
        <v>117</v>
      </c>
      <c r="CN6" t="s">
        <v>113</v>
      </c>
      <c r="CO6" t="s">
        <v>118</v>
      </c>
      <c r="CP6" t="s">
        <v>119</v>
      </c>
      <c r="CQ6" t="s">
        <v>120</v>
      </c>
    </row>
    <row r="7" spans="1:102" ht="14.4">
      <c r="CX7" s="7"/>
    </row>
    <row r="10" spans="1:102" ht="60.75" customHeight="1">
      <c r="A10" s="4" t="s">
        <v>139</v>
      </c>
      <c r="B10" s="4" t="s">
        <v>140</v>
      </c>
      <c r="C10" s="4" t="s">
        <v>141</v>
      </c>
      <c r="D10" s="4" t="s">
        <v>142</v>
      </c>
      <c r="E10" s="4" t="s">
        <v>143</v>
      </c>
      <c r="F10" s="4" t="s">
        <v>144</v>
      </c>
      <c r="G10" s="4" t="s">
        <v>145</v>
      </c>
      <c r="H10" s="4" t="s">
        <v>146</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8" t="s">
        <v>147</v>
      </c>
      <c r="B19" s="8" t="s">
        <v>5</v>
      </c>
      <c r="C19" s="8" t="s">
        <v>13</v>
      </c>
      <c r="D19" s="8" t="s">
        <v>14</v>
      </c>
      <c r="E19" s="8" t="s">
        <v>16</v>
      </c>
      <c r="F19" s="8" t="s">
        <v>18</v>
      </c>
      <c r="G19" s="8" t="s">
        <v>54</v>
      </c>
      <c r="H19" s="8" t="s">
        <v>93</v>
      </c>
    </row>
    <row r="20" spans="1:8" ht="15" customHeight="1">
      <c r="A20">
        <v>3941242021</v>
      </c>
      <c r="B20" t="s">
        <v>103</v>
      </c>
      <c r="C20" t="s">
        <v>121</v>
      </c>
      <c r="D20" t="s">
        <v>108</v>
      </c>
      <c r="E20" t="s">
        <v>155</v>
      </c>
      <c r="F20" t="s">
        <v>156</v>
      </c>
      <c r="G20">
        <v>1</v>
      </c>
      <c r="H20" t="s">
        <v>120</v>
      </c>
    </row>
    <row r="21" spans="1:8" ht="15" customHeight="1">
      <c r="A21">
        <v>4137232021</v>
      </c>
      <c r="B21" t="s">
        <v>103</v>
      </c>
      <c r="C21" t="s">
        <v>121</v>
      </c>
      <c r="D21" t="s">
        <v>108</v>
      </c>
      <c r="E21" t="s">
        <v>150</v>
      </c>
      <c r="F21" t="s">
        <v>163</v>
      </c>
      <c r="G21">
        <v>1</v>
      </c>
      <c r="H21" t="s">
        <v>152</v>
      </c>
    </row>
    <row r="22" spans="1:8" ht="15" customHeight="1">
      <c r="A22">
        <v>4139572021</v>
      </c>
      <c r="B22" t="s">
        <v>103</v>
      </c>
      <c r="C22" t="s">
        <v>121</v>
      </c>
      <c r="D22" t="s">
        <v>108</v>
      </c>
      <c r="E22" t="s">
        <v>155</v>
      </c>
      <c r="F22" t="s">
        <v>172</v>
      </c>
      <c r="G22">
        <v>1</v>
      </c>
      <c r="H22" t="s">
        <v>120</v>
      </c>
    </row>
    <row r="23" spans="1:8" ht="15" customHeight="1">
      <c r="A23">
        <v>4139692021</v>
      </c>
      <c r="B23" t="s">
        <v>103</v>
      </c>
      <c r="C23" t="s">
        <v>121</v>
      </c>
      <c r="D23" t="s">
        <v>108</v>
      </c>
      <c r="E23" t="s">
        <v>155</v>
      </c>
      <c r="F23" t="s">
        <v>172</v>
      </c>
      <c r="G23">
        <v>1</v>
      </c>
      <c r="H23" t="s">
        <v>120</v>
      </c>
    </row>
    <row r="24" spans="1:8" ht="15" customHeight="1">
      <c r="A24">
        <v>4200732021</v>
      </c>
      <c r="B24" t="s">
        <v>103</v>
      </c>
      <c r="C24" t="s">
        <v>121</v>
      </c>
      <c r="D24" t="s">
        <v>108</v>
      </c>
      <c r="E24" t="s">
        <v>129</v>
      </c>
      <c r="F24" t="s">
        <v>181</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base Solicitudes de Información</vt:lpstr>
      <vt:lpstr>solc. acc.info.enero</vt:lpstr>
      <vt:lpstr>Comentario</vt:lpstr>
      <vt:lpstr>Análisis</vt:lpstr>
      <vt:lpstr>plantilla formula</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2023-02-14T11:17:33Z</dcterms:modified>
  <cp:category/>
  <cp:contentStatus/>
</cp:coreProperties>
</file>