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drawings/drawing4.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codeName="ThisWorkbook" hidePivotFieldList="1"/>
  <mc:AlternateContent xmlns:mc="http://schemas.openxmlformats.org/markup-compatibility/2006">
    <mc:Choice Requires="x15">
      <x15ac:absPath xmlns:x15ac="http://schemas.microsoft.com/office/spreadsheetml/2010/11/ac" url="C:\Users\Pmartinez\Downloads\"/>
    </mc:Choice>
  </mc:AlternateContent>
  <xr:revisionPtr revIDLastSave="0" documentId="13_ncr:1_{224CDE4A-4B18-47F8-A174-B9B4962183CE}" xr6:coauthVersionLast="36" xr6:coauthVersionMax="47" xr10:uidLastSave="{00000000-0000-0000-0000-000000000000}"/>
  <bookViews>
    <workbookView showHorizontalScroll="0" showVerticalScroll="0" showSheetTabs="0" xWindow="0" yWindow="0" windowWidth="24000" windowHeight="10095" tabRatio="874" xr2:uid="{00000000-000D-0000-FFFF-FFFF00000000}"/>
  </bookViews>
  <sheets>
    <sheet name="Portada" sheetId="32" r:id="rId1"/>
    <sheet name="base Solicitudes de Información" sheetId="30" r:id="rId2"/>
    <sheet name="solc. acc.info.noviembre" sheetId="39" r:id="rId3"/>
    <sheet name="Comentario" sheetId="34" r:id="rId4"/>
    <sheet name="plantilla formula" sheetId="38" r:id="rId5"/>
    <sheet name="Análisis" sheetId="35"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4">#REF!</definedName>
    <definedName name="ATENDIDO_POR">'[1]DATOS-MATRIZ'!$B$4:$B$10</definedName>
    <definedName name="CAMBIO_DE_USO_DE_LAS_ZONAS_O_BIENES_DE_USO_PÚBLICO" localSheetId="4">#REF!</definedName>
    <definedName name="CAMBIO_DE_USO_DE_LAS_ZONAS_O_BIENES_DE_USO_PÚBLICO">#REF!</definedName>
    <definedName name="CANAL_REG">'[2]DATOS-MATRIZ'!$A$4:$A$8</definedName>
    <definedName name="CANAL_REGISTRO" localSheetId="4">#REF!</definedName>
    <definedName name="CANAL_REGISTRO">#REF!</definedName>
    <definedName name="ESTRATO" localSheetId="4">#REF!</definedName>
    <definedName name="ESTRATO">#REF!</definedName>
    <definedName name="GRADO_VULNERABILIDAD" localSheetId="4">#REF!</definedName>
    <definedName name="GRADO_VULNERABILIDAD">#REF!</definedName>
    <definedName name="IDENT_POBLACIONAL" localSheetId="4">#REF!</definedName>
    <definedName name="IDENT_POBLACIONAL">'[1]DATOS-MATRIZ'!$H$4:$H$11</definedName>
    <definedName name="LOCALIDAD" localSheetId="4">#REF!</definedName>
    <definedName name="LOCALIDAD">'[1]DATOS-MATRIZ'!#REF!</definedName>
    <definedName name="MATERIAL_ENTREGADO" localSheetId="4">#REF!</definedName>
    <definedName name="MATERIAL_ENTREGADO">'[1]DATOS-MATRIZ'!$F$4:$F$6</definedName>
    <definedName name="MAYO" localSheetId="4">'[3]DATOS-MATRIZ'!#REF!</definedName>
    <definedName name="MAYO">'[3]DATOS-MATRIZ'!#REF!</definedName>
    <definedName name="PUNTO_ATENCION" localSheetId="4">#REF!</definedName>
    <definedName name="PUNTO_ATENCION">'[4]DATOS-MATRIZ'!$C$4:$C$11</definedName>
    <definedName name="RANGO_EDAD" localSheetId="4">#REF!</definedName>
    <definedName name="RANGO_EDAD">#REF!</definedName>
    <definedName name="SEXO" localSheetId="4">#REF!</definedName>
    <definedName name="SEXO">'[1]DATOS-MATRIZ'!$D$4:$D$8</definedName>
    <definedName name="TEMA" localSheetId="4">#REF!</definedName>
    <definedName name="TEMA">'[1]DATOS-MATRIZ'!$K$4:$K$74</definedName>
    <definedName name="TIPO_CONSULTA" localSheetId="4">#REF!</definedName>
    <definedName name="TIPO_CONSULTA">#REF!</definedName>
    <definedName name="TIPO_SOLICITUD" localSheetId="4">#REF!</definedName>
    <definedName name="TIPO_SOLICITUD">#REF!</definedName>
    <definedName name="tipopeticion">[5]Hoja3!$A$1:$C$11</definedName>
    <definedName name="TRAMITE_SERVICIO">'[1]DATOS-MATRIZ'!$T$4:$T$13</definedName>
  </definedNames>
  <calcPr calcId="191029"/>
  <pivotCaches>
    <pivotCache cacheId="0" r:id="rId14"/>
    <pivotCache cacheId="1" r:id="rId15"/>
    <pivotCache cacheId="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2" i="35" l="1"/>
  <c r="G20" i="30" a="1"/>
  <c r="G20" i="30" s="1"/>
  <c r="H20" i="30" a="1"/>
  <c r="H20" i="30" s="1"/>
  <c r="K14" i="38"/>
  <c r="L14" i="38"/>
  <c r="M14" i="38"/>
  <c r="P14" i="38" s="1"/>
  <c r="Q14" i="38" l="1"/>
  <c r="B20" i="30"/>
  <c r="F22" i="35" l="1"/>
  <c r="D22" i="35"/>
  <c r="N11" i="38" l="1"/>
  <c r="G22" i="35"/>
  <c r="I20" i="30"/>
  <c r="E20" i="30"/>
  <c r="D20" i="30"/>
  <c r="C20" i="30"/>
  <c r="F20" i="30"/>
  <c r="K13" i="38"/>
  <c r="L13" i="38"/>
  <c r="M13" i="38"/>
  <c r="P13" i="38" s="1"/>
  <c r="Q13" i="38" l="1"/>
  <c r="K5" i="38"/>
  <c r="H22" i="35" s="1"/>
  <c r="L5" i="38"/>
  <c r="K6" i="38"/>
  <c r="L6" i="38"/>
  <c r="K7" i="38"/>
  <c r="L7" i="38"/>
  <c r="K8" i="38"/>
  <c r="L8" i="38"/>
  <c r="L9" i="38" l="1"/>
  <c r="L10" i="38"/>
  <c r="L11" i="38"/>
  <c r="L12" i="38"/>
  <c r="K9" i="38"/>
  <c r="K10" i="38"/>
  <c r="K11" i="38"/>
  <c r="K12" i="38"/>
  <c r="C22" i="35"/>
  <c r="M6" i="38"/>
  <c r="M7" i="38"/>
  <c r="Q7" i="38" s="1"/>
  <c r="M8" i="38"/>
  <c r="Q8" i="38" s="1"/>
  <c r="M9" i="38"/>
  <c r="Q9" i="38" s="1"/>
  <c r="M10" i="38"/>
  <c r="Q10" i="38" s="1"/>
  <c r="M11" i="38"/>
  <c r="Q11" i="38" s="1"/>
  <c r="M12" i="38"/>
  <c r="Q12" i="38" s="1"/>
  <c r="M5" i="38"/>
  <c r="Q5" i="38" l="1"/>
  <c r="J22" i="35" s="1"/>
  <c r="Q6" i="38"/>
  <c r="P5" i="38"/>
  <c r="E22" i="35" s="1"/>
  <c r="P11" i="38"/>
  <c r="P12" i="38"/>
  <c r="P10" i="38"/>
  <c r="P9" i="38"/>
  <c r="P6" i="38" l="1"/>
  <c r="P7" i="38" l="1"/>
  <c r="P8" i="38"/>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<sst xmlns="http://schemas.openxmlformats.org/spreadsheetml/2006/main" count="656" uniqueCount="256">
  <si>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</si>
  <si>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</si>
  <si>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</si>
  <si>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</si>
  <si>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</si>
  <si>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</si>
  <si>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</si>
  <si>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</si>
  <si>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</si>
  <si>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</si>
  <si>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</si>
  <si>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</si>
  <si>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</si>
  <si>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</si>
  <si>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</si>
  <si>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</si>
  <si>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</si>
  <si>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</si>
  <si>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</si>
  <si>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</si>
  <si>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</si>
  <si>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</si>
  <si>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</si>
  <si>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</si>
  <si>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</si>
  <si>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</si>
  <si>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</si>
  <si>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</si>
  <si>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</si>
  <si>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</si>
  <si>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</si>
  <si>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</si>
  <si>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</si>
  <si>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</si>
  <si>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</si>
  <si>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</si>
  <si>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</si>
  <si>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</si>
  <si>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</si>
  <si>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</si>
  <si>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</si>
  <si>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</si>
  <si>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</si>
  <si>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</si>
  <si>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</si>
  <si>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</si>
  <si>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</si>
  <si>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</si>
  <si>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</si>
  <si>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</si>
  <si>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</si>
  <si>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</si>
  <si>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</si>
  <si>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</si>
  <si>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</si>
  <si>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</si>
  <si>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</si>
  <si>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</si>
  <si>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</si>
  <si>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</si>
  <si>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</si>
  <si>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</si>
  <si>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</si>
  <si>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</si>
  <si>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</si>
  <si>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</si>
  <si>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</si>
  <si>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</si>
  <si>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</si>
  <si>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</si>
  <si>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</si>
  <si>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</si>
  <si>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</si>
  <si>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</si>
  <si>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</si>
  <si>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</si>
  <si>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</si>
  <si>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</si>
  <si>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</si>
  <si>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</si>
  <si>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</si>
  <si>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</si>
  <si>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</si>
  <si>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</si>
  <si>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</si>
  <si>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</si>
  <si>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</si>
  <si>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</si>
  <si>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</si>
  <si>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</si>
  <si>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</si>
  <si>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</si>
  <si>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</si>
  <si>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</si>
  <si>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</si>
  <si>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</si>
  <si>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</si>
  <si>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</si>
  <si>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</si>
  <si>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</si>
  <si>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</si>
  <si>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</si>
  <si>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</si>
  <si>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</si>
  <si>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</si>
  <si>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</si>
  <si>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</si>
  <si>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</si>
  <si>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</si>
  <si>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</si>
  <si>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</si>
  <si>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</si>
  <si>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</si>
  <si>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</si>
  <si>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</si>
  <si>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</si>
  <si>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</si>
  <si>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</si>
  <si>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</si>
  <si>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</si>
  <si>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</si>
  <si>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</si>
  <si>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</si>
  <si>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</si>
  <si>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</si>
  <si>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</si>
  <si>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</si>
  <si>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</si>
  <si>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</si>
  <si>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</si>
  <si>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</si>
  <si>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</si>
  <si>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</si>
  <si>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</si>
  <si>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</si>
  <si>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</si>
  <si>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</si>
  <si>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</si>
  <si>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</si>
  <si>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</si>
  <si>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</si>
  <si>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</si>
  <si>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</si>
  <si>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</si>
  <si>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</si>
  <si>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</si>
  <si>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</si>
  <si>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</si>
  <si>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</si>
  <si>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</si>
  <si>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</si>
  <si>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</si>
  <si>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</si>
  <si>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</si>
  <si>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</si>
  <si>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</si>
  <si>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</si>
  <si>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</si>
  <si>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</si>
  <si>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</si>
  <si>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</si>
  <si>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</si>
  <si>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</si>
  <si>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</si>
  <si>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</si>
  <si>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</si>
  <si>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</si>
  <si>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</si>
  <si>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</si>
  <si>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</si>
  <si>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</si>
  <si>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</si>
  <si>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</si>
  <si>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</si>
  <si>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</si>
  <si>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</si>
  <si>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</si>
  <si>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</si>
  <si>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</si>
  <si>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</si>
  <si>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</si>
  <si>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</si>
  <si>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</si>
  <si>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</si>
  <si>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</si>
  <si>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</si>
  <si>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</si>
  <si>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</si>
  <si>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</si>
  <si>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</si>
  <si>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</si>
  <si>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r>
      <rPr>
        <sz val="12"/>
        <color theme="1"/>
        <rFont val="Museo Sans 300"/>
        <family val="3"/>
      </rPr>
      <t xml:space="preserve">De conformidad con lo establecido en el artículo 5 del Decreto 491 de 2020 para las solicitudes de información radicadas durante la emergencia sanitaria, el tiempo de respuesta es era de veinte (20) días hábiles. Sin embargo, de acuerdo a las disposiciones de la Ley 2207 de 2022 </t>
    </r>
    <r>
      <rPr>
        <i/>
        <sz val="12"/>
        <color theme="2" tint="-0.749992370372631"/>
        <rFont val="Museo Sans 300"/>
        <family val="3"/>
      </rPr>
      <t>“Por medio del cual se modifica el Decreto legislativo 491 de 2020”, que derogó el articulo 2 y 3 del Decreto 491 de 2020 donde se ampliaban los términos de respuesta por emergencia sanitaria y el retorno a los tiempos establecidos en la Ley 1755 del 2015."</t>
    </r>
    <r>
      <rPr>
        <sz val="12"/>
        <color theme="1"/>
        <rFont val="Museo Sans 300"/>
        <family val="3"/>
      </rPr>
      <t xml:space="preserve"> el cuál, deroga el artículo 5 del Decreto 491 de 2020 los tiempos otorgados para las peticiones radicadas durante la emergencia sanitaria y retoma los tiempos de respuesta establecidos en la Ley 1755 del 2015 desde el 18 de mayo en adelante.</t>
    </r>
    <r>
      <rPr>
        <b/>
        <sz val="12"/>
        <color theme="1"/>
        <rFont val="Museo Sans 300"/>
        <family val="3"/>
      </rPr>
      <t xml:space="preserve">
</t>
    </r>
    <r>
      <rPr>
        <sz val="12"/>
        <color theme="1"/>
        <rFont val="Museo Sans 300"/>
        <family val="3"/>
      </rPr>
      <t>Es de aclarar que las peticiones que ingresaron hasta el 17 de mayo, estan cobijadas por el Decreto 491 del 2022, las recibidas desde el 18 de mayo en adelante, aplica los términos de respuesta de la Ley 1755 del 2015. Por tanto al retomar el término legal establecido las solicitudes de acceso a la información son de</t>
    </r>
    <r>
      <rPr>
        <b/>
        <sz val="12"/>
        <color theme="1"/>
        <rFont val="Museo Sans 300"/>
        <family val="3"/>
      </rPr>
      <t xml:space="preserve"> diez (10) días hábiles.</t>
    </r>
  </si>
  <si>
    <t>La Defensoría del Espacio Público, conforme a la Ley de transparencia 1712 de 2014,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</si>
  <si>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</si>
  <si>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</si>
  <si>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</si>
  <si>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</si>
  <si>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</si>
  <si>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</si>
  <si>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</si>
  <si>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</si>
  <si>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</si>
  <si>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</si>
  <si>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</si>
  <si>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</si>
  <si>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</si>
  <si>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t>festivos 2023</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</si>
  <si>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</si>
  <si>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</si>
  <si>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</si>
  <si>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</si>
  <si>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</si>
  <si>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</si>
  <si>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</si>
  <si>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(en blanco)</t>
  </si>
  <si>
    <t>En trámite - Por respuesta parcial</t>
  </si>
  <si>
    <t>Estado actual en sistema (verificación manual)</t>
  </si>
  <si>
    <t>Item</t>
  </si>
  <si>
    <t>Juridica</t>
  </si>
  <si>
    <t>NIT</t>
  </si>
  <si>
    <t>Etiquetas de fila</t>
  </si>
  <si>
    <t>Total general</t>
  </si>
  <si>
    <t>Cuenta de Estado petición final
Estado de la petición en el último día  del mes</t>
  </si>
  <si>
    <t>PARA EL ANALISIS</t>
  </si>
  <si>
    <t>laguilar131</t>
  </si>
  <si>
    <t>Se trasladó por competencia,a la Secretaria Desarrolloe Economico y Secretaria de Gobierno   para que proceda de conformidad con sus competencias</t>
  </si>
  <si>
    <t>Se dio trámite por cierre por no competencia y se dio traslado a la Secretaria de Gobierno-Alcaldia Local  Instituto de Desarrollo Urbano-IDU  entidades competentes para darle tramite a su solicitud.</t>
  </si>
  <si>
    <t>Se asignó a la entidad y se respondió en términos</t>
  </si>
  <si>
    <t>Se dio trámite por cierre por no competencia y se dio traslado a la Secretaria de Gobierno-Alcaldia Local  Secretaria de Ambiente  Secretaria de Seguridad  Subred Norte  entidades competentes para darle tramite a su solicitud.</t>
  </si>
  <si>
    <t>Se trasladó por competencia, oportunamente a la Secretarai de Desarrollo Economico y Secretaria Distrital de Gobierno -Alcaldia Local para que proceda de conformidad con sus competencias</t>
  </si>
  <si>
    <t>Se trasladó por competencia, oportunamente a la Secretaria de Desarroloo Economico  IDU y Secretaria Distrital de Gobierno -Alcaldia Local para que proceda de conformidad con sus competencias</t>
  </si>
  <si>
    <t>Se trasladó por competencia, oportunamente a la Secretaria de Planeacion  Catastro  Secretaria de Habitat  para que procedan de conformidad con sus competencias</t>
  </si>
  <si>
    <t>Se trasladó por competencia, oportunamente a la Secretaria Distrital de Gobierno -Alcaldia Local  para que proceda de conformidad con sus competencias</t>
  </si>
  <si>
    <t>Noviembre 2023</t>
  </si>
  <si>
    <t>Columna1</t>
  </si>
  <si>
    <t>CERTIFICACIONES</t>
  </si>
  <si>
    <t>CERTIFICACION O CONCEPTO DE LA PROPIEDAD INMOBILIARIA DISTRITAL</t>
  </si>
  <si>
    <t>LILIANA  AGUILAR PUENTES</t>
  </si>
  <si>
    <t>WEB SERVICE</t>
  </si>
  <si>
    <t>E-MAIL</t>
  </si>
  <si>
    <t>En tramite - Por asignacion</t>
  </si>
  <si>
    <t>EMAIL-TRANSLADO POR COMPETENCIA /EDM_012-0007-23   SOLICITUD DE INFORMACION PARA ESTUDIOS AMBIENTALES Y SOCIALES PROYECTO IP EDMAX</t>
  </si>
  <si>
    <t xml:space="preserve">Sres. Secretaria de Gobierno. les solicitamos dar atencion a la peticion  por referir en su contenido temas propios de sus competencias  de acuerdo a lo manifestado por el ciudadano    solicitamos certificacion... sobre presencia territorios indigenas o tierras de comunidades negras </t>
  </si>
  <si>
    <t>1-2023-44965</t>
  </si>
  <si>
    <t>Clasificacion</t>
  </si>
  <si>
    <t xml:space="preserve">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</si>
  <si>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 xml:space="preserve">COPACOS SAN CRISTOB   </t>
  </si>
  <si>
    <t>Ingresada</t>
  </si>
  <si>
    <t>Por el distrito</t>
  </si>
  <si>
    <r>
      <t>Durante el mes de noviembre de 2023, se recibieron</t>
    </r>
    <r>
      <rPr>
        <b/>
        <sz val="12"/>
        <rFont val="Museo Sans 300"/>
        <family val="3"/>
      </rPr>
      <t xml:space="preserve"> una (01) solicitudes</t>
    </r>
    <r>
      <rPr>
        <sz val="12"/>
        <rFont val="Museo Sans 300"/>
        <family val="3"/>
      </rPr>
      <t xml:space="preserve"> clasificadas como de acceso a la información.
</t>
    </r>
  </si>
  <si>
    <t>24-11-23</t>
  </si>
  <si>
    <t>Solucionado - Por respuesta definitiva</t>
  </si>
  <si>
    <t xml:space="preserve">El estado en el cual se encuentran las solicitudes clasificadas como de acceso a la información, es el que se detalla a continuación:
► Una (01)  se respondió dentro de terminos.
</t>
  </si>
  <si>
    <t>Se asignó a la entidad y se respondió en términos. Se da respuesta mediante radicado 20232010177931</t>
  </si>
  <si>
    <r>
      <rPr>
        <b/>
        <sz val="14"/>
        <color theme="1"/>
        <rFont val="Calibri"/>
        <family val="2"/>
        <scheme val="minor"/>
      </rPr>
      <t>REPORTE  GESTIÓN DE PETICIONES</t>
    </r>
    <r>
      <rPr>
        <sz val="11"/>
        <color theme="1"/>
        <rFont val="Calibri"/>
        <family val="2"/>
        <scheme val="minor"/>
      </rPr>
      <t xml:space="preserve">
Fecha:  2023-11-01    a   2023-11- 30
Estado de Petición:  Al Periodo
</t>
    </r>
  </si>
  <si>
    <r>
      <rPr>
        <b/>
        <sz val="11"/>
        <color theme="1"/>
        <rFont val="Calibri"/>
        <family val="2"/>
        <scheme val="minor"/>
      </rPr>
      <t xml:space="preserve">Fecha de Elaboración </t>
    </r>
    <r>
      <rPr>
        <sz val="11"/>
        <color theme="1"/>
        <rFont val="Calibri"/>
        <family val="2"/>
        <scheme val="minor"/>
      </rPr>
      <t>7 de diciembre</t>
    </r>
    <r>
      <rPr>
        <b/>
        <sz val="11"/>
        <color theme="1"/>
        <rFont val="Calibri"/>
        <family val="2"/>
        <scheme val="minor"/>
      </rPr>
      <t xml:space="preserve"> - fecha de revisión y ajuste:</t>
    </r>
    <r>
      <rPr>
        <sz val="11"/>
        <color theme="1"/>
        <rFont val="Calibri"/>
        <family val="2"/>
        <scheme val="minor"/>
      </rPr>
      <t xml:space="preserve"> 7 de diciembre del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</si>
</sst>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_ ;[Red]\-0\ "/>
  </numFmts>
  <fonts count="62">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i/>
      <sz val="12"/>
      <color theme="2" tint="-0.74999237037263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b/>
      <sz val="9"/>
      <name val="Open Sans"/>
      <family val="2"/>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s>
  <fills count="39">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9">
    <xf numFmtId="0" fontId="0" fillId="0" borderId="0"/>
    <xf numFmtId="0" fontId="13" fillId="0" borderId="5" applyNumberFormat="0" applyFill="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0" borderId="13" applyNumberFormat="0" applyFill="0" applyAlignment="0" applyProtection="0"/>
    <xf numFmtId="0" fontId="44" fillId="0" borderId="0" applyNumberFormat="0" applyFill="0" applyBorder="0" applyAlignment="0" applyProtection="0"/>
    <xf numFmtId="0" fontId="45" fillId="8" borderId="0" applyNumberFormat="0" applyBorder="0" applyAlignment="0" applyProtection="0"/>
    <xf numFmtId="0" fontId="46" fillId="9" borderId="0" applyNumberFormat="0" applyBorder="0" applyAlignment="0" applyProtection="0"/>
    <xf numFmtId="0" fontId="48" fillId="11" borderId="14" applyNumberFormat="0" applyAlignment="0" applyProtection="0"/>
    <xf numFmtId="0" fontId="49" fillId="12" borderId="15" applyNumberFormat="0" applyAlignment="0" applyProtection="0"/>
    <xf numFmtId="0" fontId="50" fillId="12" borderId="14" applyNumberFormat="0" applyAlignment="0" applyProtection="0"/>
    <xf numFmtId="0" fontId="51" fillId="0" borderId="16" applyNumberFormat="0" applyFill="0" applyAlignment="0" applyProtection="0"/>
    <xf numFmtId="0" fontId="1" fillId="13" borderId="17" applyNumberFormat="0" applyAlignment="0" applyProtection="0"/>
    <xf numFmtId="0" fontId="52" fillId="0" borderId="0" applyNumberFormat="0" applyFill="0" applyBorder="0" applyAlignment="0" applyProtection="0"/>
    <xf numFmtId="0" fontId="41" fillId="14" borderId="18" applyNumberFormat="0" applyFont="0" applyAlignment="0" applyProtection="0"/>
    <xf numFmtId="0" fontId="53" fillId="0" borderId="0" applyNumberFormat="0" applyFill="0" applyBorder="0" applyAlignment="0" applyProtection="0"/>
    <xf numFmtId="0" fontId="34" fillId="0" borderId="19" applyNumberFormat="0" applyFill="0" applyAlignment="0" applyProtection="0"/>
    <xf numFmtId="0" fontId="2"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2"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2"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2"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2"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2" fillId="35"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54"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7" fillId="10" borderId="0" applyNumberFormat="0" applyBorder="0" applyAlignment="0" applyProtection="0"/>
    <xf numFmtId="0" fontId="41" fillId="18" borderId="0" applyNumberFormat="0" applyBorder="0" applyAlignment="0" applyProtection="0"/>
    <xf numFmtId="0" fontId="56" fillId="0" borderId="0"/>
    <xf numFmtId="0" fontId="41" fillId="22" borderId="0" applyNumberFormat="0" applyBorder="0" applyAlignment="0" applyProtection="0"/>
    <xf numFmtId="0" fontId="41" fillId="26" borderId="0" applyNumberFormat="0" applyBorder="0" applyAlignment="0" applyProtection="0"/>
    <xf numFmtId="0" fontId="41" fillId="30" borderId="0" applyNumberFormat="0" applyBorder="0" applyAlignment="0" applyProtection="0"/>
    <xf numFmtId="0" fontId="41" fillId="34" borderId="0" applyNumberFormat="0" applyBorder="0" applyAlignment="0" applyProtection="0"/>
    <xf numFmtId="0" fontId="41" fillId="38" borderId="0" applyNumberFormat="0" applyBorder="0" applyAlignment="0" applyProtection="0"/>
    <xf numFmtId="0" fontId="54"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6" fillId="0" borderId="0"/>
    <xf numFmtId="0" fontId="56" fillId="0" borderId="0"/>
    <xf numFmtId="0" fontId="56" fillId="0" borderId="0"/>
    <xf numFmtId="0" fontId="57" fillId="0" borderId="0" applyNumberFormat="0" applyFill="0" applyBorder="0" applyAlignment="0" applyProtection="0"/>
    <xf numFmtId="0" fontId="58" fillId="0" borderId="0"/>
    <xf numFmtId="0" fontId="56" fillId="0" borderId="0"/>
    <xf numFmtId="0" fontId="57" fillId="0" borderId="0" applyNumberFormat="0" applyFill="0" applyBorder="0" applyAlignment="0" applyProtection="0"/>
    <xf numFmtId="0" fontId="56" fillId="0" borderId="0"/>
    <xf numFmtId="0" fontId="56" fillId="0" borderId="0"/>
    <xf numFmtId="9" fontId="56" fillId="0" borderId="0" applyFont="0" applyFill="0" applyBorder="0" applyAlignment="0" applyProtection="0"/>
    <xf numFmtId="0" fontId="56" fillId="0" borderId="0"/>
    <xf numFmtId="0" fontId="41" fillId="0" borderId="0"/>
    <xf numFmtId="0" fontId="41" fillId="0" borderId="0"/>
    <xf numFmtId="0" fontId="55" fillId="0" borderId="0" applyNumberFormat="0" applyFill="0" applyBorder="0" applyAlignment="0" applyProtection="0"/>
    <xf numFmtId="0" fontId="56" fillId="0" borderId="0"/>
    <xf numFmtId="0" fontId="56" fillId="0" borderId="0"/>
    <xf numFmtId="0" fontId="56" fillId="0" borderId="0"/>
    <xf numFmtId="0" fontId="56" fillId="0" borderId="0"/>
    <xf numFmtId="0" fontId="59" fillId="0" borderId="0"/>
    <xf numFmtId="0" fontId="56" fillId="0" borderId="0"/>
    <xf numFmtId="0" fontId="41" fillId="0" borderId="0"/>
    <xf numFmtId="0" fontId="56" fillId="0" borderId="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6" fillId="0" borderId="0"/>
    <xf numFmtId="0" fontId="56" fillId="0" borderId="0"/>
    <xf numFmtId="0" fontId="58" fillId="0" borderId="0"/>
    <xf numFmtId="0" fontId="57"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58" fillId="0" borderId="0"/>
    <xf numFmtId="0" fontId="41" fillId="0" borderId="0"/>
    <xf numFmtId="0" fontId="56" fillId="0" borderId="0"/>
    <xf numFmtId="0" fontId="56" fillId="0" borderId="0"/>
    <xf numFmtId="0" fontId="57" fillId="0" borderId="0" applyNumberFormat="0" applyFill="0" applyBorder="0" applyAlignment="0" applyProtection="0"/>
    <xf numFmtId="0" fontId="56" fillId="0" borderId="0"/>
    <xf numFmtId="0" fontId="4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cellStyleXfs>
  <cellXfs count="105">
    <xf numFmtId="0" fontId="0" fillId="0" borderId="0" xfId="0"/>
    <xf numFmtId="0" fontId="0" fillId="0" borderId="0" xfId="0" applyAlignment="1">
      <alignment wrapText="1"/>
    </xf>
    <xf numFmtId="0" fontId="5" fillId="0" borderId="0" xfId="0" applyFont="1" applyAlignment="1">
      <alignment horizontal="center" vertical="center" wrapText="1"/>
    </xf>
    <xf numFmtId="0" fontId="4" fillId="0" borderId="0" xfId="0" applyFont="1" applyAlignment="1">
      <alignment horizontal="justify" vertical="justify" wrapText="1"/>
    </xf>
    <xf numFmtId="0" fontId="2" fillId="2" borderId="1" xfId="0" applyFont="1" applyFill="1" applyBorder="1" applyAlignment="1">
      <alignment horizontal="center" vertical="center" wrapText="1"/>
    </xf>
    <xf numFmtId="0" fontId="9"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1" applyFont="1" applyFill="1" applyBorder="1"/>
    <xf numFmtId="0" fontId="16" fillId="3" borderId="0" xfId="0" applyFont="1" applyFill="1"/>
    <xf numFmtId="0" fontId="21" fillId="3" borderId="0" xfId="0" applyFont="1" applyFill="1" applyAlignment="1">
      <alignment horizontal="center" vertical="center" wrapText="1"/>
    </xf>
    <xf numFmtId="0" fontId="20" fillId="3" borderId="0" xfId="0" applyFont="1" applyFill="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justify" vertical="center" wrapText="1"/>
    </xf>
    <xf numFmtId="0" fontId="25" fillId="0" borderId="0" xfId="0" applyFont="1"/>
    <xf numFmtId="0" fontId="0" fillId="0" borderId="0" xfId="0" applyAlignment="1">
      <alignment horizontal="justify" vertical="center"/>
    </xf>
    <xf numFmtId="1" fontId="11" fillId="0" borderId="1" xfId="0" applyNumberFormat="1" applyFont="1" applyBorder="1" applyAlignment="1">
      <alignment horizontal="center" vertical="center" wrapText="1"/>
    </xf>
    <xf numFmtId="0" fontId="0" fillId="4" borderId="0" xfId="0" applyFill="1"/>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4" fillId="3" borderId="6" xfId="0" applyFont="1" applyFill="1" applyBorder="1" applyAlignment="1">
      <alignment horizontal="center" vertical="top" wrapText="1"/>
    </xf>
    <xf numFmtId="0" fontId="14"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9" fillId="3" borderId="0" xfId="0" applyNumberFormat="1" applyFont="1" applyFill="1" applyAlignment="1">
      <alignment horizontal="center" vertical="center" wrapText="1"/>
    </xf>
    <xf numFmtId="0" fontId="0" fillId="3" borderId="0" xfId="0" applyFill="1" applyAlignment="1">
      <alignment horizontal="center" vertical="center"/>
    </xf>
    <xf numFmtId="0" fontId="34" fillId="3" borderId="0" xfId="0" applyFont="1" applyFill="1" applyAlignment="1">
      <alignment horizontal="center" vertical="center"/>
    </xf>
    <xf numFmtId="0" fontId="35" fillId="3" borderId="0" xfId="0" applyFont="1" applyFill="1" applyAlignment="1">
      <alignment horizontal="center" vertical="center"/>
    </xf>
    <xf numFmtId="0" fontId="0" fillId="0" borderId="0" xfId="0" applyAlignment="1">
      <alignment horizontal="right"/>
    </xf>
    <xf numFmtId="14" fontId="16" fillId="3" borderId="0" xfId="0" applyNumberFormat="1" applyFont="1" applyFill="1"/>
    <xf numFmtId="0" fontId="11" fillId="0" borderId="0" xfId="0" applyFont="1" applyAlignment="1">
      <alignment horizontal="center" vertical="center" wrapText="1"/>
    </xf>
    <xf numFmtId="14"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0" fontId="11" fillId="0" borderId="0" xfId="0" applyFont="1" applyAlignment="1">
      <alignment horizontal="justify" vertical="center" wrapText="1"/>
    </xf>
    <xf numFmtId="14" fontId="11" fillId="3" borderId="0" xfId="0" applyNumberFormat="1" applyFont="1" applyFill="1" applyAlignment="1">
      <alignment horizontal="center" vertical="center" wrapText="1"/>
    </xf>
    <xf numFmtId="0" fontId="16" fillId="3" borderId="0" xfId="0" applyFont="1" applyFill="1" applyAlignment="1">
      <alignment horizontal="center" vertical="center"/>
    </xf>
    <xf numFmtId="0" fontId="17" fillId="3" borderId="1" xfId="0" applyFont="1" applyFill="1" applyBorder="1" applyAlignment="1">
      <alignment horizontal="center" vertical="center" wrapText="1"/>
    </xf>
    <xf numFmtId="14" fontId="34" fillId="5" borderId="1" xfId="0" applyNumberFormat="1" applyFont="1" applyFill="1" applyBorder="1" applyAlignment="1">
      <alignment horizontal="center" vertical="center"/>
    </xf>
    <xf numFmtId="0" fontId="17" fillId="3" borderId="0" xfId="0" applyFont="1" applyFill="1" applyAlignment="1">
      <alignment horizontal="center" vertical="center" wrapText="1"/>
    </xf>
    <xf numFmtId="1"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20" fillId="3" borderId="1" xfId="0" applyFont="1" applyFill="1" applyBorder="1" applyAlignment="1">
      <alignment horizontal="center" vertical="center" wrapText="1"/>
    </xf>
    <xf numFmtId="14" fontId="0" fillId="3" borderId="1" xfId="0" applyNumberFormat="1" applyFill="1" applyBorder="1"/>
    <xf numFmtId="164" fontId="0" fillId="3" borderId="1" xfId="0" applyNumberFormat="1" applyFill="1" applyBorder="1"/>
    <xf numFmtId="0" fontId="2" fillId="3" borderId="0" xfId="0" applyFont="1" applyFill="1"/>
    <xf numFmtId="0" fontId="36" fillId="3" borderId="0" xfId="0" applyFont="1" applyFill="1" applyAlignment="1">
      <alignment horizontal="center" vertical="center" wrapText="1"/>
    </xf>
    <xf numFmtId="0" fontId="40" fillId="0" borderId="0" xfId="0" applyFont="1"/>
    <xf numFmtId="0" fontId="0" fillId="0" borderId="0" xfId="0" applyAlignment="1">
      <alignment horizontal="left" vertical="center" wrapText="1"/>
    </xf>
    <xf numFmtId="0" fontId="11" fillId="3" borderId="0" xfId="0" applyFont="1" applyFill="1" applyAlignment="1">
      <alignment horizontal="center" vertical="center" wrapText="1"/>
    </xf>
    <xf numFmtId="0" fontId="11" fillId="3" borderId="0" xfId="0" applyFont="1" applyFill="1" applyAlignment="1">
      <alignment horizontal="justify" vertical="center" wrapText="1"/>
    </xf>
    <xf numFmtId="0" fontId="34" fillId="7" borderId="10" xfId="0" applyFont="1" applyFill="1" applyBorder="1"/>
    <xf numFmtId="0" fontId="0" fillId="0" borderId="0" xfId="0" applyAlignment="1">
      <alignment vertical="center" wrapText="1"/>
    </xf>
    <xf numFmtId="0" fontId="32" fillId="2" borderId="11" xfId="0" applyFont="1" applyFill="1" applyBorder="1" applyAlignment="1">
      <alignment horizontal="center" vertical="center" wrapText="1"/>
    </xf>
    <xf numFmtId="14" fontId="32" fillId="2" borderId="11" xfId="0" applyNumberFormat="1" applyFont="1" applyFill="1" applyBorder="1" applyAlignment="1">
      <alignment horizontal="center" vertical="center" wrapText="1"/>
    </xf>
    <xf numFmtId="14" fontId="33" fillId="2" borderId="11" xfId="0" applyNumberFormat="1" applyFont="1" applyFill="1" applyBorder="1" applyAlignment="1">
      <alignment horizontal="center" vertical="center" wrapText="1"/>
    </xf>
    <xf numFmtId="0" fontId="33" fillId="2" borderId="11"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0" borderId="0" xfId="0" pivotButton="1" applyAlignment="1">
      <alignment wrapText="1"/>
    </xf>
    <xf numFmtId="0" fontId="0" fillId="0" borderId="1" xfId="0" applyBorder="1" applyAlignment="1">
      <alignment wrapText="1"/>
    </xf>
    <xf numFmtId="0" fontId="61" fillId="0" borderId="0" xfId="0" applyFont="1"/>
    <xf numFmtId="0" fontId="0" fillId="0" borderId="0" xfId="0" applyNumberFormat="1" applyAlignment="1">
      <alignment vertical="center"/>
    </xf>
    <xf numFmtId="0" fontId="11" fillId="3" borderId="20" xfId="0" applyFont="1" applyFill="1" applyBorder="1" applyAlignment="1">
      <alignment horizontal="center" vertical="center" wrapText="1"/>
    </xf>
    <xf numFmtId="0" fontId="0" fillId="0" borderId="0" xfId="0"/>
    <xf numFmtId="14" fontId="0" fillId="0" borderId="0" xfId="0" applyNumberFormat="1"/>
    <xf numFmtId="0" fontId="0" fillId="0" borderId="0" xfId="0" applyAlignment="1">
      <alignment wrapText="1"/>
    </xf>
    <xf numFmtId="0" fontId="0" fillId="6" borderId="0" xfId="0" applyFill="1"/>
    <xf numFmtId="0" fontId="0" fillId="0" borderId="0" xfId="0" applyAlignment="1">
      <alignment vertical="center" wrapText="1"/>
    </xf>
    <xf numFmtId="0" fontId="0" fillId="0" borderId="0" xfId="0" pivotButton="1"/>
    <xf numFmtId="14" fontId="11" fillId="3" borderId="21" xfId="0" applyNumberFormat="1" applyFont="1" applyFill="1" applyBorder="1" applyAlignment="1">
      <alignment horizontal="center" vertical="center" wrapText="1"/>
    </xf>
    <xf numFmtId="0" fontId="11" fillId="3" borderId="22" xfId="0" applyFont="1" applyFill="1" applyBorder="1" applyAlignment="1">
      <alignment horizontal="justify" vertical="center" wrapText="1"/>
    </xf>
    <xf numFmtId="0" fontId="34" fillId="0" borderId="0" xfId="0" applyFont="1" applyAlignment="1">
      <alignment horizontal="center" vertical="center"/>
    </xf>
    <xf numFmtId="0" fontId="0" fillId="0" borderId="0" xfId="0"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8" fillId="3" borderId="0" xfId="0" applyFont="1" applyFill="1" applyAlignment="1">
      <alignment horizontal="left" vertical="center"/>
    </xf>
    <xf numFmtId="0" fontId="5" fillId="0" borderId="0" xfId="0" applyFont="1" applyAlignment="1">
      <alignment horizontal="center" vertical="center"/>
    </xf>
    <xf numFmtId="0" fontId="31"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0" borderId="0" xfId="0" applyFont="1" applyAlignment="1">
      <alignment horizontal="left"/>
    </xf>
    <xf numFmtId="0" fontId="30" fillId="0" borderId="0" xfId="0" applyFont="1" applyAlignment="1">
      <alignment horizontal="justify" vertical="justify"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27" fillId="0" borderId="0" xfId="0" applyFont="1" applyAlignment="1">
      <alignment horizontal="justify" vertical="center" wrapText="1"/>
    </xf>
    <xf numFmtId="0" fontId="6" fillId="4" borderId="0" xfId="0" applyFont="1" applyFill="1" applyAlignment="1">
      <alignment horizontal="left" vertical="center"/>
    </xf>
    <xf numFmtId="0" fontId="4" fillId="0" borderId="0" xfId="0" applyFont="1" applyAlignment="1">
      <alignment horizontal="justify" vertical="center" wrapText="1"/>
    </xf>
    <xf numFmtId="0" fontId="11" fillId="0" borderId="0" xfId="0" applyFont="1" applyAlignment="1">
      <alignment horizontal="justify" vertical="center" wrapText="1"/>
    </xf>
    <xf numFmtId="0" fontId="32" fillId="2" borderId="11" xfId="0" applyFont="1" applyFill="1" applyBorder="1" applyAlignment="1">
      <alignment horizontal="center" vertical="center" wrapText="1"/>
    </xf>
    <xf numFmtId="1" fontId="11" fillId="0" borderId="21" xfId="0" applyNumberFormat="1" applyFont="1" applyBorder="1" applyAlignment="1">
      <alignment horizontal="center" vertical="center" wrapText="1"/>
    </xf>
    <xf numFmtId="0" fontId="11" fillId="0" borderId="21" xfId="0" applyFont="1" applyBorder="1" applyAlignment="1">
      <alignment horizontal="center" vertical="center" wrapText="1"/>
    </xf>
    <xf numFmtId="0" fontId="11" fillId="3" borderId="21" xfId="0" applyFont="1" applyFill="1" applyBorder="1" applyAlignment="1">
      <alignment horizontal="center" vertical="center" wrapText="1"/>
    </xf>
  </cellXfs>
  <cellStyles count="109">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01">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vertical="center"/>
    </dxf>
    <dxf>
      <alignment vertical="center"/>
    </dxf>
    <dxf>
      <alignment vertical="center"/>
    </dxf>
    <dxf>
      <alignment wrapText="1"/>
    </dxf>
    <dxf>
      <alignment wrapText="1" indent="0"/>
    </dxf>
    <dxf>
      <alignment wrapText="1" indent="0"/>
    </dxf>
    <dxf>
      <alignment wrapText="1" indent="0"/>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00"/>
      <tableStyleElement type="firstRowStripe" dxfId="99"/>
      <tableStyleElement type="secondRowStripe" dxfId="98"/>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Comentario!$C$25:$G$25</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Comentario!$C$26:$G$26</c:f>
              <c:numCache>
                <c:formatCode>General</c:formatCode>
                <c:ptCount val="5"/>
                <c:pt idx="0">
                  <c:v>1</c:v>
                </c:pt>
                <c:pt idx="1">
                  <c:v>0</c:v>
                </c:pt>
                <c:pt idx="2">
                  <c:v>1</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3809</xdr:colOff>
      <xdr:row>1</xdr:row>
      <xdr:rowOff>68580</xdr:rowOff>
    </xdr:from>
    <xdr:to>
      <xdr:col>16</xdr:col>
      <xdr:colOff>752474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909" y="259080"/>
          <a:ext cx="115944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53340</xdr:colOff>
      <xdr:row>12</xdr:row>
      <xdr:rowOff>10299</xdr:rowOff>
    </xdr:from>
    <xdr:ext cx="6865620" cy="523220"/>
    <xdr:sp macro="" textlink="">
      <xdr:nvSpPr>
        <xdr:cNvPr id="3" name="113 Rectángulo">
          <a:extLst>
            <a:ext uri="{FF2B5EF4-FFF2-40B4-BE49-F238E27FC236}">
              <a16:creationId xmlns:a16="http://schemas.microsoft.com/office/drawing/2014/main" id="{6B75D193-FDBD-4D74-96CD-DBFD63385FD4}"/>
            </a:ext>
          </a:extLst>
        </xdr:cNvPr>
        <xdr:cNvSpPr/>
      </xdr:nvSpPr>
      <xdr:spPr>
        <a:xfrm>
          <a:off x="1264920" y="2204859"/>
          <a:ext cx="6865620" cy="523220"/>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38100</xdr:colOff>
      <xdr:row>11</xdr:row>
      <xdr:rowOff>81691</xdr:rowOff>
    </xdr:from>
    <xdr:ext cx="36830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204200" y="2177191"/>
          <a:ext cx="36830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Noviembre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24</xdr:row>
      <xdr:rowOff>184826</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383071"/>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la relación de todas las solicitudes, denuncias y los tiempos de respuesta de las solicitudes de acceso a información pública, a partir de los reportes generados en el Sistema Distrital de Quejas y Soluciones-Bogotá te escucha, en el mes de noviembre</a:t>
          </a:r>
          <a:r>
            <a:rPr lang="es-CO" sz="1600" b="1" i="0" kern="1200">
              <a:solidFill>
                <a:schemeClr val="bg1"/>
              </a:solidFill>
              <a:latin typeface="Museo Sans Condensed 500" panose="02000000000000000000" pitchFamily="2" charset="77"/>
              <a:ea typeface="+mj-ea"/>
              <a:cs typeface="+mj-cs"/>
            </a:rPr>
            <a:t> de 2023</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498516</xdr:colOff>
      <xdr:row>0</xdr:row>
      <xdr:rowOff>0</xdr:rowOff>
    </xdr:from>
    <xdr:to>
      <xdr:col>9</xdr:col>
      <xdr:colOff>364435</xdr:colOff>
      <xdr:row>9</xdr:row>
      <xdr:rowOff>83037</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516" y="0"/>
          <a:ext cx="22494006" cy="1971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2931583</xdr:colOff>
      <xdr:row>8</xdr:row>
      <xdr:rowOff>418603</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282083" y="1857936"/>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Noviembre 2023</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Noviembre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26</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353809</xdr:colOff>
      <xdr:row>11</xdr:row>
      <xdr:rowOff>134757</xdr:rowOff>
    </xdr:from>
    <xdr:ext cx="3907699"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9890715" y="2658882"/>
          <a:ext cx="3907699"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Noviembre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8045" refreshedDate="45267.369233333331" createdVersion="8" refreshedVersion="8" minRefreshableVersion="3" recordCount="1" xr:uid="{CFA22173-9D49-42E9-9163-95CA6A3D7647}">
  <cacheSource type="worksheet">
    <worksheetSource name="Tabla18"/>
  </cacheSource>
  <cacheFields count="101">
    <cacheField name="Item" numFmtId="0">
      <sharedItems containsSemiMixedTypes="0" containsString="0" containsNumber="1" containsInteger="1" minValue="1" maxValue="1"/>
    </cacheField>
    <cacheField name="Número petición" numFmtId="0">
      <sharedItems containsSemiMixedTypes="0" containsString="0" containsNumber="1" containsInteger="1" minValue="3144692023" maxValue="4909232023" count="29">
        <n v="4909232023"/>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Columna1" numFmtId="0">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acheField>
    <cacheField name="Canal" numFmtId="0">
      <sharedItems/>
    </cacheField>
    <cacheField name="Tipo petición" numFmtId="0">
      <sharedItems/>
    </cacheField>
    <cacheField name="Estado petición inicial" numFmtId="0">
      <sharedItems/>
    </cacheField>
    <cacheField name="Estado petición final" numFmtId="0">
      <sharedItems count="6">
        <s v="Solucionado - Por asignacion"/>
        <s v="Solucionado - Por traslado" u="1"/>
        <s v="Cerrado - Por no competencia" u="1"/>
        <s v="Cancelado - Por no peticion" u="1"/>
        <s v="Por aclarar - por solicitud aclaracion" u="1"/>
        <s v="Solucionado - Por respuesta definitiva" u="1"/>
      </sharedItems>
    </cacheField>
    <cacheField name="Estado de la petición" numFmtId="0">
      <sharedItems/>
    </cacheField>
    <cacheField name="Asunto" numFmtId="0">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longText="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NonDate="0" containsString="0" containsBlank="1"/>
    </cacheField>
    <cacheField name="Longitud de los hechos" numFmtId="0">
      <sharedItems containsNonDate="0" containsString="0" containsBlank="1"/>
    </cacheField>
    <cacheField name="Latitud de los hechos" numFmtId="0">
      <sharedItems containsNonDate="0" containsString="0" containsBlank="1"/>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3-11-09T00:00:00" count="18">
        <d v="2023-11-08T00:00:00"/>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3-11-09T00:00:00" maxDate="2023-11-10T00:00:00"/>
    </cacheField>
    <cacheField name="Fecha asignación" numFmtId="14">
      <sharedItems containsSemiMixedTypes="0" containsNonDate="0" containsDate="1" containsString="0" minDate="2023-08-01T09:54:51" maxDate="2023-11-18T00:00:00" count="23">
        <d v="2023-11-17T00:00:00"/>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3-11-17T00:00:00" maxDate="2023-11-18T00:00:00"/>
    </cacheField>
    <cacheField name="Número radicado entrada" numFmtId="0">
      <sharedItems/>
    </cacheField>
    <cacheField name="Fecha radicado entrada" numFmtId="14">
      <sharedItems containsSemiMixedTypes="0" containsNonDate="0" containsDate="1" containsString="0" minDate="2023-11-08T00:00:00" maxDate="2023-11-09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3-11-30T00:00:00" maxDate="2023-12-01T00:00:00"/>
    </cacheField>
    <cacheField name="Días para el vencimiento" numFmtId="0">
      <sharedItems containsSemiMixedTypes="0" containsString="0" containsNumber="1" containsInteger="1" minValue="9" maxValue="9"/>
    </cacheField>
    <cacheField name="Número radicado salida" numFmtId="0">
      <sharedItems containsNonDate="0" containsString="0" containsBlank="1"/>
    </cacheField>
    <cacheField name="Fecha radicado salida" numFmtId="14">
      <sharedItems/>
    </cacheField>
    <cacheField name="Fecha finalización" numFmtId="14">
      <sharedItems containsSemiMixedTypes="0" containsNonDate="0" containsDate="1" containsString="0" minDate="2023-08-01T11:08:14" maxDate="2023-11-18T00:00:00" count="22">
        <d v="2023-11-17T00:00:00"/>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Date="1" containsMixedTypes="1" minDate="2023-08-01T16:28:29" maxDate="2023-11-01T00:00:00" count="19">
        <s v=" "/>
        <d v="2023-10-20T00:00:00" u="1"/>
        <d v="2023-10-04T00:00:00" u="1"/>
        <s v=""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2">
        <n v="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3-11-27T00:00:00" maxDate="2023-11-28T00:00:00"/>
    </cacheField>
    <cacheField name="Días de la actividad" numFmtId="0">
      <sharedItems containsSemiMixedTypes="0" containsString="0" containsNumber="1" containsInteger="1" minValue="7" maxValue="7"/>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unt="19" longText="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acheField>
    <cacheField name="Tipo de peticionario" numFmtId="0">
      <sharedItems/>
    </cacheField>
    <cacheField name="Tipo usuario" numFmtId="0">
      <sharedItems/>
    </cacheField>
    <cacheField name="Login de usuario" numFmtId="0">
      <sharedItems/>
    </cacheField>
    <cacheField name="Tipo de solicitante" numFmtId="0">
      <sharedItems/>
    </cacheField>
    <cacheField name="Tipo de documento" numFmtId="0">
      <sharedItems/>
    </cacheField>
    <cacheField name="Nombre peticionario" numFmtId="0">
      <sharedItems/>
    </cacheField>
    <cacheField name="Número de documento" numFmtId="0">
      <sharedItems containsSemiMixedTypes="0" containsString="0" containsNumber="1" containsInteger="1" minValue="80028" maxValue="80028"/>
    </cacheField>
    <cacheField name="Condición del ciudadano" numFmtId="0">
      <sharedItems containsNonDate="0" containsString="0" containsBlank="1"/>
    </cacheField>
    <cacheField name="Correo electrónico peticionario" numFmtId="0">
      <sharedItems containsNonDate="0" containsString="0" containsBlank="1"/>
    </cacheField>
    <cacheField name="Teléfono fijo peticionario" numFmtId="0">
      <sharedItems containsSemiMixedTypes="0" containsString="0" containsNumber="1" containsInteger="1" minValue="3017676599" maxValue="3017676599"/>
    </cacheField>
    <cacheField name="Celular peticionario" numFmtId="0">
      <sharedItems containsNonDate="0" containsString="0" containsBlank="1"/>
    </cacheField>
    <cacheField name="Dirección residencia peticionario" numFmtId="0">
      <sharedItems containsNonDate="0" containsString="0"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NonDate="0" containsString="0" containsBlank="1"/>
    </cacheField>
    <cacheField name="Notificación física" numFmtId="0">
      <sharedItems/>
    </cacheField>
    <cacheField name="Notificación electrónica" numFmtId="0">
      <sharedItems/>
    </cacheField>
    <cacheField name="Entidad que recibe" numFmtId="0">
      <sharedItems containsNonDate="0" containsBlank="1" count="6">
        <m/>
        <s v="SECRETARIA DE DESARROLLO ECONOMICO" u="1"/>
        <s v="IDU" u="1"/>
        <s v="CATASTRO" u="1"/>
        <s v="SECRETARIA DE GOBIERNO" u="1"/>
        <s v="IDARTES - INSTITUTO DE LAS ARTES" u="1"/>
      </sharedItems>
    </cacheField>
    <cacheField name="Entidad que traslada" numFmtId="0">
      <sharedItems containsNonDate="0" containsBlank="1" count="2">
        <m/>
        <s v="DEFENSORIA DEL ESPACIO PUBLICO" u="1"/>
      </sharedItems>
    </cacheField>
    <cacheField name="Transacción entidad" numFmtId="0">
      <sharedItems containsSemiMixedTypes="0" containsString="0" containsNumber="1" containsInteger="1" minValue="3" maxValue="3"/>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acheField>
    <cacheField name="Tipo reporte" numFmtId="0">
      <sharedItems/>
    </cacheField>
    <cacheField name="Tipo reporte por entidad" numFmtId="0">
      <sharedItems count="1">
        <s v="GESTIONADO"/>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8045" refreshedDate="45267.369234027778" createdVersion="8" refreshedVersion="8" minRefreshableVersion="3" recordCount="1" xr:uid="{3708EE60-5851-4CD5-A189-375E1A0AF2D6}">
  <cacheSource type="worksheet">
    <worksheetSource ref="B19:I20" sheet="base Solicitudes de Información"/>
  </cacheSource>
  <cacheFields count="8">
    <cacheField name="Número petición_x000a_Numero de registro en el Sistema" numFmtId="0">
      <sharedItems containsSemiMixedTypes="0" containsString="0" containsNumber="1" containsInteger="1" minValue="4909232023" maxValue="4909232023"/>
    </cacheField>
    <cacheField name="Funcionario:_x000a_Nombre asociado al usuario que tiene a cargo la petición " numFmtId="0">
      <sharedItems/>
    </cacheField>
    <cacheField name="Canal:_x000a_Nombre del canal parametrizado en el sistema por el cual fue registrada la petición" numFmtId="0">
      <sharedItems/>
    </cacheField>
    <cacheField name="Tipología actualizada: _x000a_Tipo de documento utilizado por la entidad" numFmtId="0">
      <sharedItems/>
    </cacheField>
    <cacheField name="Estado petición final_x000a_Estado de la petición en el último día  del mes" numFmtId="0">
      <sharedItems count="4">
        <s v="En tramite - Por asignacion"/>
        <s v="Solucionado - Por traslado" u="1"/>
        <s v="Cerrado - Por no competencia" u="1"/>
        <s v="Solucionado - Por asignacion" u="1"/>
      </sharedItems>
    </cacheField>
    <cacheField name="Asunto _x000a_Resumen de la solicitud realizada por el ciudadano o resumida por el funcionario" numFmtId="0">
      <sharedItems/>
    </cacheField>
    <cacheField name="Días gestión_x000a_Días calendario transcurridos desde la fecha de inicio de términos hasta el último día del mes" numFmtId="1">
      <sharedItems containsSemiMixedTypes="0" containsString="0" containsNumber="1" containsInteger="1" minValue="1" maxValue="1"/>
    </cacheField>
    <cacheField name="Estado del Requerimiento_x000a_ &quot;Gestionado&quot; o &quot;Pendiente&quot; de respuesta definitiva por  parte de la Defensoría del Espacio Público o de las entidades competentes"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8045" refreshedDate="45267.369234490739"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1"/>
    <x v="0"/>
    <b v="0"/>
    <s v="GOBIERNO"/>
    <s v="ENTIDADES DISTRITALES"/>
    <s v="DEFENSORIA DEL ESPACIO PUBLICO"/>
    <s v="Oficina de Atencion a la Ciudadania | Puede Consolidar | Trasladar Entidades"/>
    <s v="AREA DE ATENCION A LA CIUDADANIA"/>
    <m/>
    <s v="ESPACIO PUBLICO"/>
    <s v="CERTIFICACIONES"/>
    <s v="CERTIFICACION O CONCEPTO DE LA PROPIEDAD INMOBILIARIA DISTRITAL"/>
    <s v="LILIANA  AGUILAR PUENTES"/>
    <s v="Activo"/>
    <s v="WEB SERVICE"/>
    <s v="E-MAIL"/>
    <s v="SOLICITUD DE ACCESO A LA INFORMACION"/>
    <s v="En tramite - Por asignacion"/>
    <x v="0"/>
    <s v="Solucionado - Por asignacion"/>
    <s v="EMAIL-TRANSLADO POR COMPETENCIA /EDM_012-0007-23   SOLICITUD DE INFORMACION PARA ESTUDIOS AMBIENTALES Y SOCIALES PROYECTO IP EDMAX"/>
    <s v="ESTRATEGICO"/>
    <m/>
    <s v="false"/>
    <s v="true"/>
    <s v="false"/>
    <m/>
    <m/>
    <s v="false"/>
    <m/>
    <s v="Sres. Secretaria de Gobierno. les solicitamos dar atencion a la peticion  por referir en su contenido temas propios de sus competencias  de acuerdo a lo manifestado por el ciudadano    solicitamos certificacion... sobre presencia territorios indigenas o tierras de comunidades negras "/>
    <m/>
    <m/>
    <m/>
    <m/>
    <m/>
    <m/>
    <m/>
    <m/>
    <x v="0"/>
    <d v="2023-11-09T00:00:00"/>
    <x v="0"/>
    <d v="2023-11-17T00:00:00"/>
    <s v="1-2023-44965"/>
    <d v="2023-11-08T00:00:00"/>
    <s v=" "/>
    <s v=" "/>
    <s v=" "/>
    <s v=" "/>
    <s v=" "/>
    <d v="2023-11-30T00:00:00"/>
    <n v="9"/>
    <m/>
    <s v=" "/>
    <x v="0"/>
    <x v="0"/>
    <x v="0"/>
    <n v="0"/>
    <s v="Clasificacion"/>
    <s v="Funcionario"/>
    <d v="2023-11-27T00:00:00"/>
    <n v="7"/>
    <n v="0"/>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0"/>
    <s v="Juridica"/>
    <s v="Juridica"/>
    <s v="Funcionario"/>
    <s v="laguilar131"/>
    <s v="En nombre propio"/>
    <s v="NIT"/>
    <s v="COPACOS SAN CRISTOB   "/>
    <n v="80028"/>
    <m/>
    <m/>
    <n v="3017676599"/>
    <m/>
    <m/>
    <m/>
    <m/>
    <m/>
    <m/>
    <s v="false"/>
    <s v="false"/>
    <x v="0"/>
    <x v="0"/>
    <n v="3"/>
    <s v="Ingresada"/>
    <s v="Por el distrito"/>
    <m/>
    <s v="PERIODO ACTUAL"/>
    <s v="Gestion oportuna (DTL)"/>
    <m/>
    <s v="0-3."/>
    <s v="GESTIONADOS"/>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4909232023"/>
    <s v="CERTIFICACION O CONCEPTO DE LA PROPIEDAD INMOBILIARIA DISTRITAL"/>
    <s v="WEB SERVICE"/>
    <s v="E-MAIL"/>
    <x v="0"/>
    <s v="EMAIL-TRANSLADO POR COMPETENCIA /EDM_012-0007-23   SOLICITUD DE INFORMACION PARA ESTUDIOS AMBIENTALES Y SOCIALES PROYECTO IP EDMAX"/>
    <n v="1"/>
    <s v="GESTIONADO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7" firstHeaderRow="1" firstDataRow="1" firstDataCol="10"/>
  <pivotFields count="101">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29">
        <item m="1" x="20"/>
        <item m="1" x="23"/>
        <item m="1" x="27"/>
        <item m="1" x="25"/>
        <item m="1" x="26"/>
        <item m="1" x="22"/>
        <item m="1" x="21"/>
        <item m="1" x="24"/>
        <item m="1" x="28"/>
        <item m="1" x="11"/>
        <item m="1" x="12"/>
        <item m="1" x="13"/>
        <item m="1" x="14"/>
        <item m="1" x="15"/>
        <item m="1" x="16"/>
        <item m="1" x="17"/>
        <item m="1" x="18"/>
        <item m="1" x="19"/>
        <item m="1" x="1"/>
        <item m="1" x="2"/>
        <item m="1" x="3"/>
        <item m="1" x="4"/>
        <item m="1" x="5"/>
        <item m="1" x="6"/>
        <item m="1" x="7"/>
        <item m="1" x="8"/>
        <item m="1" x="9"/>
        <item m="1" x="10"/>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5"/>
        <item m="1" x="1"/>
        <item m="1" x="3"/>
        <item m="1" x="4"/>
        <item m="1"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8">
        <item m="1" x="13"/>
        <item m="1" x="12"/>
        <item m="1" x="14"/>
        <item m="1" x="11"/>
        <item m="1" x="15"/>
        <item m="1" x="17"/>
        <item m="1" x="16"/>
        <item m="1" x="6"/>
        <item m="1" x="7"/>
        <item m="1" x="8"/>
        <item m="1" x="9"/>
        <item m="1" x="10"/>
        <item m="1" x="1"/>
        <item m="1" x="2"/>
        <item m="1" x="3"/>
        <item m="1" x="4"/>
        <item m="1" x="5"/>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3">
        <item m="1" x="14"/>
        <item m="1" x="20"/>
        <item m="1" x="19"/>
        <item m="1" x="17"/>
        <item m="1" x="22"/>
        <item m="1" x="16"/>
        <item m="1" x="21"/>
        <item m="1" x="15"/>
        <item m="1" x="18"/>
        <item m="1" x="8"/>
        <item m="1" x="9"/>
        <item m="1" x="10"/>
        <item m="1" x="11"/>
        <item m="1" x="12"/>
        <item m="1" x="13"/>
        <item m="1" x="1"/>
        <item m="1" x="2"/>
        <item m="1" x="3"/>
        <item m="1" x="4"/>
        <item m="1" x="5"/>
        <item m="1" x="6"/>
        <item m="1" x="7"/>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2">
        <item m="1" x="14"/>
        <item m="1" x="20"/>
        <item m="1" x="16"/>
        <item m="1" x="17"/>
        <item m="1" x="19"/>
        <item m="1" x="13"/>
        <item m="1" x="21"/>
        <item m="1" x="18"/>
        <item m="1" x="15"/>
        <item m="1" x="8"/>
        <item m="1" x="9"/>
        <item m="1" x="10"/>
        <item m="1" x="11"/>
        <item m="1" x="12"/>
        <item m="1" x="1"/>
        <item m="1" x="2"/>
        <item m="1" x="3"/>
        <item m="1" x="4"/>
        <item m="1" x="5"/>
        <item m="1" x="6"/>
        <item m="1" x="7"/>
        <item x="0"/>
      </items>
      <extLst>
        <ext xmlns:x14="http://schemas.microsoft.com/office/spreadsheetml/2009/9/main" uri="{2946ED86-A175-432a-8AC1-64E0C546D7DE}">
          <x14:pivotField fillDownLabels="1"/>
        </ext>
      </extLst>
    </pivotField>
    <pivotField axis="axisRow" compact="0" outline="0" showAll="0" defaultSubtotal="0">
      <items count="19">
        <item m="1" x="13"/>
        <item m="1" x="18"/>
        <item m="1" x="17"/>
        <item m="1" x="15"/>
        <item m="1" x="12"/>
        <item m="1" x="16"/>
        <item m="1" x="14"/>
        <item m="1" x="7"/>
        <item m="1" x="8"/>
        <item m="1" x="9"/>
        <item m="1" x="10"/>
        <item m="1" x="11"/>
        <item m="1" x="1"/>
        <item m="1" x="2"/>
        <item m="1" x="3"/>
        <item m="1" x="4"/>
        <item m="1" x="5"/>
        <item m="1" x="6"/>
        <item x="0"/>
      </items>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4"/>
        <item x="0"/>
        <item m="1" x="5"/>
        <item m="1" x="1"/>
        <item m="1" x="2"/>
        <item m="1" x="3"/>
      </items>
      <extLst>
        <ext xmlns:x14="http://schemas.microsoft.com/office/spreadsheetml/2009/9/main" uri="{2946ED86-A175-432a-8AC1-64E0C546D7DE}">
          <x14:pivotField fillDownLabels="1"/>
        </ext>
      </extLst>
    </pivotField>
    <pivotField axis="axisRow" compact="0" outline="0" showAll="0" defaultSubtotal="0">
      <items count="2">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0">
    <field x="1"/>
    <field x="39"/>
    <field x="54"/>
    <field x="95"/>
    <field x="41"/>
    <field x="55"/>
    <field x="56"/>
    <field x="85"/>
    <field x="84"/>
    <field x="18"/>
  </rowFields>
  <rowItems count="1">
    <i>
      <x v="28"/>
      <x v="17"/>
      <x v="21"/>
      <x/>
      <x v="22"/>
      <x v="18"/>
      <x/>
      <x v="1"/>
      <x v="1"/>
      <x v="5"/>
    </i>
  </rowItems>
  <colItems count="1">
    <i/>
  </colItems>
  <formats count="15">
    <format dxfId="62">
      <pivotArea dataOnly="0" labelOnly="1" outline="0" fieldPosition="0">
        <references count="1">
          <reference field="55" count="0"/>
        </references>
      </pivotArea>
    </format>
    <format dxfId="61">
      <pivotArea field="55" type="button" dataOnly="0" labelOnly="1" outline="0" axis="axisRow" fieldPosition="5"/>
    </format>
    <format dxfId="60">
      <pivotArea type="all" dataOnly="0" outline="0" fieldPosition="0"/>
    </format>
    <format dxfId="59">
      <pivotArea field="1" type="button" dataOnly="0" labelOnly="1" outline="0" axis="axisRow" fieldPosition="0"/>
    </format>
    <format dxfId="58">
      <pivotArea field="39" type="button" dataOnly="0" labelOnly="1" outline="0" axis="axisRow" fieldPosition="1"/>
    </format>
    <format dxfId="57">
      <pivotArea field="54" type="button" dataOnly="0" labelOnly="1" outline="0" axis="axisRow" fieldPosition="2"/>
    </format>
    <format dxfId="56">
      <pivotArea field="95" type="button" dataOnly="0" labelOnly="1" outline="0" axis="axisRow" fieldPosition="3"/>
    </format>
    <format dxfId="55">
      <pivotArea field="41" type="button" dataOnly="0" labelOnly="1" outline="0" axis="axisRow" fieldPosition="4"/>
    </format>
    <format dxfId="54">
      <pivotArea field="55" type="button" dataOnly="0" labelOnly="1" outline="0" axis="axisRow" fieldPosition="5"/>
    </format>
    <format dxfId="53">
      <pivotArea field="56" type="button" dataOnly="0" labelOnly="1" outline="0" axis="axisRow" fieldPosition="6"/>
    </format>
    <format dxfId="52">
      <pivotArea field="18" type="button" dataOnly="0" labelOnly="1" outline="0" axis="axisRow" fieldPosition="9"/>
    </format>
    <format dxfId="51">
      <pivotArea dataOnly="0" labelOnly="1" outline="0" fieldPosition="0">
        <references count="1">
          <reference field="1" count="0"/>
        </references>
      </pivotArea>
    </format>
    <format dxfId="50">
      <pivotArea field="85" type="button" dataOnly="0" labelOnly="1" outline="0" axis="axisRow" fieldPosition="7"/>
    </format>
    <format dxfId="49">
      <pivotArea field="84" type="button" dataOnly="0" labelOnly="1" outline="0" axis="axisRow" fieldPosition="8"/>
    </format>
    <format dxfId="48">
      <pivotArea field="55"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5" firstHeaderRow="1" firstDataRow="1" firstDataCol="7"/>
  <pivotFields count="101">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29">
        <item m="1" x="20"/>
        <item m="1" x="23"/>
        <item m="1" x="27"/>
        <item m="1" x="25"/>
        <item m="1" x="26"/>
        <item m="1" x="22"/>
        <item m="1" x="21"/>
        <item m="1" x="24"/>
        <item m="1" x="28"/>
        <item m="1" x="11"/>
        <item m="1" x="12"/>
        <item m="1" x="13"/>
        <item m="1" x="14"/>
        <item m="1" x="15"/>
        <item m="1" x="16"/>
        <item m="1" x="17"/>
        <item m="1" x="18"/>
        <item m="1" x="19"/>
        <item m="1" x="1"/>
        <item m="1" x="2"/>
        <item m="1" x="3"/>
        <item m="1" x="4"/>
        <item m="1" x="5"/>
        <item m="1" x="6"/>
        <item m="1" x="7"/>
        <item m="1" x="8"/>
        <item m="1" x="9"/>
        <item m="1" x="10"/>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8">
        <item m="1" x="13"/>
        <item m="1" x="12"/>
        <item m="1" x="14"/>
        <item m="1" x="11"/>
        <item m="1" x="15"/>
        <item m="1" x="17"/>
        <item m="1" x="16"/>
        <item m="1" x="6"/>
        <item m="1" x="7"/>
        <item m="1" x="8"/>
        <item m="1" x="9"/>
        <item m="1" x="10"/>
        <item m="1" x="1"/>
        <item m="1" x="2"/>
        <item m="1" x="3"/>
        <item m="1" x="4"/>
        <item m="1" x="5"/>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3">
        <item m="1" x="14"/>
        <item m="1" x="20"/>
        <item m="1" x="19"/>
        <item m="1" x="17"/>
        <item m="1" x="22"/>
        <item m="1" x="16"/>
        <item m="1" x="21"/>
        <item m="1" x="15"/>
        <item m="1" x="18"/>
        <item m="1" x="8"/>
        <item m="1" x="9"/>
        <item m="1" x="10"/>
        <item m="1" x="11"/>
        <item m="1" x="12"/>
        <item m="1" x="13"/>
        <item m="1" x="1"/>
        <item m="1" x="2"/>
        <item m="1" x="3"/>
        <item m="1" x="4"/>
        <item m="1" x="5"/>
        <item m="1" x="6"/>
        <item m="1" x="7"/>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2">
        <item m="1" x="14"/>
        <item m="1" x="20"/>
        <item m="1" x="16"/>
        <item m="1" x="17"/>
        <item m="1" x="19"/>
        <item m="1" x="13"/>
        <item m="1" x="21"/>
        <item m="1" x="18"/>
        <item m="1" x="15"/>
        <item m="1" x="8"/>
        <item m="1" x="9"/>
        <item m="1" x="10"/>
        <item m="1" x="11"/>
        <item m="1" x="12"/>
        <item m="1" x="1"/>
        <item m="1" x="2"/>
        <item m="1" x="3"/>
        <item m="1" x="4"/>
        <item m="1" x="5"/>
        <item m="1" x="6"/>
        <item m="1" x="7"/>
        <item x="0"/>
      </items>
      <extLst>
        <ext xmlns:x14="http://schemas.microsoft.com/office/spreadsheetml/2009/9/main" uri="{2946ED86-A175-432a-8AC1-64E0C546D7DE}">
          <x14:pivotField fillDownLabels="1"/>
        </ext>
      </extLst>
    </pivotField>
    <pivotField axis="axisRow" compact="0" outline="0" showAll="0" defaultSubtotal="0">
      <items count="19">
        <item m="1" x="13"/>
        <item m="1" x="18"/>
        <item m="1" x="17"/>
        <item m="1" x="15"/>
        <item m="1" x="12"/>
        <item m="1" x="16"/>
        <item m="1" x="14"/>
        <item m="1" x="7"/>
        <item m="1" x="8"/>
        <item m="1" x="9"/>
        <item m="1" x="10"/>
        <item m="1" x="11"/>
        <item m="1" x="1"/>
        <item m="1" x="2"/>
        <item m="1" x="3"/>
        <item m="1" x="4"/>
        <item m="1" x="5"/>
        <item m="1" x="6"/>
        <item n="24-11-23" x="0"/>
      </items>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7">
    <field x="1"/>
    <field x="39"/>
    <field x="54"/>
    <field x="95"/>
    <field x="41"/>
    <field x="55"/>
    <field x="56"/>
  </rowFields>
  <rowItems count="1">
    <i>
      <x v="28"/>
      <x v="17"/>
      <x v="21"/>
      <x/>
      <x v="22"/>
      <x v="18"/>
      <x/>
    </i>
  </rowItems>
  <colItems count="1">
    <i/>
  </colItems>
  <formats count="18">
    <format dxfId="80">
      <pivotArea field="55" type="button" dataOnly="0" labelOnly="1" outline="0" axis="axisRow" fieldPosition="5"/>
    </format>
    <format dxfId="79">
      <pivotArea type="all" dataOnly="0" outline="0" fieldPosition="0"/>
    </format>
    <format dxfId="78">
      <pivotArea field="1" type="button" dataOnly="0" labelOnly="1" outline="0" axis="axisRow" fieldPosition="0"/>
    </format>
    <format dxfId="77">
      <pivotArea field="39" type="button" dataOnly="0" labelOnly="1" outline="0" axis="axisRow" fieldPosition="1"/>
    </format>
    <format dxfId="76">
      <pivotArea field="54" type="button" dataOnly="0" labelOnly="1" outline="0" axis="axisRow" fieldPosition="2"/>
    </format>
    <format dxfId="75">
      <pivotArea field="95" type="button" dataOnly="0" labelOnly="1" outline="0" axis="axisRow" fieldPosition="3"/>
    </format>
    <format dxfId="74">
      <pivotArea field="41" type="button" dataOnly="0" labelOnly="1" outline="0" axis="axisRow" fieldPosition="4"/>
    </format>
    <format dxfId="73">
      <pivotArea field="55" type="button" dataOnly="0" labelOnly="1" outline="0" axis="axisRow" fieldPosition="5"/>
    </format>
    <format dxfId="72">
      <pivotArea field="56" type="button" dataOnly="0" labelOnly="1" outline="0" axis="axisRow" fieldPosition="6"/>
    </format>
    <format dxfId="71">
      <pivotArea dataOnly="0" labelOnly="1" outline="0" fieldPosition="0">
        <references count="1">
          <reference field="1" count="0"/>
        </references>
      </pivotArea>
    </format>
    <format dxfId="70">
      <pivotArea field="55" type="button" dataOnly="0" labelOnly="1" outline="0" axis="axisRow" fieldPosition="5"/>
    </format>
    <format dxfId="69">
      <pivotArea dataOnly="0" labelOnly="1" outline="0" fieldPosition="0">
        <references count="6">
          <reference field="1" count="1" selected="0">
            <x v="1"/>
          </reference>
          <reference field="39" count="1" selected="0">
            <x v="1"/>
          </reference>
          <reference field="41" count="1" selected="0">
            <x v="1"/>
          </reference>
          <reference field="54" count="1" selected="0">
            <x v="1"/>
          </reference>
          <reference field="55" count="1">
            <x v="0"/>
          </reference>
          <reference field="95" count="0" selected="0"/>
        </references>
      </pivotArea>
    </format>
    <format dxfId="68">
      <pivotArea dataOnly="0" labelOnly="1" outline="0" fieldPosition="0">
        <references count="6">
          <reference field="1" count="1" selected="0">
            <x v="2"/>
          </reference>
          <reference field="39" count="1" selected="0">
            <x v="1"/>
          </reference>
          <reference field="41" count="1" selected="0">
            <x v="2"/>
          </reference>
          <reference field="54" count="1" selected="0">
            <x v="2"/>
          </reference>
          <reference field="55" count="1">
            <x v="1"/>
          </reference>
          <reference field="95" count="0" selected="0"/>
        </references>
      </pivotArea>
    </format>
    <format dxfId="67">
      <pivotArea dataOnly="0" labelOnly="1" outline="0" fieldPosition="0">
        <references count="6">
          <reference field="1" count="1" selected="0">
            <x v="3"/>
          </reference>
          <reference field="39" count="1" selected="0">
            <x v="1"/>
          </reference>
          <reference field="41" count="1" selected="0">
            <x v="3"/>
          </reference>
          <reference field="54" count="1" selected="0">
            <x v="3"/>
          </reference>
          <reference field="55" count="1">
            <x v="2"/>
          </reference>
          <reference field="95" count="0" selected="0"/>
        </references>
      </pivotArea>
    </format>
    <format dxfId="66">
      <pivotArea dataOnly="0" labelOnly="1" outline="0" fieldPosition="0">
        <references count="6">
          <reference field="1" count="1" selected="0">
            <x v="4"/>
          </reference>
          <reference field="39" count="1" selected="0">
            <x v="2"/>
          </reference>
          <reference field="41" count="1" selected="0">
            <x v="4"/>
          </reference>
          <reference field="54" count="1" selected="0">
            <x v="4"/>
          </reference>
          <reference field="55" count="1">
            <x v="3"/>
          </reference>
          <reference field="95" count="0" selected="0"/>
        </references>
      </pivotArea>
    </format>
    <format dxfId="65">
      <pivotArea dataOnly="0" labelOnly="1" outline="0" fieldPosition="0">
        <references count="6">
          <reference field="1" count="1" selected="0">
            <x v="5"/>
          </reference>
          <reference field="39" count="1" selected="0">
            <x v="3"/>
          </reference>
          <reference field="41" count="1" selected="0">
            <x v="5"/>
          </reference>
          <reference field="54" count="1" selected="0">
            <x v="5"/>
          </reference>
          <reference field="55" count="1">
            <x v="4"/>
          </reference>
          <reference field="95" count="0" selected="0"/>
        </references>
      </pivotArea>
    </format>
    <format dxfId="64">
      <pivotArea dataOnly="0" labelOnly="1" outline="0" fieldPosition="0">
        <references count="6">
          <reference field="1" count="1" selected="0">
            <x v="7"/>
          </reference>
          <reference field="39" count="1" selected="0">
            <x v="5"/>
          </reference>
          <reference field="41" count="1" selected="0">
            <x v="7"/>
          </reference>
          <reference field="54" count="1" selected="0">
            <x v="7"/>
          </reference>
          <reference field="55" count="1">
            <x v="5"/>
          </reference>
          <reference field="95" count="0" selected="0"/>
        </references>
      </pivotArea>
    </format>
    <format dxfId="63">
      <pivotArea dataOnly="0" labelOnly="1" outline="0" fieldPosition="0">
        <references count="6">
          <reference field="1" count="1" selected="0">
            <x v="8"/>
          </reference>
          <reference field="39" count="1" selected="0">
            <x v="6"/>
          </reference>
          <reference field="41" count="1" selected="0">
            <x v="8"/>
          </reference>
          <reference field="54" count="1" selected="0">
            <x v="8"/>
          </reference>
          <reference field="55" count="1">
            <x v="6"/>
          </reference>
          <reference field="95"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5A50D3-4D6A-4551-AA10-CD0A1862C461}"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5" firstHeaderRow="1" firstDataRow="1" firstDataCol="1"/>
  <pivotFields count="8">
    <pivotField showAll="0"/>
    <pivotField showAll="0"/>
    <pivotField showAll="0"/>
    <pivotField showAll="0"/>
    <pivotField axis="axisRow" dataField="1" showAll="0">
      <items count="5">
        <item m="1" x="1"/>
        <item m="1" x="2"/>
        <item m="1" x="3"/>
        <item x="0"/>
        <item t="default"/>
      </items>
    </pivotField>
    <pivotField showAll="0"/>
    <pivotField numFmtId="1" showAll="0"/>
    <pivotField showAll="0"/>
  </pivotFields>
  <rowFields count="1">
    <field x="4"/>
  </rowFields>
  <rowItems count="2">
    <i>
      <x v="3"/>
    </i>
    <i t="grand">
      <x/>
    </i>
  </rowItems>
  <colItems count="1">
    <i/>
  </colItems>
  <dataFields count="1">
    <dataField name="Cuenta de Estado petición final_x000a_Estado de la petición en el último día  del mes" fld="4" subtotal="count" baseField="0" baseItem="0"/>
  </dataFields>
  <formats count="9">
    <format dxfId="19">
      <pivotArea field="4" type="button" dataOnly="0" labelOnly="1" outline="0" axis="axisRow" fieldPosition="0"/>
    </format>
    <format dxfId="18">
      <pivotArea dataOnly="0" labelOnly="1" fieldPosition="0">
        <references count="1">
          <reference field="4" count="0"/>
        </references>
      </pivotArea>
    </format>
    <format dxfId="17">
      <pivotArea dataOnly="0" labelOnly="1" grandRow="1" outline="0" fieldPosition="0"/>
    </format>
    <format dxfId="16">
      <pivotArea dataOnly="0" labelOnly="1" outline="0" axis="axisValues" fieldPosition="0"/>
    </format>
    <format dxfId="15">
      <pivotArea outline="0" collapsedLevelsAreSubtotals="1" fieldPosition="0"/>
    </format>
    <format dxfId="14">
      <pivotArea dataOnly="0" labelOnly="1" outline="0" axis="axisValues" fieldPosition="0"/>
    </format>
    <format dxfId="13">
      <pivotArea field="4" type="button" dataOnly="0" labelOnly="1" outline="0" axis="axisRow" fieldPosition="0"/>
    </format>
    <format dxfId="12">
      <pivotArea dataOnly="0" labelOnly="1" fieldPosition="0">
        <references count="1">
          <reference field="4" count="0"/>
        </references>
      </pivotArea>
    </format>
    <format dxfId="1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2:C13" firstHeaderRow="1" firstDataRow="1" firstDataCol="3"/>
  <pivotFields count="101">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
        <item m="1" x="20"/>
        <item m="1" x="23"/>
        <item m="1" x="27"/>
        <item m="1" x="25"/>
        <item m="1" x="26"/>
        <item m="1" x="22"/>
        <item m="1" x="21"/>
        <item m="1" x="24"/>
        <item m="1" x="28"/>
        <item m="1" x="11"/>
        <item m="1" x="12"/>
        <item m="1" x="13"/>
        <item m="1" x="14"/>
        <item m="1" x="15"/>
        <item m="1" x="16"/>
        <item m="1" x="17"/>
        <item m="1" x="18"/>
        <item m="1" x="19"/>
        <item m="1" x="1"/>
        <item m="1" x="2"/>
        <item m="1" x="3"/>
        <item m="1" x="4"/>
        <item m="1" x="5"/>
        <item m="1" x="6"/>
        <item m="1" x="7"/>
        <item m="1" x="8"/>
        <item m="1" x="9"/>
        <item m="1" x="10"/>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3"/>
        <item m="1" x="4"/>
        <item m="1" x="5"/>
        <item m="1" x="1"/>
        <item m="1"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9">
        <item m="1" x="11"/>
        <item m="1" x="15"/>
        <item m="1" x="14"/>
        <item m="1" x="13"/>
        <item m="1" x="12"/>
        <item m="1" x="16"/>
        <item n="Cordial saludo   Apreciado ciudadano  la peticion no corresponde a una peticion ciudadana para registro en Bogota te escucha. ya que esta corresponde a un tramite de la Entidad. Se le dara el tramite que corresponda a traves del sistema de gestion docume" m="1" x="18"/>
        <item n="Cordial saludo  Apreciado ciudadano  la peticion no corresponde a una peticion ciudadana para registro en Bogota te escucha. ya que esta corresponde a un tramite de la Entidad. Se le dara el tramite que corresponda a traves del sistema de gestion documen" m="1" x="10"/>
        <item n="Reciba un cordial saludo  apreciado Ciudadano(a) Una vez analizada su peticion y de acuerdo con la ley 1755 de 2015  trasladamos su caso a la Secretaria de Gobierno -Alcaldia Local  Instituto para la Economia Social- IPES  para que procedan de conformida" m="1" x="17"/>
        <item n="Reciba un cordial saludo  apreciado Ciudadano(a) Una vez analizada su peticion y de acuerdo con el articulo 21 de la Ley 1755 de 2015  trasladamos su caso a la Secretaria Desarrolloe Economico y Secretaria de Gobierno   para que proceda de conformidad co" m="1" x="1"/>
        <item n="Reciba un cordial saludo apreciado ciudadano (a)  Una vez analizada su peticion le informamos que su caso lo esta tramitando la Secretaria de Gobierno-Alcaldia Local  Instituto de Desarrollo Urbano-IDU  entidades competentes para darle tramite a su solic" m="1" x="2"/>
        <item n="Reciba un cordial saludo  apreciado Ciudadano(a) Una vez analizada su peticion y de acuerdo con el articulo 21 de la Ley 1755 de 2015  trasladamos su caso a la Secretarai de Desarrollo Economico y Secretaria Distrital de Gobierno -Alcaldia Local para que" m="1" x="3"/>
        <item n="Reciba un cordial saludo  apreciado Ciudadano(a) Una vez analizada su peticion y de acuerdo con el articulo 21 de la Ley 1755 de 2015  trasladamos su caso a la Secretaria de Desarroloo Economico  IDU y Secretaria Distrital de Gobierno -Alcaldia Local par" m="1" x="4"/>
        <item m="1" x="5"/>
        <item m="1" x="6"/>
        <item n="Reciba un cordial saludo apreciado ciudadano (a) Una vez analizada su peticion le informamos que su caso lo esta tramitando la Secretaria de Gobierno-Alcaldia Local  Secretaria de Ambiente  Secretaria de Seguridad  Subred Norte  entidades competentes par" m="1" x="7"/>
        <item n="Reciba un cordial saludo  apreciado Ciudadano(a) Una vez analizada su peticion y de acuerdo con la Ley 1755 de 2015  trasladamos su caso a la Secretaria de Planeacion  Catastro  Secretaria de Habitat  para que procedan de conformidad con sus competencias" m="1" x="8"/>
        <item n="Reciba un cordial saludo  apreciado Ciudadano(a) Una vez analizada su peticion y de acuerdo con el articulo 21 de la Ley 1755 de 2015  trasladamos su caso a la Secretaria Distrital de Gobierno -Alcaldia Local  para que proceda de conformidad con sus comp" m="1" x="9"/>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
    <field x="18"/>
    <field x="64"/>
  </rowFields>
  <rowItems count="1">
    <i>
      <x v="28"/>
      <x v="5"/>
      <x v="18"/>
    </i>
  </rowItems>
  <colItems count="1">
    <i/>
  </colItems>
  <formats count="28">
    <format dxfId="47">
      <pivotArea field="18" type="button" dataOnly="0" labelOnly="1" outline="0" axis="axisRow" fieldPosition="1"/>
    </format>
    <format dxfId="46">
      <pivotArea dataOnly="0" labelOnly="1" fieldPosition="0">
        <references count="1">
          <reference field="18" count="0"/>
        </references>
      </pivotArea>
    </format>
    <format dxfId="45">
      <pivotArea dataOnly="0" labelOnly="1" grandRow="1" outline="0" fieldPosition="0"/>
    </format>
    <format dxfId="44">
      <pivotArea dataOnly="0" labelOnly="1" fieldPosition="0">
        <references count="2">
          <reference field="1" count="2">
            <x v="9"/>
            <x v="17"/>
          </reference>
          <reference field="18" count="1" selected="0">
            <x v="0"/>
          </reference>
        </references>
      </pivotArea>
    </format>
    <format dxfId="43">
      <pivotArea dataOnly="0" labelOnly="1" fieldPosition="0">
        <references count="2">
          <reference field="1" count="1">
            <x v="10"/>
          </reference>
          <reference field="18" count="1" selected="0">
            <x v="1"/>
          </reference>
        </references>
      </pivotArea>
    </format>
    <format dxfId="42">
      <pivotArea dataOnly="0" labelOnly="1" fieldPosition="0">
        <references count="2">
          <reference field="1" count="5">
            <x v="11"/>
            <x v="12"/>
            <x v="13"/>
            <x v="14"/>
            <x v="15"/>
          </reference>
          <reference field="18" count="1" selected="0">
            <x v="2"/>
          </reference>
        </references>
      </pivotArea>
    </format>
    <format dxfId="41">
      <pivotArea dataOnly="0" labelOnly="1" fieldPosition="0">
        <references count="2">
          <reference field="1" count="1">
            <x v="16"/>
          </reference>
          <reference field="18" count="1" selected="0">
            <x v="3"/>
          </reference>
        </references>
      </pivotArea>
    </format>
    <format dxfId="40">
      <pivotArea dataOnly="0" labelOnly="1" fieldPosition="0">
        <references count="3">
          <reference field="1" count="1" selected="0">
            <x v="9"/>
          </reference>
          <reference field="18" count="1" selected="0">
            <x v="0"/>
          </reference>
          <reference field="64" count="1">
            <x v="7"/>
          </reference>
        </references>
      </pivotArea>
    </format>
    <format dxfId="39">
      <pivotArea dataOnly="0" labelOnly="1" fieldPosition="0">
        <references count="3">
          <reference field="1" count="1" selected="0">
            <x v="17"/>
          </reference>
          <reference field="18" count="1" selected="0">
            <x v="0"/>
          </reference>
          <reference field="64" count="1">
            <x v="6"/>
          </reference>
        </references>
      </pivotArea>
    </format>
    <format dxfId="38">
      <pivotArea dataOnly="0" labelOnly="1" fieldPosition="0">
        <references count="3">
          <reference field="1" count="1" selected="0">
            <x v="10"/>
          </reference>
          <reference field="18" count="1" selected="0">
            <x v="1"/>
          </reference>
          <reference field="64" count="1">
            <x v="0"/>
          </reference>
        </references>
      </pivotArea>
    </format>
    <format dxfId="37">
      <pivotArea dataOnly="0" labelOnly="1" fieldPosition="0">
        <references count="3">
          <reference field="1" count="1" selected="0">
            <x v="11"/>
          </reference>
          <reference field="18" count="1" selected="0">
            <x v="2"/>
          </reference>
          <reference field="64" count="1">
            <x v="4"/>
          </reference>
        </references>
      </pivotArea>
    </format>
    <format dxfId="36">
      <pivotArea dataOnly="0" labelOnly="1" fieldPosition="0">
        <references count="3">
          <reference field="1" count="1" selected="0">
            <x v="12"/>
          </reference>
          <reference field="18" count="1" selected="0">
            <x v="2"/>
          </reference>
          <reference field="64" count="1">
            <x v="3"/>
          </reference>
        </references>
      </pivotArea>
    </format>
    <format dxfId="35">
      <pivotArea dataOnly="0" labelOnly="1" fieldPosition="0">
        <references count="3">
          <reference field="1" count="1" selected="0">
            <x v="13"/>
          </reference>
          <reference field="18" count="1" selected="0">
            <x v="2"/>
          </reference>
          <reference field="64" count="1">
            <x v="2"/>
          </reference>
        </references>
      </pivotArea>
    </format>
    <format dxfId="34">
      <pivotArea dataOnly="0" labelOnly="1" fieldPosition="0">
        <references count="3">
          <reference field="1" count="1" selected="0">
            <x v="14"/>
          </reference>
          <reference field="18" count="1" selected="0">
            <x v="2"/>
          </reference>
          <reference field="64" count="1">
            <x v="1"/>
          </reference>
        </references>
      </pivotArea>
    </format>
    <format dxfId="33">
      <pivotArea dataOnly="0" labelOnly="1" fieldPosition="0">
        <references count="3">
          <reference field="1" count="1" selected="0">
            <x v="15"/>
          </reference>
          <reference field="18" count="1" selected="0">
            <x v="2"/>
          </reference>
          <reference field="64" count="1">
            <x v="5"/>
          </reference>
        </references>
      </pivotArea>
    </format>
    <format dxfId="32">
      <pivotArea dataOnly="0" labelOnly="1" fieldPosition="0">
        <references count="3">
          <reference field="1" count="1" selected="0">
            <x v="16"/>
          </reference>
          <reference field="18" count="1" selected="0">
            <x v="3"/>
          </reference>
          <reference field="64" count="1">
            <x v="8"/>
          </reference>
        </references>
      </pivotArea>
    </format>
    <format dxfId="31">
      <pivotArea dataOnly="0" labelOnly="1" fieldPosition="0">
        <references count="3">
          <reference field="1" count="1" selected="0">
            <x v="9"/>
          </reference>
          <reference field="18" count="1" selected="0">
            <x v="0"/>
          </reference>
          <reference field="64" count="1">
            <x v="7"/>
          </reference>
        </references>
      </pivotArea>
    </format>
    <format dxfId="30">
      <pivotArea field="18" type="button" dataOnly="0" labelOnly="1" outline="0" axis="axisRow" fieldPosition="1"/>
    </format>
    <format dxfId="29">
      <pivotArea dataOnly="0" labelOnly="1" outline="0" fieldPosition="0">
        <references count="2">
          <reference field="1" count="1" selected="0">
            <x v="9"/>
          </reference>
          <reference field="18" count="1">
            <x v="0"/>
          </reference>
        </references>
      </pivotArea>
    </format>
    <format dxfId="28">
      <pivotArea dataOnly="0" labelOnly="1" outline="0" fieldPosition="0">
        <references count="2">
          <reference field="1" count="1" selected="0">
            <x v="10"/>
          </reference>
          <reference field="18" count="1">
            <x v="1"/>
          </reference>
        </references>
      </pivotArea>
    </format>
    <format dxfId="27">
      <pivotArea dataOnly="0" labelOnly="1" outline="0" fieldPosition="0">
        <references count="2">
          <reference field="1" count="1" selected="0">
            <x v="11"/>
          </reference>
          <reference field="18" count="1">
            <x v="2"/>
          </reference>
        </references>
      </pivotArea>
    </format>
    <format dxfId="26">
      <pivotArea dataOnly="0" labelOnly="1" outline="0" fieldPosition="0">
        <references count="2">
          <reference field="1" count="1" selected="0">
            <x v="16"/>
          </reference>
          <reference field="18" count="1">
            <x v="3"/>
          </reference>
        </references>
      </pivotArea>
    </format>
    <format dxfId="25">
      <pivotArea dataOnly="0" labelOnly="1" outline="0" fieldPosition="0">
        <references count="2">
          <reference field="1" count="1" selected="0">
            <x v="17"/>
          </reference>
          <reference field="18" count="1">
            <x v="0"/>
          </reference>
        </references>
      </pivotArea>
    </format>
    <format dxfId="24">
      <pivotArea field="1" type="button" dataOnly="0" labelOnly="1" outline="0" axis="axisRow" fieldPosition="0"/>
    </format>
    <format dxfId="23">
      <pivotArea dataOnly="0" labelOnly="1" outline="0" fieldPosition="0">
        <references count="1">
          <reference field="1" count="0"/>
        </references>
      </pivotArea>
    </format>
    <format dxfId="22">
      <pivotArea dataOnly="0" labelOnly="1" outline="0" fieldPosition="0">
        <references count="1">
          <reference field="64" count="0"/>
        </references>
      </pivotArea>
    </format>
    <format dxfId="21">
      <pivotArea field="64" type="button" dataOnly="0" labelOnly="1" outline="0" axis="axisRow" fieldPosition="2"/>
    </format>
    <format dxfId="20">
      <pivotArea dataOnly="0" labelOnly="1" outline="0" fieldPosition="0">
        <references count="3">
          <reference field="1" count="0" selected="0"/>
          <reference field="18" count="0" selected="0"/>
          <reference field="6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2"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3" totalsRowShown="0">
  <autoFilter ref="A2:CW3" xr:uid="{5AF3C217-A5E2-4B43-8DCA-F69089FF6FD6}"/>
  <sortState ref="A3:CU3">
    <sortCondition ref="A2:A3"/>
    <sortCondition ref="F2:F3"/>
    <sortCondition descending="1" ref="CG2:CG3"/>
  </sortState>
  <tableColumns count="101">
    <tableColumn id="101" xr3:uid="{70EF1E3F-7888-4193-9835-1D7F808BB39B}" name="Item"/>
    <tableColumn id="1" xr3:uid="{A6996548-20F6-4C13-8C9E-F484117768B3}" name="Número petición"/>
    <tableColumn id="2" xr3:uid="{CF7AC0B4-646A-442C-8702-87CFF48B6B11}" name="Columna1"/>
    <tableColumn id="3" xr3:uid="{3A499029-5EB6-4A38-B5EF-266528910A84}" name="Sector"/>
    <tableColumn id="4" xr3:uid="{DDCB5AD1-DBE7-463E-8501-A1A54B696427}" name="Tipo de entidad"/>
    <tableColumn id="5" xr3:uid="{F22A0144-F5E8-4F96-BBEB-DE28B9C07FD6}" name="Entidad"/>
    <tableColumn id="6" xr3:uid="{781AFEC7-82D9-4705-B6EB-ACBE0AC43599}" name="Tipo de dependencia"/>
    <tableColumn id="7" xr3:uid="{C0D79E17-DCEE-476A-803C-94742B8D9EDB}" name="Dependencia"/>
    <tableColumn id="8" xr3:uid="{B6CB0891-0D10-4B9F-A03B-B3C9465B9DA9}" name="Dependencia hija"/>
    <tableColumn id="9" xr3:uid="{8BB04758-5D57-4C0F-B5DE-71D2BB3394C5}" name="Tema"/>
    <tableColumn id="10" xr3:uid="{F2ABFF15-F419-43F6-AD89-10BFF9B70D1B}" name="Categoría subtema"/>
    <tableColumn id="11" xr3:uid="{E66A0878-8633-4800-8157-18A6A6631B93}" name="Subtema"/>
    <tableColumn id="12" xr3:uid="{85C666D7-EEA6-4321-B5B6-461030CA7834}" name="Funcionario"/>
    <tableColumn id="13" xr3:uid="{0757184B-297E-44C8-83E6-5D57608F4413}" name="Estado del Usuario"/>
    <tableColumn id="14" xr3:uid="{227513E3-516B-460A-8CC6-49B6DA40D450}" name="Punto atención"/>
    <tableColumn id="15" xr3:uid="{C12E90F4-DDB2-4928-A97F-F7075BE41701}" name="Canal"/>
    <tableColumn id="16" xr3:uid="{894F22CE-4089-464B-8B8A-DFE3AB06EB2F}" name="Tipo petición"/>
    <tableColumn id="17" xr3:uid="{B3394352-91DA-4CEE-9793-216A04500414}" name="Estado petición inicial"/>
    <tableColumn id="18" xr3:uid="{763CA2CA-C000-4A86-87E5-7B874D328306}" name="Estado petición final"/>
    <tableColumn id="19" xr3:uid="{3A51F551-C20F-4444-9D51-15ACC87307A9}" name="Estado de la petición"/>
    <tableColumn id="20" xr3:uid="{73E5FA19-D915-4D62-8742-CDB57DACB66B}" name="Asunto"/>
    <tableColumn id="21" xr3:uid="{377AD5A7-0011-4D6B-A19C-D78BC8439621}" name="Proceso de calidad"/>
    <tableColumn id="22" xr3:uid="{118AA3D3-50A2-4C09-A7FA-52BA7D9CC12D}" name="Trámite o servicio"/>
    <tableColumn id="23" xr3:uid="{43F39B6F-DFB9-4FFA-A88A-D33E2534C9F8}" name="Es trámite"/>
    <tableColumn id="24" xr3:uid="{549E0F62-471E-4D96-8372-3764AFA52BCC}" name="Adjunto"/>
    <tableColumn id="25" xr3:uid="{9027587C-E47C-4272-9B9B-162096CD8E88}" name="Tiene procedencia"/>
    <tableColumn id="26" xr3:uid="{D4AE64C3-9A4D-4B6F-B4A3-4A9ED5AD6C20}" name="Entidad procedencia"/>
    <tableColumn id="27" xr3:uid="{715DC795-AC85-4B72-8E5A-4E610E188A77}" name="Radicado de procedencia"/>
    <tableColumn id="28" xr3:uid="{4759E4E0-1D5A-4925-A8E9-159152D59F03}" name="Es copia"/>
    <tableColumn id="29" xr3:uid="{318F2C82-8FD5-4848-BABF-358451F9A643}" name="Entidad fuente"/>
    <tableColumn id="30" xr3:uid="{5CB783AC-692E-48C7-8A62-DF15E83D0027}" name="Nota"/>
    <tableColumn id="31" xr3:uid="{B7325ABA-8B5A-40A2-941F-B0B5EE7ED2A8}" name="Localidad de los hechos"/>
    <tableColumn id="32" xr3:uid="{D8622426-0FC9-4A43-9387-A35B73892D04}" name="UPZ de los hechos"/>
    <tableColumn id="33" xr3:uid="{22C76F38-374E-4BE9-BDF0-C0C6CBB9176F}" name="Barrio de los hechos"/>
    <tableColumn id="34" xr3:uid="{D324DBDC-71A2-4AE6-B60F-DAAFD0106793}" name="Estrato de los hechos" dataDxfId="97"/>
    <tableColumn id="35" xr3:uid="{9C46939B-AB96-4492-8186-D137444C0257}" name="Longitud de los hechos" dataDxfId="96"/>
    <tableColumn id="36" xr3:uid="{E85A7E60-8B74-4865-9617-3063DBD94D47}" name="Latitud de los hechos"/>
    <tableColumn id="37" xr3:uid="{C9C2EC9C-796F-41FC-AD4D-20AFB7B3C69B}" name="Longitud de registro de la petición"/>
    <tableColumn id="38" xr3:uid="{1D07CB92-A1E6-49D1-8E7C-79B52A1C938C}" name="Latitud de registro de la petición" dataDxfId="95"/>
    <tableColumn id="39" xr3:uid="{F7AAD57E-760B-43A7-B65E-D7A7545234B6}" name="Fecha ingreso" dataDxfId="94"/>
    <tableColumn id="40" xr3:uid="{6790AB65-4960-4954-816A-F58D29553499}" name="Fecha registro" dataDxfId="93"/>
    <tableColumn id="41" xr3:uid="{F4E52A11-8483-4761-B9DC-7E4036747FC7}" name="Fecha asignación" dataDxfId="92"/>
    <tableColumn id="42" xr3:uid="{9148B41D-612F-45F6-B9ED-60F9A90B1C4A}" name="Fecha inicio términos"/>
    <tableColumn id="43" xr3:uid="{6301B721-1E4B-4C1D-854F-7D8501485D1A}" name="Número radicado entrada" dataDxfId="91"/>
    <tableColumn id="44" xr3:uid="{2F21BEA8-9A9A-45FB-9E37-66D4C9BBBF64}" name="Fecha radicado entrada" dataDxfId="90"/>
    <tableColumn id="45" xr3:uid="{82E32B16-728B-4D06-97ED-F7E4F5105000}" name="Fecha solicitud aclaración" dataDxfId="89"/>
    <tableColumn id="46" xr3:uid="{B1259AF3-9288-4A12-9F4B-E04740E7F956}" name="Fecha solicitud ampliación" dataDxfId="88"/>
    <tableColumn id="47" xr3:uid="{D337E24C-3F5B-4865-B40F-C72309FC6871}" name="Fecha respuesta aclaración" dataDxfId="87"/>
    <tableColumn id="48" xr3:uid="{5EDB7085-836C-423E-8EAC-0661B8366AD1}" name="Fecha respuesta ampliación" dataDxfId="86"/>
    <tableColumn id="49" xr3:uid="{2A8028C5-236B-4A38-9427-CB79AF5B50C2}" name="Fecha reinicio de términos" dataDxfId="85"/>
    <tableColumn id="50" xr3:uid="{C318C084-2BD5-4201-A6C8-B0D371EDA36F}" name="Fecha vencimiento"/>
    <tableColumn id="51" xr3:uid="{A2BCC445-019E-475E-A50E-FEF78A4C101D}" name="Días para el vencimiento"/>
    <tableColumn id="52" xr3:uid="{37A39E96-DE97-4B04-ABB8-1357ACB15C96}" name="Número radicado salida" dataDxfId="84"/>
    <tableColumn id="53" xr3:uid="{D0FCA4F1-9B22-46DD-9845-14728AECFA5B}" name="Fecha radicado salida" dataDxfId="83"/>
    <tableColumn id="54" xr3:uid="{FAF79A9D-EDB3-4B26-ACB4-48AE7854B0EC}" name="Fecha finalización" dataDxfId="82"/>
    <tableColumn id="55" xr3:uid="{3F04C641-DE98-44C8-B2B6-FA12C8F043F8}" name="Fecha cierre"/>
    <tableColumn id="56" xr3:uid="{2E909AA5-6541-4AFC-8623-4D39153C7133}" name="Días gestión"/>
    <tableColumn id="57" xr3:uid="{3575530D-11B0-4537-93D3-6D48F0C36326}" name="Días vencimiento"/>
    <tableColumn id="58" xr3:uid="{7BC8D085-A344-485A-94D1-E6DB354AD273}" name="Actividad"/>
    <tableColumn id="59" xr3:uid="{3E20DA29-EF5A-4522-BBED-1ACC48C3752E}" name="Responsable actividad" dataDxfId="81"/>
    <tableColumn id="60" xr3:uid="{CF152F56-6E9A-4BBF-AD90-00E98725870B}" name="Fecha fin actividad"/>
    <tableColumn id="61" xr3:uid="{2BC57C0E-4F10-453C-979E-8D83C95C5542}" name="Días de la actividad"/>
    <tableColumn id="62" xr3:uid="{8340B6D1-97EB-41E8-90B8-9EA7F5EB1575}" name="Días vencimiento actividad"/>
    <tableColumn id="63" xr3:uid="{98259512-BEB7-4CD1-B13D-9E1525B02810}" name="Comentario"/>
    <tableColumn id="64" xr3:uid="{48343516-ADA6-4341-830A-544518B46C48}" name="Observaciones"/>
    <tableColumn id="65" xr3:uid="{B62D489A-DABB-45D6-B2ED-BCBB81839365}" name="Tipo persona"/>
    <tableColumn id="66" xr3:uid="{A4507DC7-43AD-4069-8997-3BC0EE88D45D}" name="Tipo de peticionario"/>
    <tableColumn id="67" xr3:uid="{D5418350-463B-43B3-B0ED-75DFA399DA7A}" name="Tipo usuario"/>
    <tableColumn id="68" xr3:uid="{BE37B23F-1689-4113-9A5A-97FE300A5A27}" name="Login de usuario"/>
    <tableColumn id="69" xr3:uid="{4C2E5343-D955-4DDA-A55B-9FFFF22DDACA}" name="Tipo de solicitante"/>
    <tableColumn id="70" xr3:uid="{843019BF-DF34-4370-A1D4-2391E77989B7}" name="Tipo de documento"/>
    <tableColumn id="71" xr3:uid="{25C86EFA-A2E6-4D7B-93C9-473BAA619996}" name="Nombre peticionario"/>
    <tableColumn id="72" xr3:uid="{88E79693-AED2-4490-B4F9-B399D712E7D1}" name="Número de documento"/>
    <tableColumn id="73" xr3:uid="{81A585EF-512C-44CC-A96E-64CEFD05F537}" name="Condición del ciudadano"/>
    <tableColumn id="74" xr3:uid="{DA199EA7-8F48-4FA4-B547-0646F3E20717}" name="Correo electrónico peticionario"/>
    <tableColumn id="75" xr3:uid="{33BCD182-D4D7-4C74-84B6-CAB8BF5902AF}" name="Teléfono fijo peticionario"/>
    <tableColumn id="76" xr3:uid="{FD3C5F5F-2A8A-40C6-8B30-26D8A20E5013}" name="Celular peticionario"/>
    <tableColumn id="77" xr3:uid="{5575264A-5C69-42D4-B173-83CB6E775329}" name="Dirección residencia peticionario"/>
    <tableColumn id="78" xr3:uid="{C1D7BE72-A6A5-439C-9658-BDBB9DCAC36F}" name="Localidad del ciudadano"/>
    <tableColumn id="79" xr3:uid="{420E2C35-4D1F-40CA-8CB9-636848FC4B75}" name="UPZ del ciudadano"/>
    <tableColumn id="80" xr3:uid="{C9869119-3BA1-47A2-8390-99EF37140CC4}" name="Barrio del ciudadano"/>
    <tableColumn id="81" xr3:uid="{40892A8F-2F9B-474D-9922-3DDAA47BB527}" name="Estrato del ciudadano"/>
    <tableColumn id="82" xr3:uid="{3B37BBEB-8367-442F-997E-7973D9ACC560}" name="Notificación física"/>
    <tableColumn id="83" xr3:uid="{05FFD2FD-A8F5-4490-89DB-F83A92F22C61}" name="Notificación electrónica"/>
    <tableColumn id="84" xr3:uid="{716BD4DF-B3CC-4202-A315-82D4511BA343}" name="Entidad que recibe"/>
    <tableColumn id="85" xr3:uid="{17585AF0-C0D0-4D68-842E-522BB221990F}" name="Entidad que traslada"/>
    <tableColumn id="86" xr3:uid="{1D110B3F-564A-4009-ADAA-8BFFA0E050C2}" name="Transacción entidad"/>
    <tableColumn id="87" xr3:uid="{4C80FA96-FEB3-4979-AC5E-8EF84F4083BE}" name="Tipo de ingreso"/>
    <tableColumn id="88" xr3:uid="{7D347F39-D28E-4D95-9A50-C2253A50F1B9}" name="Tipo de registro"/>
    <tableColumn id="89" xr3:uid="{E403F0CF-8E4C-4036-A80E-C71BB4258812}" name="Comunes"/>
    <tableColumn id="90" xr3:uid="{8195B631-0A99-4882-84B4-CCBC965B9D46}" name="Periodo"/>
    <tableColumn id="91" xr3:uid="{1BE25225-44DB-4E5E-B9F2-E7412F989066}" name="Tipo de gestión"/>
    <tableColumn id="92" xr3:uid="{5FE37B04-6443-4EC7-A5E4-6A474D3E6E3D}" name="Tipo de pendiente"/>
    <tableColumn id="93" xr3:uid="{F29AABE2-6F1C-4EA8-91A1-05A2FE5AA733}" name="Gestión en rango días"/>
    <tableColumn id="94" xr3:uid="{C15FB37F-D9D1-4502-8172-36A909A531A8}" name="Tipo reporte"/>
    <tableColumn id="95" xr3:uid="{353987F6-DDCC-454F-8A76-75DAC2C19C6D}" name="Tipo reporte por entidad"/>
    <tableColumn id="96" xr3:uid="{334FFC4C-D73E-406C-BD41-FB28BA34ADA7}" name="Tipo de Re-ingreso"/>
    <tableColumn id="97" xr3:uid="{DFA45348-CB67-442C-AFD5-977917B243AD}" name="Estado del reingreso"/>
    <tableColumn id="98" xr3:uid="{43DF3362-8399-4FFC-908B-29DAF6793FF0}" name="Número de veces de reingreso"/>
    <tableColumn id="99" xr3:uid="{202D7B0D-F1D4-4957-B566-B47E7F1509B3}" name="Tipo de traslado"/>
    <tableColumn id="100" xr3:uid="{2FBDD773-A107-470B-8F2A-0163852902CF}" name="Exclui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2" t="s">
        <v>233</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7"/>
  <sheetViews>
    <sheetView showGridLines="0" zoomScale="60" zoomScaleNormal="60" workbookViewId="0"/>
  </sheetViews>
  <sheetFormatPr baseColWidth="10" defaultColWidth="0" defaultRowHeight="15" zeroHeight="1"/>
  <cols>
    <col min="1" max="1" width="8.140625" customWidth="1"/>
    <col min="2" max="2" width="23.5703125" customWidth="1"/>
    <col min="3" max="3" width="31.140625" customWidth="1"/>
    <col min="4" max="4" width="21.85546875" customWidth="1"/>
    <col min="5" max="5" width="35" customWidth="1"/>
    <col min="6" max="6" width="28.42578125" customWidth="1"/>
    <col min="7" max="7" width="128.57031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22.5" customHeight="1">
      <c r="B10" s="1"/>
      <c r="C10" s="1"/>
      <c r="D10" s="1"/>
    </row>
    <row r="11" spans="2:8" ht="45" customHeight="1">
      <c r="B11" s="85" t="s">
        <v>254</v>
      </c>
      <c r="C11" s="85"/>
      <c r="D11" s="87"/>
      <c r="E11" s="87"/>
      <c r="F11" s="87"/>
      <c r="G11" s="87"/>
      <c r="H11" s="5"/>
    </row>
    <row r="12" spans="2:8" ht="15" customHeight="1">
      <c r="B12" s="85"/>
      <c r="C12" s="85"/>
      <c r="D12" s="87"/>
      <c r="E12" s="87"/>
      <c r="F12" s="87"/>
      <c r="G12" s="87"/>
      <c r="H12" s="5"/>
    </row>
    <row r="13" spans="2:8" ht="10.5" customHeight="1">
      <c r="B13" s="85"/>
      <c r="C13" s="85"/>
      <c r="D13" s="5"/>
      <c r="E13" s="5"/>
      <c r="F13" s="5"/>
      <c r="G13" s="5"/>
      <c r="H13" s="5"/>
    </row>
    <row r="14" spans="2:8" ht="26.25" customHeight="1">
      <c r="B14" s="85"/>
      <c r="C14" s="85"/>
      <c r="D14" s="86"/>
      <c r="E14" s="86"/>
      <c r="F14" s="86"/>
      <c r="G14" s="86"/>
      <c r="H14" s="86"/>
    </row>
    <row r="15" spans="2:8" ht="18" customHeight="1">
      <c r="D15" s="86"/>
      <c r="E15" s="86"/>
      <c r="F15" s="86"/>
      <c r="G15" s="86"/>
      <c r="H15" s="86"/>
    </row>
    <row r="16" spans="2:8"/>
    <row r="17" spans="1:9"/>
    <row r="18" spans="1:9" ht="15.75" thickBot="1"/>
    <row r="19" spans="1:9" ht="100.5" customHeight="1">
      <c r="B19" s="9" t="s">
        <v>207</v>
      </c>
      <c r="C19" s="10" t="s">
        <v>208</v>
      </c>
      <c r="D19" s="10" t="s">
        <v>209</v>
      </c>
      <c r="E19" s="10" t="s">
        <v>210</v>
      </c>
      <c r="F19" s="10" t="s">
        <v>143</v>
      </c>
      <c r="G19" s="10" t="s">
        <v>144</v>
      </c>
      <c r="H19" s="10" t="s">
        <v>211</v>
      </c>
      <c r="I19" s="11" t="s">
        <v>212</v>
      </c>
    </row>
    <row r="20" spans="1:9" ht="114.75" customHeight="1">
      <c r="A20" s="84">
        <v>1</v>
      </c>
      <c r="B20" s="18">
        <f>+'solc. acc.info.noviembre'!B3</f>
        <v>4909232023</v>
      </c>
      <c r="C20" s="18" t="str">
        <f>+'solc. acc.info.noviembre'!L3</f>
        <v>CERTIFICACION O CONCEPTO DE LA PROPIEDAD INMOBILIARIA DISTRITAL</v>
      </c>
      <c r="D20" s="18" t="str">
        <f>+'solc. acc.info.noviembre'!O3</f>
        <v>WEB SERVICE</v>
      </c>
      <c r="E20" s="18" t="str">
        <f>+'solc. acc.info.noviembre'!P3</f>
        <v>E-MAIL</v>
      </c>
      <c r="F20" s="18" t="str">
        <f>+'solc. acc.info.noviembre'!R3</f>
        <v>En tramite - Por asignacion</v>
      </c>
      <c r="G20" s="19" t="str" cm="1">
        <f t="array" ref="G20">+Tabla18[Asunto]</f>
        <v>EMAIL-TRANSLADO POR COMPETENCIA /EDM_012-0007-23   SOLICITUD DE INFORMACION PARA ESTUDIOS AMBIENTALES Y SOCIALES PROYECTO IP EDMAX</v>
      </c>
      <c r="H20" s="22" cm="1">
        <f t="array" ref="H20">+Tabla18[Días gestión]</f>
        <v>1</v>
      </c>
      <c r="I20" s="18" t="str">
        <f>+'solc. acc.info.noviembre'!CQ3</f>
        <v>GESTIONADOS</v>
      </c>
    </row>
    <row r="21" spans="1:9"/>
    <row r="22" spans="1:9"/>
    <row r="23" spans="1:9"/>
    <row r="24" spans="1:9"/>
    <row r="25" spans="1:9"/>
    <row r="26" spans="1:9"/>
    <row r="27" spans="1:9"/>
    <row r="28" spans="1:9"/>
    <row r="29" spans="1:9"/>
    <row r="30" spans="1:9"/>
    <row r="31" spans="1:9"/>
    <row r="32" spans="1:9"/>
    <row r="33"/>
    <row r="34"/>
    <row r="35"/>
    <row r="36"/>
    <row r="37"/>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3"/>
  <sheetViews>
    <sheetView zoomScale="106" zoomScaleNormal="106" workbookViewId="0">
      <pane xSplit="2" ySplit="2" topLeftCell="Q3" activePane="bottomRight" state="frozen"/>
      <selection pane="topRight" activeCell="C1" sqref="C1"/>
      <selection pane="bottomLeft" activeCell="A3" sqref="A3"/>
      <selection pane="bottomRight" activeCell="A8" sqref="A8"/>
    </sheetView>
  </sheetViews>
  <sheetFormatPr baseColWidth="10" defaultRowHeight="15"/>
  <cols>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5" width="10.85546875" customWidth="1"/>
    <col min="36" max="36" width="20.85546875" bestFit="1" customWidth="1"/>
    <col min="37" max="37" width="25.140625" customWidth="1"/>
    <col min="38" max="40" width="10.85546875" customWidth="1"/>
    <col min="41" max="41" width="18.5703125" bestFit="1" customWidth="1"/>
    <col min="42" max="49" width="10.85546875" customWidth="1"/>
    <col min="50" max="50" width="20.42578125" bestFit="1" customWidth="1"/>
    <col min="51" max="53" width="10.85546875" customWidth="1"/>
    <col min="54" max="54" width="18" customWidth="1"/>
    <col min="55" max="55" width="14" style="13"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1">
      <c r="B1" s="26">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5">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c r="A2" s="76" t="s">
        <v>217</v>
      </c>
      <c r="B2" s="76" t="s">
        <v>0</v>
      </c>
      <c r="C2" s="76" t="s">
        <v>234</v>
      </c>
      <c r="D2" s="76" t="s">
        <v>1</v>
      </c>
      <c r="E2" s="76" t="s">
        <v>2</v>
      </c>
      <c r="F2" s="76" t="s">
        <v>3</v>
      </c>
      <c r="G2" s="76" t="s">
        <v>4</v>
      </c>
      <c r="H2" s="76" t="s">
        <v>5</v>
      </c>
      <c r="I2" s="76" t="s">
        <v>6</v>
      </c>
      <c r="J2" s="76" t="s">
        <v>7</v>
      </c>
      <c r="K2" s="76" t="s">
        <v>8</v>
      </c>
      <c r="L2" s="76" t="s">
        <v>9</v>
      </c>
      <c r="M2" s="76" t="s">
        <v>10</v>
      </c>
      <c r="N2" s="76" t="s">
        <v>11</v>
      </c>
      <c r="O2" s="76" t="s">
        <v>12</v>
      </c>
      <c r="P2" s="76" t="s">
        <v>13</v>
      </c>
      <c r="Q2" s="76" t="s">
        <v>14</v>
      </c>
      <c r="R2" s="76" t="s">
        <v>15</v>
      </c>
      <c r="S2" s="76" t="s">
        <v>16</v>
      </c>
      <c r="T2" s="76" t="s">
        <v>17</v>
      </c>
      <c r="U2" s="76" t="s">
        <v>18</v>
      </c>
      <c r="V2" s="76" t="s">
        <v>19</v>
      </c>
      <c r="W2" s="76" t="s">
        <v>20</v>
      </c>
      <c r="X2" s="76" t="s">
        <v>21</v>
      </c>
      <c r="Y2" s="76" t="s">
        <v>22</v>
      </c>
      <c r="Z2" s="76" t="s">
        <v>23</v>
      </c>
      <c r="AA2" s="76" t="s">
        <v>24</v>
      </c>
      <c r="AB2" s="76" t="s">
        <v>25</v>
      </c>
      <c r="AC2" s="76" t="s">
        <v>26</v>
      </c>
      <c r="AD2" s="76" t="s">
        <v>27</v>
      </c>
      <c r="AE2" s="76" t="s">
        <v>28</v>
      </c>
      <c r="AF2" s="76" t="s">
        <v>29</v>
      </c>
      <c r="AG2" s="76" t="s">
        <v>30</v>
      </c>
      <c r="AH2" s="76" t="s">
        <v>31</v>
      </c>
      <c r="AI2" s="76" t="s">
        <v>32</v>
      </c>
      <c r="AJ2" s="76" t="s">
        <v>33</v>
      </c>
      <c r="AK2" s="76" t="s">
        <v>34</v>
      </c>
      <c r="AL2" s="76" t="s">
        <v>35</v>
      </c>
      <c r="AM2" s="76" t="s">
        <v>36</v>
      </c>
      <c r="AN2" s="77" t="s">
        <v>37</v>
      </c>
      <c r="AO2" s="77" t="s">
        <v>38</v>
      </c>
      <c r="AP2" s="77" t="s">
        <v>39</v>
      </c>
      <c r="AQ2" s="77" t="s">
        <v>40</v>
      </c>
      <c r="AR2" s="76" t="s">
        <v>41</v>
      </c>
      <c r="AS2" s="77" t="s">
        <v>42</v>
      </c>
      <c r="AT2" s="77" t="s">
        <v>43</v>
      </c>
      <c r="AU2" s="77" t="s">
        <v>44</v>
      </c>
      <c r="AV2" s="77" t="s">
        <v>45</v>
      </c>
      <c r="AW2" s="77" t="s">
        <v>46</v>
      </c>
      <c r="AX2" s="77" t="s">
        <v>47</v>
      </c>
      <c r="AY2" s="77" t="s">
        <v>48</v>
      </c>
      <c r="AZ2" s="76" t="s">
        <v>49</v>
      </c>
      <c r="BA2" s="76" t="s">
        <v>50</v>
      </c>
      <c r="BB2" s="77" t="s">
        <v>51</v>
      </c>
      <c r="BC2" s="77" t="s">
        <v>52</v>
      </c>
      <c r="BD2" s="77" t="s">
        <v>53</v>
      </c>
      <c r="BE2" s="76" t="s">
        <v>54</v>
      </c>
      <c r="BF2" s="76" t="s">
        <v>55</v>
      </c>
      <c r="BG2" s="76" t="s">
        <v>56</v>
      </c>
      <c r="BH2" s="76" t="s">
        <v>57</v>
      </c>
      <c r="BI2" s="77" t="s">
        <v>58</v>
      </c>
      <c r="BJ2" s="76" t="s">
        <v>59</v>
      </c>
      <c r="BK2" s="76" t="s">
        <v>60</v>
      </c>
      <c r="BL2" s="76" t="s">
        <v>61</v>
      </c>
      <c r="BM2" s="76" t="s">
        <v>62</v>
      </c>
      <c r="BN2" s="76" t="s">
        <v>63</v>
      </c>
      <c r="BO2" s="76" t="s">
        <v>64</v>
      </c>
      <c r="BP2" s="76" t="s">
        <v>65</v>
      </c>
      <c r="BQ2" s="76" t="s">
        <v>66</v>
      </c>
      <c r="BR2" s="76" t="s">
        <v>67</v>
      </c>
      <c r="BS2" s="76" t="s">
        <v>68</v>
      </c>
      <c r="BT2" s="76" t="s">
        <v>69</v>
      </c>
      <c r="BU2" s="76" t="s">
        <v>70</v>
      </c>
      <c r="BV2" s="76" t="s">
        <v>71</v>
      </c>
      <c r="BW2" s="76" t="s">
        <v>72</v>
      </c>
      <c r="BX2" s="76" t="s">
        <v>73</v>
      </c>
      <c r="BY2" s="76" t="s">
        <v>74</v>
      </c>
      <c r="BZ2" s="76" t="s">
        <v>75</v>
      </c>
      <c r="CA2" s="76" t="s">
        <v>76</v>
      </c>
      <c r="CB2" s="76" t="s">
        <v>77</v>
      </c>
      <c r="CC2" s="76" t="s">
        <v>78</v>
      </c>
      <c r="CD2" s="76" t="s">
        <v>79</v>
      </c>
      <c r="CE2" s="76" t="s">
        <v>80</v>
      </c>
      <c r="CF2" s="76" t="s">
        <v>81</v>
      </c>
      <c r="CG2" s="76" t="s">
        <v>82</v>
      </c>
      <c r="CH2" s="76" t="s">
        <v>83</v>
      </c>
      <c r="CI2" s="76" t="s">
        <v>84</v>
      </c>
      <c r="CJ2" s="76" t="s">
        <v>85</v>
      </c>
      <c r="CK2" s="76" t="s">
        <v>86</v>
      </c>
      <c r="CL2" s="76" t="s">
        <v>87</v>
      </c>
      <c r="CM2" s="76" t="s">
        <v>88</v>
      </c>
      <c r="CN2" s="76" t="s">
        <v>89</v>
      </c>
      <c r="CO2" s="76" t="s">
        <v>90</v>
      </c>
      <c r="CP2" s="76" t="s">
        <v>91</v>
      </c>
      <c r="CQ2" s="76" t="s">
        <v>92</v>
      </c>
      <c r="CR2" s="76" t="s">
        <v>93</v>
      </c>
      <c r="CS2" s="76" t="s">
        <v>94</v>
      </c>
      <c r="CT2" s="76" t="s">
        <v>95</v>
      </c>
      <c r="CU2" s="76" t="s">
        <v>96</v>
      </c>
      <c r="CV2" s="76" t="s">
        <v>97</v>
      </c>
      <c r="CW2" s="76" t="s">
        <v>98</v>
      </c>
    </row>
    <row r="3" spans="1:101">
      <c r="A3" s="76">
        <v>1</v>
      </c>
      <c r="B3" s="76">
        <v>4909232023</v>
      </c>
      <c r="C3" s="76" t="b">
        <v>0</v>
      </c>
      <c r="D3" s="76" t="s">
        <v>99</v>
      </c>
      <c r="E3" s="76" t="s">
        <v>100</v>
      </c>
      <c r="F3" s="76" t="s">
        <v>101</v>
      </c>
      <c r="G3" s="76" t="s">
        <v>102</v>
      </c>
      <c r="H3" s="76" t="s">
        <v>103</v>
      </c>
      <c r="I3" s="76"/>
      <c r="J3" s="76" t="s">
        <v>104</v>
      </c>
      <c r="K3" s="76" t="s">
        <v>235</v>
      </c>
      <c r="L3" s="76" t="s">
        <v>236</v>
      </c>
      <c r="M3" s="76" t="s">
        <v>237</v>
      </c>
      <c r="N3" s="76" t="s">
        <v>107</v>
      </c>
      <c r="O3" s="76" t="s">
        <v>238</v>
      </c>
      <c r="P3" s="76" t="s">
        <v>239</v>
      </c>
      <c r="Q3" s="76" t="s">
        <v>108</v>
      </c>
      <c r="R3" s="76" t="s">
        <v>240</v>
      </c>
      <c r="S3" s="76" t="s">
        <v>150</v>
      </c>
      <c r="T3" s="76" t="s">
        <v>150</v>
      </c>
      <c r="U3" s="76" t="s">
        <v>241</v>
      </c>
      <c r="V3" s="76" t="s">
        <v>110</v>
      </c>
      <c r="W3" s="76"/>
      <c r="X3" s="76" t="s">
        <v>111</v>
      </c>
      <c r="Y3" s="76" t="s">
        <v>112</v>
      </c>
      <c r="Z3" s="76" t="s">
        <v>111</v>
      </c>
      <c r="AA3" s="76"/>
      <c r="AB3" s="76"/>
      <c r="AC3" s="76" t="s">
        <v>111</v>
      </c>
      <c r="AD3" s="76"/>
      <c r="AE3" s="76" t="s">
        <v>242</v>
      </c>
      <c r="AF3" s="76"/>
      <c r="AG3" s="76"/>
      <c r="AH3" s="76"/>
      <c r="AI3" s="76"/>
      <c r="AJ3" s="76"/>
      <c r="AK3" s="76"/>
      <c r="AL3" s="76"/>
      <c r="AM3" s="76"/>
      <c r="AN3" s="77">
        <v>45238</v>
      </c>
      <c r="AO3" s="77">
        <v>45239</v>
      </c>
      <c r="AP3" s="77">
        <v>45247</v>
      </c>
      <c r="AQ3" s="77">
        <v>45247</v>
      </c>
      <c r="AR3" s="76" t="s">
        <v>243</v>
      </c>
      <c r="AS3" s="77">
        <v>45238</v>
      </c>
      <c r="AT3" s="77" t="s">
        <v>113</v>
      </c>
      <c r="AU3" s="77" t="s">
        <v>113</v>
      </c>
      <c r="AV3" s="77" t="s">
        <v>113</v>
      </c>
      <c r="AW3" s="77" t="s">
        <v>113</v>
      </c>
      <c r="AX3" s="77" t="s">
        <v>113</v>
      </c>
      <c r="AY3" s="77">
        <v>45260</v>
      </c>
      <c r="AZ3" s="76">
        <v>9</v>
      </c>
      <c r="BA3" s="76"/>
      <c r="BB3" s="77" t="s">
        <v>113</v>
      </c>
      <c r="BC3" s="77">
        <v>45247</v>
      </c>
      <c r="BD3" s="77" t="s">
        <v>113</v>
      </c>
      <c r="BE3" s="76">
        <v>1</v>
      </c>
      <c r="BF3" s="76">
        <v>0</v>
      </c>
      <c r="BG3" s="76" t="s">
        <v>244</v>
      </c>
      <c r="BH3" s="76" t="s">
        <v>10</v>
      </c>
      <c r="BI3" s="77">
        <v>45257</v>
      </c>
      <c r="BJ3" s="76">
        <v>7</v>
      </c>
      <c r="BK3" s="76">
        <v>0</v>
      </c>
      <c r="BL3" s="76" t="s">
        <v>245</v>
      </c>
      <c r="BM3" s="76" t="s">
        <v>245</v>
      </c>
      <c r="BN3" s="76" t="s">
        <v>218</v>
      </c>
      <c r="BO3" s="76" t="s">
        <v>218</v>
      </c>
      <c r="BP3" s="76" t="s">
        <v>10</v>
      </c>
      <c r="BQ3" s="76" t="s">
        <v>224</v>
      </c>
      <c r="BR3" s="76" t="s">
        <v>115</v>
      </c>
      <c r="BS3" s="76" t="s">
        <v>219</v>
      </c>
      <c r="BT3" s="76" t="s">
        <v>246</v>
      </c>
      <c r="BU3" s="76">
        <v>80028</v>
      </c>
      <c r="BV3" s="76"/>
      <c r="BW3" s="76"/>
      <c r="BX3" s="76">
        <v>3017676599</v>
      </c>
      <c r="BY3" s="76"/>
      <c r="BZ3" s="76"/>
      <c r="CA3" s="76"/>
      <c r="CB3" s="76"/>
      <c r="CC3" s="76"/>
      <c r="CD3" s="76"/>
      <c r="CE3" s="76" t="s">
        <v>111</v>
      </c>
      <c r="CF3" s="76" t="s">
        <v>111</v>
      </c>
      <c r="CG3" s="76"/>
      <c r="CH3" s="76"/>
      <c r="CI3" s="76">
        <v>3</v>
      </c>
      <c r="CJ3" s="76" t="s">
        <v>247</v>
      </c>
      <c r="CK3" s="76" t="s">
        <v>248</v>
      </c>
      <c r="CL3" s="76"/>
      <c r="CM3" s="76" t="s">
        <v>126</v>
      </c>
      <c r="CN3" s="76" t="s">
        <v>117</v>
      </c>
      <c r="CO3" s="76"/>
      <c r="CP3" s="76" t="s">
        <v>118</v>
      </c>
      <c r="CQ3" s="76" t="s">
        <v>119</v>
      </c>
      <c r="CR3" s="76" t="s">
        <v>120</v>
      </c>
      <c r="CS3" s="76"/>
      <c r="CT3" s="76"/>
      <c r="CU3" s="76"/>
      <c r="CV3" s="76"/>
      <c r="CW3" s="76"/>
    </row>
  </sheetData>
  <phoneticPr fontId="29"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3"/>
  <sheetViews>
    <sheetView showGridLines="0" zoomScale="80" zoomScaleNormal="80" workbookViewId="0"/>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89" t="s">
        <v>132</v>
      </c>
      <c r="D15" s="89"/>
    </row>
    <row r="16" spans="3:4" ht="15" customHeight="1">
      <c r="C16" s="89"/>
      <c r="D16" s="89"/>
    </row>
    <row r="17" spans="3:9" ht="28.5" customHeight="1">
      <c r="C17" s="2"/>
    </row>
    <row r="18" spans="3:9" ht="15" customHeight="1">
      <c r="C18" s="93" t="s">
        <v>249</v>
      </c>
      <c r="D18" s="93"/>
      <c r="E18" s="3"/>
      <c r="F18" s="93" t="s">
        <v>252</v>
      </c>
      <c r="G18" s="93"/>
    </row>
    <row r="19" spans="3:9" ht="30.75" customHeight="1">
      <c r="C19" s="93"/>
      <c r="D19" s="93"/>
      <c r="E19" s="3"/>
      <c r="F19" s="93"/>
      <c r="G19" s="93"/>
    </row>
    <row r="20" spans="3:9" ht="30.75" customHeight="1">
      <c r="C20" s="93"/>
      <c r="D20" s="93"/>
      <c r="E20" s="3"/>
      <c r="F20" s="93"/>
      <c r="G20" s="93"/>
    </row>
    <row r="21" spans="3:9" ht="16.5">
      <c r="C21" s="93"/>
      <c r="D21" s="93"/>
      <c r="E21" s="3"/>
      <c r="F21" s="93"/>
      <c r="G21" s="93"/>
    </row>
    <row r="22" spans="3:9" ht="16.5">
      <c r="C22" s="93"/>
      <c r="D22" s="93"/>
      <c r="E22" s="3"/>
      <c r="F22" s="93"/>
      <c r="G22" s="93"/>
    </row>
    <row r="23" spans="3:9" ht="16.5">
      <c r="C23" s="93"/>
      <c r="D23" s="93"/>
      <c r="E23" s="3"/>
      <c r="F23" s="93"/>
      <c r="G23" s="93"/>
    </row>
    <row r="24" spans="3:9" ht="15"/>
    <row r="25" spans="3:9" ht="63">
      <c r="C25" s="24" t="s">
        <v>133</v>
      </c>
      <c r="D25" s="24" t="s">
        <v>134</v>
      </c>
      <c r="E25" s="91" t="s">
        <v>135</v>
      </c>
      <c r="F25" s="91"/>
      <c r="G25" s="24" t="s">
        <v>136</v>
      </c>
    </row>
    <row r="26" spans="3:9" ht="42" customHeight="1">
      <c r="C26" s="25">
        <v>1</v>
      </c>
      <c r="D26" s="25">
        <v>0</v>
      </c>
      <c r="E26" s="90">
        <v>1</v>
      </c>
      <c r="F26" s="90"/>
      <c r="G26" s="25">
        <v>0</v>
      </c>
    </row>
    <row r="27" spans="3:9" ht="30.75" customHeight="1">
      <c r="C27" s="88" t="s">
        <v>213</v>
      </c>
      <c r="D27" s="88"/>
      <c r="E27" s="88"/>
      <c r="F27" s="88"/>
      <c r="G27" s="88"/>
      <c r="I27" s="1"/>
    </row>
    <row r="28" spans="3:9" ht="27" customHeight="1">
      <c r="C28" s="92"/>
      <c r="D28" s="92"/>
      <c r="E28" s="92"/>
      <c r="F28" s="92"/>
      <c r="G28" s="92"/>
    </row>
    <row r="29" spans="3:9" ht="15"/>
    <row r="30" spans="3:9" ht="15"/>
    <row r="31" spans="3:9" ht="15" hidden="1"/>
    <row r="32" spans="3:9" ht="14.45" customHeight="1"/>
    <row r="37" ht="15" hidden="1"/>
    <row r="38" ht="31.35" hidden="1" customHeight="1"/>
    <row r="39" ht="14.45" customHeight="1"/>
    <row r="40" ht="14.45" customHeight="1"/>
    <row r="41" ht="14.45" customHeight="1"/>
    <row r="42" ht="14.45" customHeight="1"/>
    <row r="43" ht="14.45" customHeight="1"/>
  </sheetData>
  <mergeCells count="7">
    <mergeCell ref="C27:G27"/>
    <mergeCell ref="C15:D16"/>
    <mergeCell ref="E26:F26"/>
    <mergeCell ref="E25:F25"/>
    <mergeCell ref="C28:G28"/>
    <mergeCell ref="F18:G23"/>
    <mergeCell ref="C18:D2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zoomScale="90" zoomScaleNormal="90" workbookViewId="0">
      <selection activeCell="B4" sqref="B4"/>
    </sheetView>
  </sheetViews>
  <sheetFormatPr baseColWidth="10" defaultColWidth="11.42578125" defaultRowHeight="15"/>
  <cols>
    <col min="1" max="2" width="2.140625" style="13" customWidth="1"/>
    <col min="3" max="3" width="4.42578125" style="36" customWidth="1"/>
    <col min="4" max="4" width="19.42578125" style="13" customWidth="1"/>
    <col min="5" max="5" width="22.5703125" style="13" bestFit="1" customWidth="1"/>
    <col min="6" max="6" width="14" style="13" customWidth="1"/>
    <col min="7" max="7" width="16.85546875" style="13" customWidth="1"/>
    <col min="8" max="8" width="15" style="13" customWidth="1"/>
    <col min="9" max="9" width="15.7109375" style="28" customWidth="1"/>
    <col min="10" max="10" width="14" style="13" bestFit="1" customWidth="1"/>
    <col min="11" max="11" width="22.7109375" style="13" customWidth="1"/>
    <col min="12" max="12" width="26.42578125" style="13" customWidth="1"/>
    <col min="13" max="13" width="27.140625" style="13" bestFit="1" customWidth="1"/>
    <col min="14" max="14" width="27.140625" style="35" bestFit="1" customWidth="1"/>
    <col min="15" max="18" width="11.42578125" style="13"/>
    <col min="19" max="19" width="11.42578125" style="13" customWidth="1"/>
    <col min="20" max="21" width="14.85546875" style="13" customWidth="1"/>
    <col min="22" max="22" width="5.42578125" style="13" customWidth="1"/>
    <col min="23" max="24" width="10.85546875" style="13" customWidth="1"/>
    <col min="25" max="25" width="14.42578125" style="13" customWidth="1"/>
    <col min="26" max="16384" width="11.42578125" style="13"/>
  </cols>
  <sheetData>
    <row r="1" spans="1:28">
      <c r="T1" s="27" t="s">
        <v>186</v>
      </c>
      <c r="U1" s="28">
        <f ca="1">TODAY()</f>
        <v>45267</v>
      </c>
    </row>
    <row r="2" spans="1:28" ht="15.75" thickBot="1">
      <c r="T2" s="29"/>
      <c r="U2" s="30"/>
      <c r="Y2" s="33"/>
    </row>
    <row r="3" spans="1:28" s="15" customFormat="1" ht="61.5">
      <c r="B3" s="14" t="s">
        <v>187</v>
      </c>
      <c r="C3" s="37"/>
      <c r="I3" s="39"/>
      <c r="N3" s="45"/>
      <c r="Q3" s="94" t="s">
        <v>188</v>
      </c>
      <c r="R3" s="95"/>
      <c r="S3" s="95"/>
      <c r="T3" s="96"/>
      <c r="W3" s="27"/>
      <c r="X3" s="28"/>
      <c r="Y3" s="13"/>
      <c r="Z3" s="13"/>
      <c r="AA3" s="13"/>
      <c r="AB3" s="13"/>
    </row>
    <row r="4" spans="1:28" ht="48">
      <c r="D4" s="13" t="s">
        <v>0</v>
      </c>
      <c r="E4" s="13" t="s">
        <v>37</v>
      </c>
      <c r="F4" s="13" t="s">
        <v>52</v>
      </c>
      <c r="G4" s="13" t="s">
        <v>93</v>
      </c>
      <c r="H4" s="13" t="s">
        <v>39</v>
      </c>
      <c r="I4" s="28" t="s">
        <v>53</v>
      </c>
      <c r="J4" s="13" t="s">
        <v>54</v>
      </c>
      <c r="K4" s="46" t="s">
        <v>196</v>
      </c>
      <c r="L4" s="46" t="s">
        <v>198</v>
      </c>
      <c r="M4" s="46" t="s">
        <v>39</v>
      </c>
      <c r="N4" s="47" t="s">
        <v>53</v>
      </c>
      <c r="O4" s="46" t="s">
        <v>205</v>
      </c>
      <c r="P4" s="46" t="s">
        <v>197</v>
      </c>
      <c r="Q4" s="46" t="s">
        <v>190</v>
      </c>
      <c r="R4" s="48"/>
      <c r="W4" s="31"/>
      <c r="X4" s="32"/>
      <c r="Y4" s="34" t="s">
        <v>206</v>
      </c>
    </row>
    <row r="5" spans="1:28">
      <c r="C5" s="36">
        <v>1</v>
      </c>
      <c r="D5" s="13">
        <v>4909232023</v>
      </c>
      <c r="E5" s="28">
        <v>45238</v>
      </c>
      <c r="F5" s="28">
        <v>45247</v>
      </c>
      <c r="G5" s="13" t="s">
        <v>120</v>
      </c>
      <c r="H5" s="28">
        <v>45247</v>
      </c>
      <c r="I5" s="13" t="s">
        <v>250</v>
      </c>
      <c r="J5" s="13">
        <v>1</v>
      </c>
      <c r="K5" s="49">
        <f>+J5</f>
        <v>1</v>
      </c>
      <c r="L5" s="50">
        <f>NETWORKDAYS.INTL(H5,F5,1,$Y$5:$Y$13)</f>
        <v>1</v>
      </c>
      <c r="M5" s="51">
        <f>+H5</f>
        <v>45247</v>
      </c>
      <c r="N5" s="52">
        <v>45254</v>
      </c>
      <c r="O5" s="53">
        <v>10</v>
      </c>
      <c r="P5" s="54">
        <f>WORKDAY(M5,O5,Y$5:Y$13)</f>
        <v>45261</v>
      </c>
      <c r="Q5" s="55">
        <f>NETWORKDAYS.INTL(M5,N5,1,$Y$5:$Y$13)</f>
        <v>6</v>
      </c>
      <c r="R5" s="17"/>
      <c r="Y5" s="28">
        <v>44935</v>
      </c>
    </row>
    <row r="6" spans="1:28">
      <c r="C6" s="36">
        <v>2</v>
      </c>
      <c r="D6"/>
      <c r="E6"/>
      <c r="F6"/>
      <c r="G6"/>
      <c r="H6"/>
      <c r="I6"/>
      <c r="J6"/>
      <c r="K6" s="49">
        <f t="shared" ref="K6:K12" si="0">+J6</f>
        <v>0</v>
      </c>
      <c r="L6" s="50">
        <f t="shared" ref="L6:L12" si="1">NETWORKDAYS.INTL(H6,F6,1,$Y$5:$Y$13)</f>
        <v>0</v>
      </c>
      <c r="M6" s="51">
        <f t="shared" ref="M6:M12" si="2">+H6</f>
        <v>0</v>
      </c>
      <c r="N6" s="52">
        <v>45202</v>
      </c>
      <c r="O6" s="53">
        <v>10</v>
      </c>
      <c r="P6" s="54">
        <f>WORKDAY(M6,O6,Y$5:Y$13)</f>
        <v>13</v>
      </c>
      <c r="Q6" s="55">
        <f t="shared" ref="Q6:Q12" si="3">NETWORKDAYS.INTL(M6,N6,1,$Y$5:$Y$13)</f>
        <v>32278</v>
      </c>
      <c r="R6" s="16"/>
      <c r="Y6" s="28">
        <v>45005</v>
      </c>
    </row>
    <row r="7" spans="1:28">
      <c r="C7" s="36">
        <v>3</v>
      </c>
      <c r="D7"/>
      <c r="E7"/>
      <c r="F7"/>
      <c r="G7"/>
      <c r="H7"/>
      <c r="I7"/>
      <c r="J7"/>
      <c r="K7" s="49">
        <f t="shared" si="0"/>
        <v>0</v>
      </c>
      <c r="L7" s="50">
        <f t="shared" si="1"/>
        <v>0</v>
      </c>
      <c r="M7" s="51">
        <f t="shared" si="2"/>
        <v>0</v>
      </c>
      <c r="N7" s="52">
        <v>45203</v>
      </c>
      <c r="O7" s="53">
        <v>10</v>
      </c>
      <c r="P7" s="54">
        <f>WORKDAY(M7,O7,Y$5:Y$13)</f>
        <v>13</v>
      </c>
      <c r="Q7" s="55">
        <f t="shared" si="3"/>
        <v>32279</v>
      </c>
      <c r="R7" s="17"/>
      <c r="Y7" s="28">
        <v>45022</v>
      </c>
    </row>
    <row r="8" spans="1:28">
      <c r="C8" s="36">
        <v>4</v>
      </c>
      <c r="D8"/>
      <c r="E8"/>
      <c r="F8"/>
      <c r="G8"/>
      <c r="H8"/>
      <c r="I8"/>
      <c r="J8"/>
      <c r="K8" s="49">
        <f t="shared" si="0"/>
        <v>0</v>
      </c>
      <c r="L8" s="50">
        <f t="shared" si="1"/>
        <v>0</v>
      </c>
      <c r="M8" s="51">
        <f t="shared" si="2"/>
        <v>0</v>
      </c>
      <c r="N8" s="52">
        <v>45202</v>
      </c>
      <c r="O8" s="53">
        <v>10</v>
      </c>
      <c r="P8" s="54">
        <f>WORKDAY(M8,O8,Y$5:Y$13)</f>
        <v>13</v>
      </c>
      <c r="Q8" s="55">
        <f t="shared" si="3"/>
        <v>32278</v>
      </c>
      <c r="R8" s="17"/>
      <c r="Y8" s="28">
        <v>45023</v>
      </c>
    </row>
    <row r="9" spans="1:28" s="56" customFormat="1">
      <c r="C9" s="36">
        <v>5</v>
      </c>
      <c r="D9"/>
      <c r="E9"/>
      <c r="F9"/>
      <c r="G9"/>
      <c r="H9"/>
      <c r="I9"/>
      <c r="J9"/>
      <c r="K9" s="49">
        <f t="shared" si="0"/>
        <v>0</v>
      </c>
      <c r="L9" s="50">
        <f t="shared" si="1"/>
        <v>0</v>
      </c>
      <c r="M9" s="51">
        <f t="shared" si="2"/>
        <v>0</v>
      </c>
      <c r="N9" s="52">
        <v>45202</v>
      </c>
      <c r="O9" s="53">
        <v>10</v>
      </c>
      <c r="P9" s="54">
        <f t="shared" ref="P9:P10" si="4">WORKDAY(M9,O9,Y$5:Y$13)</f>
        <v>13</v>
      </c>
      <c r="Q9" s="55">
        <f t="shared" si="3"/>
        <v>32278</v>
      </c>
      <c r="R9" s="57"/>
      <c r="Y9" s="28">
        <v>45047</v>
      </c>
    </row>
    <row r="10" spans="1:28" s="56" customFormat="1">
      <c r="C10" s="36">
        <v>6</v>
      </c>
      <c r="D10"/>
      <c r="E10"/>
      <c r="F10"/>
      <c r="G10"/>
      <c r="H10"/>
      <c r="I10"/>
      <c r="J10"/>
      <c r="K10" s="49">
        <f t="shared" si="0"/>
        <v>0</v>
      </c>
      <c r="L10" s="50">
        <f t="shared" si="1"/>
        <v>0</v>
      </c>
      <c r="M10" s="51">
        <f t="shared" si="2"/>
        <v>0</v>
      </c>
      <c r="N10" s="52">
        <v>45218</v>
      </c>
      <c r="O10" s="53">
        <v>10</v>
      </c>
      <c r="P10" s="54">
        <f t="shared" si="4"/>
        <v>13</v>
      </c>
      <c r="Q10" s="55">
        <f t="shared" si="3"/>
        <v>32290</v>
      </c>
      <c r="Y10" s="28">
        <v>45068</v>
      </c>
    </row>
    <row r="11" spans="1:28" s="56" customFormat="1">
      <c r="A11" s="13"/>
      <c r="B11" s="13"/>
      <c r="C11" s="36">
        <v>7</v>
      </c>
      <c r="D11"/>
      <c r="E11"/>
      <c r="F11"/>
      <c r="G11"/>
      <c r="H11"/>
      <c r="I11"/>
      <c r="J11"/>
      <c r="K11" s="49">
        <f t="shared" si="0"/>
        <v>0</v>
      </c>
      <c r="L11" s="50">
        <f t="shared" si="1"/>
        <v>0</v>
      </c>
      <c r="M11" s="51">
        <f t="shared" si="2"/>
        <v>0</v>
      </c>
      <c r="N11" s="52">
        <f t="shared" ref="N11" si="5">+I11</f>
        <v>0</v>
      </c>
      <c r="O11" s="53">
        <v>10</v>
      </c>
      <c r="P11" s="54">
        <f t="shared" ref="P11:P12" si="6">WORKDAY(M11,O11,Y$5:Y$13)</f>
        <v>13</v>
      </c>
      <c r="Q11" s="55">
        <f t="shared" si="3"/>
        <v>0</v>
      </c>
      <c r="R11" s="13"/>
      <c r="S11" s="13"/>
      <c r="Y11" s="28">
        <v>45089</v>
      </c>
    </row>
    <row r="12" spans="1:28" s="56" customFormat="1">
      <c r="A12" s="13"/>
      <c r="B12" s="13"/>
      <c r="C12" s="36">
        <v>8</v>
      </c>
      <c r="D12"/>
      <c r="E12"/>
      <c r="F12"/>
      <c r="G12"/>
      <c r="H12"/>
      <c r="I12"/>
      <c r="J12"/>
      <c r="K12" s="49">
        <f t="shared" si="0"/>
        <v>0</v>
      </c>
      <c r="L12" s="50">
        <f t="shared" si="1"/>
        <v>0</v>
      </c>
      <c r="M12" s="51">
        <f t="shared" si="2"/>
        <v>0</v>
      </c>
      <c r="N12" s="52">
        <v>45223</v>
      </c>
      <c r="O12" s="53">
        <v>10</v>
      </c>
      <c r="P12" s="54">
        <f t="shared" si="6"/>
        <v>13</v>
      </c>
      <c r="Q12" s="55">
        <f t="shared" si="3"/>
        <v>32293</v>
      </c>
      <c r="R12" s="13"/>
      <c r="S12" s="13"/>
      <c r="Y12" s="28">
        <v>45096</v>
      </c>
    </row>
    <row r="13" spans="1:28">
      <c r="C13" s="36">
        <v>9</v>
      </c>
      <c r="D13"/>
      <c r="E13"/>
      <c r="F13"/>
      <c r="G13"/>
      <c r="H13"/>
      <c r="I13"/>
      <c r="J13"/>
      <c r="K13" s="49">
        <f t="shared" ref="K13" si="7">+J13</f>
        <v>0</v>
      </c>
      <c r="L13" s="50">
        <f t="shared" ref="L13" si="8">NETWORKDAYS.INTL(H13,F13,1,$Y$5:$Y$13)</f>
        <v>0</v>
      </c>
      <c r="M13" s="51">
        <f t="shared" ref="M13" si="9">+H13</f>
        <v>0</v>
      </c>
      <c r="N13" s="52">
        <v>45222</v>
      </c>
      <c r="O13" s="53">
        <v>10</v>
      </c>
      <c r="P13" s="54">
        <f t="shared" ref="P13" si="10">WORKDAY(M13,O13,Y$5:Y$13)</f>
        <v>13</v>
      </c>
      <c r="Q13" s="55">
        <f t="shared" ref="Q13" si="11">NETWORKDAYS.INTL(M13,N13,1,$Y$5:$Y$13)</f>
        <v>32292</v>
      </c>
      <c r="Y13" s="28">
        <v>45110</v>
      </c>
    </row>
    <row r="14" spans="1:28">
      <c r="D14"/>
      <c r="E14"/>
      <c r="F14"/>
      <c r="G14"/>
      <c r="H14"/>
      <c r="I14"/>
      <c r="J14"/>
      <c r="K14" s="49">
        <f t="shared" ref="K14" si="12">+J14</f>
        <v>0</v>
      </c>
      <c r="L14" s="50">
        <f t="shared" ref="L14" si="13">NETWORKDAYS.INTL(H14,F14,1,$Y$5:$Y$13)</f>
        <v>0</v>
      </c>
      <c r="M14" s="51">
        <f t="shared" ref="M14" si="14">+H14</f>
        <v>0</v>
      </c>
      <c r="N14" s="52">
        <v>45229</v>
      </c>
      <c r="O14" s="53">
        <v>10</v>
      </c>
      <c r="P14" s="54">
        <f t="shared" ref="P14" si="15">WORKDAY(M14,O14,Y$5:Y$13)</f>
        <v>13</v>
      </c>
      <c r="Q14" s="55">
        <f t="shared" ref="Q14" si="16">NETWORKDAYS.INTL(M14,N14,1,$Y$5:$Y$13)</f>
        <v>32297</v>
      </c>
    </row>
    <row r="16" spans="1:28">
      <c r="D16" s="13" t="s">
        <v>0</v>
      </c>
      <c r="E16" s="13" t="s">
        <v>37</v>
      </c>
      <c r="F16" s="13" t="s">
        <v>52</v>
      </c>
      <c r="G16" s="13" t="s">
        <v>93</v>
      </c>
      <c r="H16" s="13" t="s">
        <v>39</v>
      </c>
      <c r="I16" s="28" t="s">
        <v>53</v>
      </c>
      <c r="J16" s="13" t="s">
        <v>54</v>
      </c>
      <c r="K16" s="79" t="s">
        <v>83</v>
      </c>
      <c r="L16" s="79" t="s">
        <v>82</v>
      </c>
      <c r="M16" s="13" t="s">
        <v>16</v>
      </c>
      <c r="N16" t="s">
        <v>216</v>
      </c>
    </row>
    <row r="17" spans="2:15">
      <c r="C17" s="36">
        <v>1</v>
      </c>
      <c r="D17" s="13">
        <v>4909232023</v>
      </c>
      <c r="E17" s="28">
        <v>45238</v>
      </c>
      <c r="F17" s="28">
        <v>45247</v>
      </c>
      <c r="G17" s="13" t="s">
        <v>120</v>
      </c>
      <c r="H17" s="28">
        <v>45247</v>
      </c>
      <c r="I17" s="28" t="s">
        <v>113</v>
      </c>
      <c r="J17" s="13">
        <v>1</v>
      </c>
      <c r="K17" s="13" t="s">
        <v>214</v>
      </c>
      <c r="L17" s="13" t="s">
        <v>214</v>
      </c>
      <c r="M17" s="13" t="s">
        <v>150</v>
      </c>
      <c r="N17" s="58" t="s">
        <v>215</v>
      </c>
      <c r="O17" s="73" t="s">
        <v>251</v>
      </c>
    </row>
    <row r="18" spans="2:15">
      <c r="C18" s="36">
        <v>2</v>
      </c>
      <c r="D18"/>
      <c r="E18"/>
      <c r="F18"/>
      <c r="G18"/>
      <c r="H18"/>
      <c r="I18"/>
      <c r="J18"/>
      <c r="K18"/>
      <c r="L18"/>
      <c r="M18"/>
      <c r="N18"/>
    </row>
    <row r="19" spans="2:15">
      <c r="C19" s="36">
        <v>3</v>
      </c>
      <c r="D19"/>
      <c r="E19"/>
      <c r="F19"/>
      <c r="G19"/>
      <c r="H19"/>
      <c r="I19"/>
      <c r="J19"/>
      <c r="K19"/>
      <c r="L19"/>
      <c r="M19"/>
    </row>
    <row r="20" spans="2:15">
      <c r="C20" s="36">
        <v>4</v>
      </c>
      <c r="D20"/>
      <c r="E20"/>
      <c r="F20"/>
      <c r="G20"/>
      <c r="H20"/>
      <c r="I20"/>
      <c r="J20"/>
      <c r="K20"/>
      <c r="L20"/>
      <c r="M20"/>
    </row>
    <row r="21" spans="2:15">
      <c r="B21" s="56"/>
      <c r="C21" s="36">
        <v>5</v>
      </c>
      <c r="D21"/>
      <c r="E21"/>
      <c r="F21"/>
      <c r="G21"/>
      <c r="H21"/>
      <c r="I21"/>
      <c r="J21"/>
      <c r="K21"/>
      <c r="L21"/>
      <c r="M21"/>
    </row>
    <row r="22" spans="2:15">
      <c r="B22" s="56"/>
      <c r="C22" s="36">
        <v>6</v>
      </c>
      <c r="D22"/>
      <c r="E22"/>
      <c r="F22"/>
      <c r="G22"/>
      <c r="H22"/>
      <c r="I22"/>
      <c r="J22"/>
      <c r="K22"/>
      <c r="L22"/>
      <c r="M22"/>
    </row>
    <row r="23" spans="2:15">
      <c r="C23" s="36">
        <v>7</v>
      </c>
      <c r="D23"/>
      <c r="E23"/>
      <c r="F23"/>
      <c r="G23"/>
      <c r="H23"/>
      <c r="I23"/>
      <c r="J23"/>
      <c r="K23"/>
      <c r="L23"/>
      <c r="M23"/>
    </row>
    <row r="24" spans="2:15">
      <c r="C24" s="36">
        <v>8</v>
      </c>
      <c r="D24"/>
      <c r="E24"/>
      <c r="F24"/>
      <c r="G24"/>
      <c r="H24"/>
      <c r="I24"/>
      <c r="J24"/>
      <c r="K24"/>
      <c r="L24"/>
      <c r="M24"/>
    </row>
    <row r="25" spans="2:15">
      <c r="C25" s="36">
        <v>9</v>
      </c>
      <c r="D25"/>
      <c r="E25"/>
      <c r="F25"/>
      <c r="G25"/>
      <c r="H25"/>
      <c r="I25"/>
      <c r="J25"/>
      <c r="K25"/>
      <c r="L25"/>
      <c r="M25"/>
    </row>
    <row r="26" spans="2:15">
      <c r="D26"/>
      <c r="E26"/>
      <c r="F26"/>
      <c r="G26"/>
      <c r="H26"/>
      <c r="I26"/>
      <c r="J26"/>
      <c r="K26"/>
      <c r="L26"/>
      <c r="M26"/>
    </row>
  </sheetData>
  <mergeCells count="1">
    <mergeCell ref="Q3:T3"/>
  </mergeCells>
  <phoneticPr fontId="29" type="noConversion"/>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4"/>
  <sheetViews>
    <sheetView showGridLines="0" topLeftCell="A10" zoomScale="80" zoomScaleNormal="80" workbookViewId="0"/>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s="76" customFormat="1"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20" t="s">
        <v>137</v>
      </c>
    </row>
    <row r="17" spans="3:12" ht="14.45" customHeight="1"/>
    <row r="18" spans="3:12" ht="15">
      <c r="C18" s="99" t="s">
        <v>191</v>
      </c>
      <c r="D18" s="99"/>
      <c r="E18" s="99"/>
      <c r="F18" s="99"/>
      <c r="G18" s="99"/>
      <c r="H18" s="99"/>
      <c r="I18" s="99"/>
      <c r="J18" s="99"/>
      <c r="K18" s="99"/>
      <c r="L18" s="99"/>
    </row>
    <row r="19" spans="3:12" ht="96" customHeight="1">
      <c r="C19" s="99"/>
      <c r="D19" s="99"/>
      <c r="E19" s="99"/>
      <c r="F19" s="99"/>
      <c r="G19" s="99"/>
      <c r="H19" s="99"/>
      <c r="I19" s="99"/>
      <c r="J19" s="99"/>
      <c r="K19" s="99"/>
      <c r="L19" s="99"/>
    </row>
    <row r="20" spans="3:12" ht="65.25" customHeight="1">
      <c r="C20" s="100" t="s">
        <v>192</v>
      </c>
      <c r="D20" s="100"/>
      <c r="E20" s="100"/>
      <c r="F20" s="100"/>
      <c r="G20" s="100"/>
      <c r="H20" s="100"/>
      <c r="I20" s="100"/>
      <c r="J20" s="100"/>
      <c r="K20" s="100"/>
      <c r="L20" s="100"/>
    </row>
    <row r="21" spans="3:12" ht="100.5" customHeight="1" thickBot="1">
      <c r="C21" s="64" t="s">
        <v>199</v>
      </c>
      <c r="D21" s="65" t="s">
        <v>200</v>
      </c>
      <c r="E21" s="65" t="s">
        <v>201</v>
      </c>
      <c r="F21" s="65" t="s">
        <v>202</v>
      </c>
      <c r="G21" s="66" t="s">
        <v>189</v>
      </c>
      <c r="H21" s="101" t="s">
        <v>203</v>
      </c>
      <c r="I21" s="101"/>
      <c r="J21" s="101" t="s">
        <v>204</v>
      </c>
      <c r="K21" s="101"/>
      <c r="L21" s="67" t="s">
        <v>193</v>
      </c>
    </row>
    <row r="22" spans="3:12" ht="53.25" customHeight="1" thickBot="1">
      <c r="C22" s="75">
        <f>+'base Solicitudes de Información'!B20</f>
        <v>4909232023</v>
      </c>
      <c r="D22" s="82">
        <f>+'plantilla formula'!E5</f>
        <v>45238</v>
      </c>
      <c r="E22" s="82">
        <f>+'plantilla formula'!P5</f>
        <v>45261</v>
      </c>
      <c r="F22" s="82">
        <f>+'plantilla formula'!H5</f>
        <v>45247</v>
      </c>
      <c r="G22" s="82">
        <f>+'plantilla formula'!N5</f>
        <v>45254</v>
      </c>
      <c r="H22" s="102">
        <f>+'plantilla formula'!K5</f>
        <v>1</v>
      </c>
      <c r="I22" s="103"/>
      <c r="J22" s="104">
        <f>+'plantilla formula'!Q5</f>
        <v>6</v>
      </c>
      <c r="K22" s="104"/>
      <c r="L22" s="83" t="str">
        <f>+'datos adicionales'!D13</f>
        <v>Se asignó a la entidad y se respondió en términos. Se da respuesta mediante radicado 20232010177931</v>
      </c>
    </row>
    <row r="23" spans="3:12" ht="15.75">
      <c r="C23" s="60"/>
      <c r="D23" s="44"/>
      <c r="E23" s="44"/>
      <c r="F23" s="44"/>
      <c r="G23" s="44"/>
      <c r="H23" s="42"/>
      <c r="I23" s="40"/>
      <c r="J23" s="60"/>
      <c r="K23" s="60"/>
      <c r="L23" s="61"/>
    </row>
    <row r="24" spans="3:12" ht="23.25" customHeight="1"/>
    <row r="25" spans="3:12" ht="23.25" customHeight="1">
      <c r="C25" s="40"/>
      <c r="D25" s="44"/>
      <c r="E25" s="41"/>
      <c r="F25" s="41"/>
      <c r="G25" s="41"/>
      <c r="H25" s="42"/>
      <c r="I25" s="40"/>
      <c r="J25" s="40"/>
      <c r="K25" s="40"/>
      <c r="L25" s="43"/>
    </row>
    <row r="26" spans="3:12" ht="35.1" customHeight="1">
      <c r="C26" s="98" t="s">
        <v>138</v>
      </c>
      <c r="D26" s="98"/>
      <c r="E26" s="23"/>
      <c r="F26" s="23"/>
      <c r="G26" s="23"/>
      <c r="H26" s="23"/>
      <c r="I26" s="23"/>
      <c r="J26" s="23"/>
      <c r="K26" s="23"/>
      <c r="L26" s="23"/>
    </row>
    <row r="27" spans="3:12" ht="33" customHeight="1">
      <c r="C27" s="99" t="s">
        <v>194</v>
      </c>
      <c r="D27" s="99"/>
      <c r="E27" s="99"/>
      <c r="F27" s="99"/>
      <c r="G27" s="99"/>
      <c r="H27" s="99"/>
      <c r="I27" s="99"/>
      <c r="J27" s="99"/>
      <c r="K27" s="99"/>
      <c r="L27" s="99"/>
    </row>
    <row r="28" spans="3:12" ht="33.75" customHeight="1">
      <c r="C28" s="99"/>
      <c r="D28" s="99"/>
      <c r="E28" s="99"/>
      <c r="F28" s="99"/>
      <c r="G28" s="99"/>
      <c r="H28" s="99"/>
      <c r="I28" s="99"/>
      <c r="J28" s="99"/>
      <c r="K28" s="99"/>
      <c r="L28" s="99"/>
    </row>
    <row r="29" spans="3:12" ht="15">
      <c r="C29" s="21"/>
      <c r="D29" s="21"/>
      <c r="E29" s="21"/>
      <c r="F29" s="21"/>
      <c r="G29" s="21"/>
      <c r="H29" s="21"/>
      <c r="I29" s="21"/>
      <c r="J29" s="21"/>
      <c r="K29" s="21"/>
      <c r="L29" s="21"/>
    </row>
    <row r="30" spans="3:12" ht="28.5">
      <c r="C30" s="97" t="s">
        <v>195</v>
      </c>
      <c r="D30" s="97"/>
      <c r="E30" s="97"/>
      <c r="F30" s="97"/>
      <c r="G30" s="97"/>
      <c r="H30" s="97"/>
      <c r="I30" s="97"/>
      <c r="J30" s="97"/>
      <c r="K30" s="97"/>
      <c r="L30" s="97"/>
    </row>
    <row r="31" spans="3:12" ht="15"/>
    <row r="32" spans="3:12" ht="15"/>
    <row r="33" spans="12:12" ht="15"/>
    <row r="34" spans="12:12" ht="15">
      <c r="L34" s="38" t="s">
        <v>255</v>
      </c>
    </row>
    <row r="35" spans="12:12" ht="15"/>
    <row r="36" spans="12:12" ht="15"/>
    <row r="37" spans="12:12" ht="14.45" customHeight="1"/>
    <row r="38" spans="12:12" ht="14.45" customHeight="1"/>
    <row r="39" spans="12:12" ht="14.45" customHeight="1"/>
    <row r="40" spans="12:12" ht="14.45" customHeight="1"/>
    <row r="41" spans="12:12" ht="14.45" customHeight="1"/>
    <row r="42" spans="12:12" ht="14.45" customHeight="1"/>
    <row r="43" spans="12:12" ht="14.45" customHeight="1"/>
    <row r="44" spans="12:12" ht="14.45" customHeight="1"/>
    <row r="45" spans="12:12" ht="14.45" customHeight="1"/>
    <row r="46" spans="12:12" ht="14.45" customHeight="1"/>
    <row r="47" spans="12:12" ht="14.45" customHeight="1"/>
    <row r="48" spans="12:12" ht="14.45" customHeight="1"/>
    <row r="49" ht="14.45" customHeight="1"/>
    <row r="50" ht="14.45" customHeight="1"/>
    <row r="51" ht="14.45" customHeight="1"/>
    <row r="52" ht="14.45" customHeight="1"/>
    <row r="53" ht="14.45" customHeight="1"/>
    <row r="54" ht="14.45" customHeight="1"/>
  </sheetData>
  <mergeCells count="9">
    <mergeCell ref="C30:L30"/>
    <mergeCell ref="C26:D26"/>
    <mergeCell ref="C18:L19"/>
    <mergeCell ref="C20:L20"/>
    <mergeCell ref="H21:I21"/>
    <mergeCell ref="J21:K21"/>
    <mergeCell ref="H22:I22"/>
    <mergeCell ref="J22:K22"/>
    <mergeCell ref="C27:L28"/>
  </mergeCells>
  <phoneticPr fontId="2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3:D44"/>
  <sheetViews>
    <sheetView zoomScale="98" zoomScaleNormal="98" workbookViewId="0">
      <selection activeCell="D14" sqref="D14"/>
    </sheetView>
  </sheetViews>
  <sheetFormatPr baseColWidth="10" defaultRowHeight="15"/>
  <cols>
    <col min="1" max="1" width="24.7109375" style="63" bestFit="1" customWidth="1"/>
    <col min="2" max="2" width="28.85546875" style="68" bestFit="1" customWidth="1"/>
    <col min="3" max="3" width="58.28515625" style="1" customWidth="1"/>
    <col min="4" max="4" width="61.140625" style="63" customWidth="1"/>
  </cols>
  <sheetData>
    <row r="3" spans="1:4" ht="45">
      <c r="A3" s="69" t="s">
        <v>220</v>
      </c>
      <c r="B3" s="80" t="s">
        <v>222</v>
      </c>
    </row>
    <row r="4" spans="1:4">
      <c r="A4" s="59" t="s">
        <v>240</v>
      </c>
      <c r="B4" s="74">
        <v>1</v>
      </c>
    </row>
    <row r="5" spans="1:4">
      <c r="A5" s="59" t="s">
        <v>221</v>
      </c>
      <c r="B5" s="74">
        <v>1</v>
      </c>
    </row>
    <row r="6" spans="1:4">
      <c r="A6"/>
      <c r="B6"/>
    </row>
    <row r="7" spans="1:4">
      <c r="A7"/>
      <c r="B7"/>
    </row>
    <row r="8" spans="1:4">
      <c r="A8"/>
      <c r="B8"/>
    </row>
    <row r="12" spans="1:4">
      <c r="A12" s="70" t="s">
        <v>0</v>
      </c>
      <c r="B12" s="69" t="s">
        <v>16</v>
      </c>
      <c r="C12" s="71" t="s">
        <v>62</v>
      </c>
      <c r="D12" s="62" t="s">
        <v>223</v>
      </c>
    </row>
    <row r="13" spans="1:4" ht="255">
      <c r="A13" s="68">
        <v>4909232023</v>
      </c>
      <c r="B13" s="78" t="s">
        <v>150</v>
      </c>
      <c r="C13" s="72" t="s">
        <v>245</v>
      </c>
      <c r="D13" s="63" t="s">
        <v>253</v>
      </c>
    </row>
    <row r="14" spans="1:4" ht="45">
      <c r="A14"/>
      <c r="B14"/>
      <c r="C14"/>
      <c r="D14" s="63" t="s">
        <v>225</v>
      </c>
    </row>
    <row r="15" spans="1:4" ht="60">
      <c r="A15"/>
      <c r="B15"/>
      <c r="C15"/>
      <c r="D15" s="63" t="s">
        <v>226</v>
      </c>
    </row>
    <row r="16" spans="1:4" ht="45">
      <c r="A16"/>
      <c r="B16"/>
      <c r="C16"/>
      <c r="D16" s="63" t="s">
        <v>229</v>
      </c>
    </row>
    <row r="17" spans="1:4" ht="60">
      <c r="A17"/>
      <c r="B17"/>
      <c r="C17"/>
      <c r="D17" s="63" t="s">
        <v>230</v>
      </c>
    </row>
    <row r="18" spans="1:4">
      <c r="A18"/>
      <c r="B18"/>
      <c r="C18"/>
      <c r="D18" s="63" t="s">
        <v>227</v>
      </c>
    </row>
    <row r="19" spans="1:4">
      <c r="A19"/>
      <c r="B19"/>
      <c r="C19"/>
      <c r="D19" s="63" t="s">
        <v>227</v>
      </c>
    </row>
    <row r="20" spans="1:4" ht="60">
      <c r="A20"/>
      <c r="B20"/>
      <c r="C20"/>
      <c r="D20" s="63" t="s">
        <v>228</v>
      </c>
    </row>
    <row r="21" spans="1:4" ht="45">
      <c r="A21"/>
      <c r="B21"/>
      <c r="C21"/>
      <c r="D21" s="63" t="s">
        <v>231</v>
      </c>
    </row>
    <row r="22" spans="1:4" ht="45">
      <c r="A22"/>
      <c r="B22"/>
      <c r="C22"/>
      <c r="D22" s="63" t="s">
        <v>232</v>
      </c>
    </row>
    <row r="23" spans="1:4">
      <c r="A23" s="68"/>
    </row>
    <row r="24" spans="1:4">
      <c r="A24" s="68"/>
    </row>
    <row r="25" spans="1:4">
      <c r="A25" s="68"/>
    </row>
    <row r="26" spans="1:4">
      <c r="A26" s="68"/>
    </row>
    <row r="27" spans="1:4">
      <c r="A27" s="68"/>
    </row>
    <row r="28" spans="1:4">
      <c r="A28" s="68"/>
    </row>
    <row r="29" spans="1:4">
      <c r="A29" s="68"/>
    </row>
    <row r="30" spans="1:4">
      <c r="A30" s="68"/>
    </row>
    <row r="31" spans="1:4">
      <c r="A31" s="68"/>
    </row>
    <row r="32" spans="1:4">
      <c r="A32" s="68"/>
    </row>
    <row r="33" spans="1:1">
      <c r="A33" s="68"/>
    </row>
    <row r="34" spans="1:1">
      <c r="A34" s="68"/>
    </row>
    <row r="35" spans="1:1">
      <c r="A35" s="68"/>
    </row>
    <row r="36" spans="1:1">
      <c r="A36" s="68"/>
    </row>
    <row r="37" spans="1:1">
      <c r="A37" s="68"/>
    </row>
    <row r="38" spans="1:1">
      <c r="A38" s="68"/>
    </row>
    <row r="39" spans="1:1">
      <c r="A39" s="68"/>
    </row>
    <row r="40" spans="1:1">
      <c r="A40" s="68"/>
    </row>
    <row r="41" spans="1:1">
      <c r="A41" s="68"/>
    </row>
    <row r="42" spans="1:1">
      <c r="A42" s="68"/>
    </row>
    <row r="43" spans="1:1">
      <c r="A43" s="68"/>
    </row>
    <row r="44" spans="1:1">
      <c r="A44" s="6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D16" sqref="D16"/>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6" customWidth="1"/>
    <col min="41" max="41" width="18" style="6" customWidth="1"/>
    <col min="42" max="42" width="22" style="6" customWidth="1"/>
    <col min="43" max="43" width="25.5703125" customWidth="1"/>
    <col min="44" max="44" width="23.42578125" style="6" customWidth="1"/>
    <col min="45" max="45" width="25.42578125" style="6" customWidth="1"/>
    <col min="46" max="46" width="26.42578125" style="6" customWidth="1"/>
    <col min="47" max="47" width="26.5703125" style="6" customWidth="1"/>
    <col min="48" max="48" width="27.42578125" style="6" customWidth="1"/>
    <col min="49" max="49" width="26.42578125" style="6" customWidth="1"/>
    <col min="50" max="50" width="19.85546875" style="6" customWidth="1"/>
    <col min="51" max="51" width="24.85546875" customWidth="1"/>
    <col min="52" max="52" width="24" customWidth="1"/>
    <col min="53" max="53" width="21.85546875" style="6" customWidth="1"/>
    <col min="54" max="54" width="18.85546875" style="6" customWidth="1"/>
    <col min="55" max="55" width="13.85546875" style="6" customWidth="1"/>
    <col min="56" max="56" width="13.85546875" customWidth="1"/>
    <col min="57" max="57" width="18.42578125" customWidth="1"/>
    <col min="59" max="59" width="22.85546875" customWidth="1"/>
    <col min="60" max="60" width="19.42578125" style="6"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6">
        <v>44559</v>
      </c>
      <c r="AN2" s="6">
        <v>44560</v>
      </c>
      <c r="AO2" s="8">
        <v>44559.565995370373</v>
      </c>
      <c r="AP2" s="6">
        <v>44560</v>
      </c>
      <c r="AR2" t="s">
        <v>113</v>
      </c>
      <c r="AS2" t="s">
        <v>113</v>
      </c>
      <c r="AT2" t="s">
        <v>113</v>
      </c>
      <c r="AU2" t="s">
        <v>113</v>
      </c>
      <c r="AV2" t="s">
        <v>113</v>
      </c>
      <c r="AW2" t="s">
        <v>113</v>
      </c>
      <c r="AX2" s="6">
        <v>44588</v>
      </c>
      <c r="AY2">
        <v>20</v>
      </c>
      <c r="BA2" t="s">
        <v>113</v>
      </c>
      <c r="BB2" s="8">
        <v>44559.597314814811</v>
      </c>
      <c r="BC2" t="s">
        <v>113</v>
      </c>
      <c r="BD2">
        <v>1</v>
      </c>
      <c r="BE2">
        <v>0</v>
      </c>
      <c r="BF2" t="s">
        <v>114</v>
      </c>
      <c r="BG2" t="s">
        <v>10</v>
      </c>
      <c r="BH2" s="6">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6">
        <v>44552</v>
      </c>
      <c r="AN3" s="6">
        <v>44553</v>
      </c>
      <c r="AO3" s="8">
        <v>44552.551435185182</v>
      </c>
      <c r="AP3" s="6">
        <v>44553</v>
      </c>
      <c r="AR3" t="s">
        <v>113</v>
      </c>
      <c r="AS3" t="s">
        <v>113</v>
      </c>
      <c r="AT3" t="s">
        <v>113</v>
      </c>
      <c r="AU3" t="s">
        <v>113</v>
      </c>
      <c r="AV3" t="s">
        <v>113</v>
      </c>
      <c r="AW3" t="s">
        <v>113</v>
      </c>
      <c r="AX3" s="6">
        <v>44581</v>
      </c>
      <c r="AY3">
        <v>20</v>
      </c>
      <c r="BA3" t="s">
        <v>113</v>
      </c>
      <c r="BB3" s="8">
        <v>44552.624745370369</v>
      </c>
      <c r="BC3" s="8">
        <v>44553.465138888889</v>
      </c>
      <c r="BD3">
        <v>1</v>
      </c>
      <c r="BE3">
        <v>0</v>
      </c>
      <c r="BF3" t="s">
        <v>114</v>
      </c>
      <c r="BG3" t="s">
        <v>10</v>
      </c>
      <c r="BH3" s="6">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6">
        <v>44552</v>
      </c>
      <c r="AN4" s="6">
        <v>44553</v>
      </c>
      <c r="AO4" s="8">
        <v>44552.501643518517</v>
      </c>
      <c r="AP4" s="6">
        <v>44553</v>
      </c>
      <c r="AR4" t="s">
        <v>113</v>
      </c>
      <c r="AS4" t="s">
        <v>113</v>
      </c>
      <c r="AT4" t="s">
        <v>113</v>
      </c>
      <c r="AU4" t="s">
        <v>113</v>
      </c>
      <c r="AV4" t="s">
        <v>113</v>
      </c>
      <c r="AW4" t="s">
        <v>113</v>
      </c>
      <c r="AX4" s="6">
        <v>44581</v>
      </c>
      <c r="AY4">
        <v>20</v>
      </c>
      <c r="BA4" t="s">
        <v>113</v>
      </c>
      <c r="BB4" s="8">
        <v>44552.627986111111</v>
      </c>
      <c r="BC4" t="s">
        <v>113</v>
      </c>
      <c r="BD4">
        <v>1</v>
      </c>
      <c r="BE4">
        <v>0</v>
      </c>
      <c r="BF4" t="s">
        <v>114</v>
      </c>
      <c r="BG4" t="s">
        <v>10</v>
      </c>
      <c r="BH4" s="6">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6">
        <v>44552</v>
      </c>
      <c r="AN5" s="6">
        <v>44553</v>
      </c>
      <c r="AO5" s="8">
        <v>44561.006863425922</v>
      </c>
      <c r="AP5" s="6">
        <v>44564</v>
      </c>
      <c r="AR5" t="s">
        <v>113</v>
      </c>
      <c r="AS5" t="s">
        <v>113</v>
      </c>
      <c r="AT5" t="s">
        <v>113</v>
      </c>
      <c r="AU5" t="s">
        <v>113</v>
      </c>
      <c r="AV5" t="s">
        <v>113</v>
      </c>
      <c r="AW5" t="s">
        <v>113</v>
      </c>
      <c r="AX5" s="6">
        <v>44592</v>
      </c>
      <c r="AY5">
        <v>20</v>
      </c>
      <c r="BA5" t="s">
        <v>113</v>
      </c>
      <c r="BB5" s="8">
        <v>44561.32303240741</v>
      </c>
      <c r="BC5" t="s">
        <v>113</v>
      </c>
      <c r="BD5">
        <v>1</v>
      </c>
      <c r="BE5">
        <v>0</v>
      </c>
      <c r="BF5" t="s">
        <v>114</v>
      </c>
      <c r="BG5" t="s">
        <v>10</v>
      </c>
      <c r="BH5" s="6">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6">
        <v>44535</v>
      </c>
      <c r="AN6" s="6">
        <v>44536</v>
      </c>
      <c r="AO6" s="8">
        <v>44536.44630787037</v>
      </c>
      <c r="AP6" s="6">
        <v>44537</v>
      </c>
      <c r="AR6" t="s">
        <v>113</v>
      </c>
      <c r="AS6" t="s">
        <v>113</v>
      </c>
      <c r="AT6" t="s">
        <v>113</v>
      </c>
      <c r="AU6" t="s">
        <v>113</v>
      </c>
      <c r="AV6" t="s">
        <v>113</v>
      </c>
      <c r="AW6" t="s">
        <v>113</v>
      </c>
      <c r="AX6" s="6">
        <v>44565</v>
      </c>
      <c r="AY6">
        <v>20</v>
      </c>
      <c r="BA6" t="s">
        <v>113</v>
      </c>
      <c r="BB6" s="8">
        <v>44536.50372685185</v>
      </c>
      <c r="BC6" t="s">
        <v>113</v>
      </c>
      <c r="BD6">
        <v>1</v>
      </c>
      <c r="BE6">
        <v>0</v>
      </c>
      <c r="BF6" t="s">
        <v>114</v>
      </c>
      <c r="BG6" t="s">
        <v>10</v>
      </c>
      <c r="BH6" s="6">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7"/>
    </row>
    <row r="10" spans="1:102" ht="60.75" customHeight="1">
      <c r="A10" s="4" t="s">
        <v>139</v>
      </c>
      <c r="B10" s="4" t="s">
        <v>140</v>
      </c>
      <c r="C10" s="4" t="s">
        <v>141</v>
      </c>
      <c r="D10" s="4" t="s">
        <v>142</v>
      </c>
      <c r="E10" s="4" t="s">
        <v>143</v>
      </c>
      <c r="F10" s="4" t="s">
        <v>144</v>
      </c>
      <c r="G10" s="4" t="s">
        <v>145</v>
      </c>
      <c r="H10" s="4"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81" t="s">
        <v>147</v>
      </c>
      <c r="B19" s="81" t="s">
        <v>5</v>
      </c>
      <c r="C19" s="81" t="s">
        <v>13</v>
      </c>
      <c r="D19" s="81" t="s">
        <v>14</v>
      </c>
      <c r="E19" s="81" t="s">
        <v>16</v>
      </c>
      <c r="F19" s="81" t="s">
        <v>18</v>
      </c>
      <c r="G19" s="81" t="s">
        <v>54</v>
      </c>
      <c r="H19" s="81" t="s">
        <v>93</v>
      </c>
    </row>
    <row r="20" spans="1:8" ht="15" customHeight="1">
      <c r="A20" s="76">
        <v>3941242021</v>
      </c>
      <c r="B20" s="76" t="s">
        <v>103</v>
      </c>
      <c r="C20" s="76" t="s">
        <v>121</v>
      </c>
      <c r="D20" s="76" t="s">
        <v>108</v>
      </c>
      <c r="E20" s="76" t="s">
        <v>155</v>
      </c>
      <c r="F20" s="76" t="s">
        <v>156</v>
      </c>
      <c r="G20" s="76">
        <v>1</v>
      </c>
      <c r="H20" s="76" t="s">
        <v>120</v>
      </c>
    </row>
    <row r="21" spans="1:8" ht="15" customHeight="1">
      <c r="A21" s="76">
        <v>4137232021</v>
      </c>
      <c r="B21" s="76" t="s">
        <v>103</v>
      </c>
      <c r="C21" s="76" t="s">
        <v>121</v>
      </c>
      <c r="D21" s="76" t="s">
        <v>108</v>
      </c>
      <c r="E21" s="76" t="s">
        <v>150</v>
      </c>
      <c r="F21" s="76" t="s">
        <v>163</v>
      </c>
      <c r="G21" s="76">
        <v>1</v>
      </c>
      <c r="H21" s="76" t="s">
        <v>152</v>
      </c>
    </row>
    <row r="22" spans="1:8" ht="15" customHeight="1">
      <c r="A22" s="76">
        <v>4139572021</v>
      </c>
      <c r="B22" s="76" t="s">
        <v>103</v>
      </c>
      <c r="C22" s="76" t="s">
        <v>121</v>
      </c>
      <c r="D22" s="76" t="s">
        <v>108</v>
      </c>
      <c r="E22" s="76" t="s">
        <v>155</v>
      </c>
      <c r="F22" s="76" t="s">
        <v>172</v>
      </c>
      <c r="G22" s="76">
        <v>1</v>
      </c>
      <c r="H22" s="76" t="s">
        <v>120</v>
      </c>
    </row>
    <row r="23" spans="1:8" ht="15" customHeight="1">
      <c r="A23" s="76">
        <v>4139692021</v>
      </c>
      <c r="B23" s="76" t="s">
        <v>103</v>
      </c>
      <c r="C23" s="76" t="s">
        <v>121</v>
      </c>
      <c r="D23" s="76" t="s">
        <v>108</v>
      </c>
      <c r="E23" s="76" t="s">
        <v>155</v>
      </c>
      <c r="F23" s="76" t="s">
        <v>172</v>
      </c>
      <c r="G23" s="76">
        <v>1</v>
      </c>
      <c r="H23" s="76" t="s">
        <v>120</v>
      </c>
    </row>
    <row r="24" spans="1:8" ht="15" customHeight="1">
      <c r="A24" s="76">
        <v>4200732021</v>
      </c>
      <c r="B24" s="76" t="s">
        <v>103</v>
      </c>
      <c r="C24" s="76" t="s">
        <v>121</v>
      </c>
      <c r="D24" s="76" t="s">
        <v>108</v>
      </c>
      <c r="E24" s="76" t="s">
        <v>129</v>
      </c>
      <c r="F24" s="76" t="s">
        <v>181</v>
      </c>
      <c r="G24" s="76">
        <v>1</v>
      </c>
      <c r="H24" s="76"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acc.info.noviembre</vt:lpstr>
      <vt:lpstr>Comentario</vt:lpstr>
      <vt:lpstr>plantilla formula</vt:lpstr>
      <vt:lpstr>Análisis</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2023-12-07T17:58:14Z</dcterms:modified>
  <cp:category/>
  <cp:contentStatus/>
</cp:coreProperties>
</file>