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CDAE4584-1D42-4EB3-B8C5-FA8052CE1840}" xr6:coauthVersionLast="36" xr6:coauthVersionMax="47" xr10:uidLastSave="{00000000-0000-0000-0000-000000000000}"/>
  <bookViews>
    <workbookView showHorizontalScroll="0" showVerticalScroll="0" showSheetTabs="0" xWindow="0" yWindow="0" windowWidth="23955" windowHeight="6525" tabRatio="874" xr2:uid="{00000000-000D-0000-FFFF-FFFF00000000}"/>
  </bookViews>
  <sheets>
    <sheet name="Portada" sheetId="32" r:id="rId1"/>
    <sheet name="base Solicitudes de Información" sheetId="30" r:id="rId2"/>
    <sheet name="solc. acc.info.diciembre" sheetId="39" r:id="rId3"/>
    <sheet name="Comentario" sheetId="34" r:id="rId4"/>
    <sheet name="plantilla formula" sheetId="38" r:id="rId5"/>
    <sheet name="Análisis" sheetId="35"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2" i="35" l="1"/>
  <c r="G20" i="30" a="1"/>
  <c r="G20" i="30" s="1"/>
  <c r="H20" i="30" a="1"/>
  <c r="H20" i="30" s="1"/>
  <c r="K14" i="38"/>
  <c r="L14" i="38"/>
  <c r="M14" i="38"/>
  <c r="P14" i="38" s="1"/>
  <c r="Q14" i="38" l="1"/>
  <c r="B20" i="30"/>
  <c r="F22" i="35" l="1"/>
  <c r="D22" i="35"/>
  <c r="N11" i="38" l="1"/>
  <c r="G22" i="35"/>
  <c r="I20" i="30"/>
  <c r="E20" i="30"/>
  <c r="D20" i="30"/>
  <c r="C20" i="30"/>
  <c r="F20" i="30"/>
  <c r="K13" i="38"/>
  <c r="L13" i="38"/>
  <c r="M13" i="38"/>
  <c r="P13" i="38" s="1"/>
  <c r="Q13" i="38" l="1"/>
  <c r="K5" i="38"/>
  <c r="H22" i="35" s="1"/>
  <c r="L5" i="38"/>
  <c r="K6" i="38"/>
  <c r="L6" i="38"/>
  <c r="K7" i="38"/>
  <c r="L7" i="38"/>
  <c r="K8" i="38"/>
  <c r="L8" i="38"/>
  <c r="L9" i="38" l="1"/>
  <c r="L10" i="38"/>
  <c r="L11" i="38"/>
  <c r="L12" i="38"/>
  <c r="K9" i="38"/>
  <c r="K10" i="38"/>
  <c r="K11" i="38"/>
  <c r="K12" i="38"/>
  <c r="C22" i="35"/>
  <c r="M6" i="38"/>
  <c r="M7" i="38"/>
  <c r="Q7" i="38" s="1"/>
  <c r="M8" i="38"/>
  <c r="Q8" i="38" s="1"/>
  <c r="M9" i="38"/>
  <c r="Q9" i="38" s="1"/>
  <c r="M10" i="38"/>
  <c r="Q10" i="38" s="1"/>
  <c r="M11" i="38"/>
  <c r="Q11" i="38" s="1"/>
  <c r="M12" i="38"/>
  <c r="Q12" i="38" s="1"/>
  <c r="M5" i="38"/>
  <c r="Q5" i="38" l="1"/>
  <c r="J22" i="35" s="1"/>
  <c r="Q6" i="38"/>
  <c r="P5" i="38"/>
  <c r="E22" i="35" s="1"/>
  <c r="P11" i="38"/>
  <c r="P12" i="38"/>
  <c r="P10" i="38"/>
  <c r="P9" i="38"/>
  <c r="P6" i="38" l="1"/>
  <c r="P7" i="38" l="1"/>
  <c r="P8" i="38"/>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<sst xmlns="http://schemas.openxmlformats.org/spreadsheetml/2006/main" count="605" uniqueCount="229">
  <si>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</si>
  <si>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</si>
  <si>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</si>
  <si>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</si>
  <si>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</si>
  <si>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</si>
  <si>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</si>
  <si>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</si>
  <si>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</si>
  <si>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</si>
  <si>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</si>
  <si>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</si>
  <si>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</si>
  <si>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</si>
  <si>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</si>
  <si>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</si>
  <si>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</si>
  <si>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</si>
  <si>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</si>
  <si>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</si>
  <si>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</si>
  <si>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</si>
  <si>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</si>
  <si>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</si>
  <si>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</si>
  <si>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</si>
  <si>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</si>
  <si>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</si>
  <si>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</si>
  <si>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</si>
  <si>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</si>
  <si>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</si>
  <si>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</si>
  <si>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</si>
  <si>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</si>
  <si>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</si>
  <si>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</si>
  <si>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</si>
  <si>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</si>
  <si>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</si>
  <si>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</si>
  <si>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</si>
  <si>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</si>
  <si>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</si>
  <si>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</si>
  <si>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</si>
  <si>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</si>
  <si>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</si>
  <si>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</si>
  <si>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</si>
  <si>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</si>
  <si>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</si>
  <si>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</si>
  <si>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</si>
  <si>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</si>
  <si>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</si>
  <si>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</si>
  <si>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</si>
  <si>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</si>
  <si>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</si>
  <si>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</si>
  <si>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</si>
  <si>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</si>
  <si>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</si>
  <si>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</si>
  <si>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</si>
  <si>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</si>
  <si>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</si>
  <si>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</si>
  <si>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</si>
  <si>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</si>
  <si>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</si>
  <si>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</si>
  <si>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</si>
  <si>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</si>
  <si>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</si>
  <si>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</si>
  <si>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</si>
  <si>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</si>
  <si>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</si>
  <si>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</si>
  <si>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</si>
  <si>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</si>
  <si>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</si>
  <si>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</si>
  <si>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</si>
  <si>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</si>
  <si>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</si>
  <si>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</si>
  <si>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</si>
  <si>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</si>
  <si>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</si>
  <si>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</si>
  <si>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</si>
  <si>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</si>
  <si>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</si>
  <si>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</si>
  <si>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</si>
  <si>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</si>
  <si>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</si>
  <si>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</si>
  <si>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</si>
  <si>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</si>
  <si>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</si>
  <si>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</si>
  <si>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</si>
  <si>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</si>
  <si>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</si>
  <si>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</si>
  <si>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</si>
  <si>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</si>
  <si>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</si>
  <si>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</si>
  <si>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</si>
  <si>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</si>
  <si>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</si>
  <si>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</si>
  <si>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</si>
  <si>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</si>
  <si>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</si>
  <si>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</si>
  <si>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</si>
  <si>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</si>
  <si>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</si>
  <si>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</si>
  <si>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</si>
  <si>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</si>
  <si>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</si>
  <si>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</si>
  <si>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</si>
  <si>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</si>
  <si>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</si>
  <si>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</si>
  <si>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</si>
  <si>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</si>
  <si>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</si>
  <si>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</si>
  <si>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</si>
  <si>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</si>
  <si>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</si>
  <si>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</si>
  <si>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</si>
  <si>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</si>
  <si>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</si>
  <si>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</si>
  <si>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</si>
  <si>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</si>
  <si>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</si>
  <si>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</si>
  <si>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</si>
  <si>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</si>
  <si>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</si>
  <si>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</si>
  <si>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</si>
  <si>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</si>
  <si>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</si>
  <si>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</si>
  <si>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</si>
  <si>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</si>
  <si>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</si>
  <si>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</si>
  <si>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</si>
  <si>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</si>
  <si>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</si>
  <si>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</si>
  <si>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</si>
  <si>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</si>
  <si>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</si>
  <si>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</si>
  <si>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</si>
  <si>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</si>
  <si>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</si>
  <si>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</si>
  <si>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</si>
  <si>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</si>
  <si>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</si>
  <si>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</si>
  <si>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</si>
  <si>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</si>
  <si>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</si>
  <si>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</si>
  <si>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</si>
  <si>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</si>
  <si>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</si>
  <si>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</si>
  <si>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</si>
  <si>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</si>
  <si>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</si>
  <si>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</si>
  <si>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</si>
  <si>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</si>
  <si>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</si>
  <si>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</si>
  <si>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</si>
  <si>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</si>
  <si>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</si>
  <si>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</si>
  <si>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</si>
  <si>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</si>
  <si>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</si>
  <si>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</si>
  <si>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</si>
  <si>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</si>
  <si>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</si>
  <si>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</si>
  <si>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</si>
  <si>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</si>
  <si>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</si>
  <si>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</si>
  <si>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</si>
  <si>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</si>
  <si>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</si>
  <si>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</si>
  <si>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</si>
  <si>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(en blanco)</t>
  </si>
  <si>
    <t>En trámite - Por respuesta parcial</t>
  </si>
  <si>
    <t>Estado actual en sistema (verificación manual)</t>
  </si>
  <si>
    <t>Item</t>
  </si>
  <si>
    <t>Etiquetas de fila</t>
  </si>
  <si>
    <t>Total general</t>
  </si>
  <si>
    <t>Cuenta de Estado petición final
Estado de la petición en el último día  del mes</t>
  </si>
  <si>
    <t>PARA EL ANALISIS</t>
  </si>
  <si>
    <t>Solucionado - Por respuesta definitiva</t>
  </si>
  <si>
    <r>
      <rPr>
        <b/>
        <sz val="11"/>
        <color theme="1"/>
        <rFont val="Calibri"/>
        <family val="2"/>
        <scheme val="minor"/>
      </rPr>
      <t>Fecha de Elaboración 7</t>
    </r>
    <r>
      <rPr>
        <sz val="11"/>
        <color theme="1"/>
        <rFont val="Calibri"/>
        <family val="2"/>
        <scheme val="minor"/>
      </rPr>
      <t xml:space="preserve"> de diciembre</t>
    </r>
    <r>
      <rPr>
        <b/>
        <sz val="11"/>
        <color theme="1"/>
        <rFont val="Calibri"/>
        <family val="2"/>
        <scheme val="minor"/>
      </rPr>
      <t xml:space="preserve"> - fecha de revisión y ajuste:</t>
    </r>
    <r>
      <rPr>
        <sz val="11"/>
        <color theme="1"/>
        <rFont val="Calibri"/>
        <family val="2"/>
        <scheme val="minor"/>
      </rPr>
      <t xml:space="preserve"> 28 de julio del 2023</t>
    </r>
  </si>
  <si>
    <t>Excluir2</t>
  </si>
  <si>
    <r>
      <rPr>
        <b/>
        <sz val="14"/>
        <color theme="1"/>
        <rFont val="Calibri"/>
        <family val="2"/>
        <scheme val="minor"/>
      </rPr>
      <t>REPORTE  GESTIÓN DE PETICIONES</t>
    </r>
    <r>
      <rPr>
        <sz val="11"/>
        <color theme="1"/>
        <rFont val="Calibri"/>
        <family val="2"/>
        <scheme val="minor"/>
      </rPr>
      <t xml:space="preserve">
Fecha:  2023-12-01    a   2023-12-31
Estado de Petición:  Al Periodo
</t>
    </r>
  </si>
  <si>
    <t>Diciembre 2023</t>
  </si>
  <si>
    <r>
      <t xml:space="preserve">Durante el mes de </t>
    </r>
    <r>
      <rPr>
        <b/>
        <sz val="12"/>
        <rFont val="Museo Sans 300"/>
      </rPr>
      <t>diciembre 2023</t>
    </r>
    <r>
      <rPr>
        <sz val="12"/>
        <rFont val="Museo Sans 300"/>
        <family val="3"/>
      </rPr>
      <t xml:space="preserve"> no se recibieron peticiones de acuerdo a la tipología de acceso a la información.</t>
    </r>
  </si>
  <si>
    <r>
      <t>Durante el mes de diciembre de 2023, se recibieron</t>
    </r>
    <r>
      <rPr>
        <b/>
        <sz val="12"/>
        <rFont val="Museo Sans 300"/>
        <family val="3"/>
      </rPr>
      <t xml:space="preserve"> cero (00) solicitudes</t>
    </r>
    <r>
      <rPr>
        <sz val="12"/>
        <rFont val="Museo Sans 300"/>
        <family val="3"/>
      </rPr>
      <t xml:space="preserve"> clasificadas como de acceso a la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</si>
</sst>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4">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b/>
      <sz val="12"/>
      <name val="Museo Sans 300"/>
    </font>
    <font>
      <b/>
      <sz val="24"/>
      <color theme="1"/>
      <name val="Museo Sans 300"/>
      <family val="3"/>
    </font>
  </fonts>
  <fills count="39">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9">
    <xf numFmtId="0" fontId="0" fillId="0" borderId="0"/>
    <xf numFmtId="0" fontId="13" fillId="0" borderId="5" applyNumberFormat="0" applyFill="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44" fillId="0" borderId="0" applyNumberFormat="0" applyFill="0" applyBorder="0" applyAlignment="0" applyProtection="0"/>
    <xf numFmtId="0" fontId="45" fillId="8" borderId="0" applyNumberFormat="0" applyBorder="0" applyAlignment="0" applyProtection="0"/>
    <xf numFmtId="0" fontId="46" fillId="9" borderId="0" applyNumberFormat="0" applyBorder="0" applyAlignment="0" applyProtection="0"/>
    <xf numFmtId="0" fontId="48" fillId="11" borderId="14" applyNumberFormat="0" applyAlignment="0" applyProtection="0"/>
    <xf numFmtId="0" fontId="49" fillId="12" borderId="15" applyNumberFormat="0" applyAlignment="0" applyProtection="0"/>
    <xf numFmtId="0" fontId="50" fillId="12" borderId="14" applyNumberFormat="0" applyAlignment="0" applyProtection="0"/>
    <xf numFmtId="0" fontId="51" fillId="0" borderId="16" applyNumberFormat="0" applyFill="0" applyAlignment="0" applyProtection="0"/>
    <xf numFmtId="0" fontId="1" fillId="13" borderId="17" applyNumberFormat="0" applyAlignment="0" applyProtection="0"/>
    <xf numFmtId="0" fontId="52" fillId="0" borderId="0" applyNumberFormat="0" applyFill="0" applyBorder="0" applyAlignment="0" applyProtection="0"/>
    <xf numFmtId="0" fontId="41" fillId="14" borderId="18" applyNumberFormat="0" applyFont="0" applyAlignment="0" applyProtection="0"/>
    <xf numFmtId="0" fontId="53" fillId="0" borderId="0" applyNumberFormat="0" applyFill="0" applyBorder="0" applyAlignment="0" applyProtection="0"/>
    <xf numFmtId="0" fontId="34" fillId="0" borderId="19" applyNumberFormat="0" applyFill="0" applyAlignment="0" applyProtection="0"/>
    <xf numFmtId="0" fontId="2"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2"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2"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54"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7" fillId="10" borderId="0" applyNumberFormat="0" applyBorder="0" applyAlignment="0" applyProtection="0"/>
    <xf numFmtId="0" fontId="41" fillId="18" borderId="0" applyNumberFormat="0" applyBorder="0" applyAlignment="0" applyProtection="0"/>
    <xf numFmtId="0" fontId="56" fillId="0" borderId="0"/>
    <xf numFmtId="0" fontId="41" fillId="22" borderId="0" applyNumberFormat="0" applyBorder="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54"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6" fillId="0" borderId="0"/>
    <xf numFmtId="0" fontId="56" fillId="0" borderId="0"/>
    <xf numFmtId="0" fontId="56" fillId="0" borderId="0"/>
    <xf numFmtId="0" fontId="57" fillId="0" borderId="0" applyNumberFormat="0" applyFill="0" applyBorder="0" applyAlignment="0" applyProtection="0"/>
    <xf numFmtId="0" fontId="58" fillId="0" borderId="0"/>
    <xf numFmtId="0" fontId="56" fillId="0" borderId="0"/>
    <xf numFmtId="0" fontId="57" fillId="0" borderId="0" applyNumberFormat="0" applyFill="0" applyBorder="0" applyAlignment="0" applyProtection="0"/>
    <xf numFmtId="0" fontId="56" fillId="0" borderId="0"/>
    <xf numFmtId="0" fontId="56" fillId="0" borderId="0"/>
    <xf numFmtId="9" fontId="56" fillId="0" borderId="0" applyFont="0" applyFill="0" applyBorder="0" applyAlignment="0" applyProtection="0"/>
    <xf numFmtId="0" fontId="56" fillId="0" borderId="0"/>
    <xf numFmtId="0" fontId="41" fillId="0" borderId="0"/>
    <xf numFmtId="0" fontId="41" fillId="0" borderId="0"/>
    <xf numFmtId="0" fontId="55" fillId="0" borderId="0" applyNumberFormat="0" applyFill="0" applyBorder="0" applyAlignment="0" applyProtection="0"/>
    <xf numFmtId="0" fontId="56" fillId="0" borderId="0"/>
    <xf numFmtId="0" fontId="56" fillId="0" borderId="0"/>
    <xf numFmtId="0" fontId="56" fillId="0" borderId="0"/>
    <xf numFmtId="0" fontId="56" fillId="0" borderId="0"/>
    <xf numFmtId="0" fontId="59" fillId="0" borderId="0"/>
    <xf numFmtId="0" fontId="56" fillId="0" borderId="0"/>
    <xf numFmtId="0" fontId="41" fillId="0" borderId="0"/>
    <xf numFmtId="0" fontId="56" fillId="0" borderId="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6" fillId="0" borderId="0"/>
    <xf numFmtId="0" fontId="56" fillId="0" borderId="0"/>
    <xf numFmtId="0" fontId="58" fillId="0" borderId="0"/>
    <xf numFmtId="0" fontId="57"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8" fillId="0" borderId="0"/>
    <xf numFmtId="0" fontId="41" fillId="0" borderId="0"/>
    <xf numFmtId="0" fontId="56" fillId="0" borderId="0"/>
    <xf numFmtId="0" fontId="56" fillId="0" borderId="0"/>
    <xf numFmtId="0" fontId="57" fillId="0" borderId="0" applyNumberFormat="0" applyFill="0" applyBorder="0" applyAlignment="0" applyProtection="0"/>
    <xf numFmtId="0" fontId="56" fillId="0" borderId="0"/>
    <xf numFmtId="0" fontId="4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cellStyleXfs>
  <cellXfs count="101">
    <xf numFmtId="0" fontId="0" fillId="0" borderId="0" xfId="0"/>
    <xf numFmtId="0" fontId="0" fillId="0" borderId="0" xfId="0" applyAlignment="1">
      <alignment wrapText="1"/>
    </xf>
    <xf numFmtId="0" fontId="5" fillId="0" borderId="0" xfId="0" applyFont="1" applyAlignment="1">
      <alignment horizontal="center" vertical="center"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4" fillId="3" borderId="0" xfId="0" applyFont="1" applyFill="1" applyAlignment="1">
      <alignment horizontal="center" vertical="center"/>
    </xf>
    <xf numFmtId="0" fontId="35"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1" fillId="0" borderId="0" xfId="0" applyFont="1" applyAlignment="1">
      <alignment horizontal="center" vertical="center"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justify" vertical="center" wrapText="1"/>
    </xf>
    <xf numFmtId="14" fontId="11" fillId="3" borderId="0" xfId="0" applyNumberFormat="1" applyFont="1" applyFill="1" applyAlignment="1">
      <alignment horizontal="center" vertical="center" wrapText="1"/>
    </xf>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4"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6" fillId="3" borderId="0" xfId="0" applyFont="1" applyFill="1" applyAlignment="1">
      <alignment horizontal="center" vertical="center" wrapText="1"/>
    </xf>
    <xf numFmtId="0" fontId="40" fillId="0" borderId="0" xfId="0" applyFont="1"/>
    <xf numFmtId="0" fontId="0" fillId="0" borderId="0" xfId="0" applyAlignment="1">
      <alignment horizontal="left" vertical="center" wrapText="1"/>
    </xf>
    <xf numFmtId="0" fontId="11" fillId="3" borderId="0" xfId="0" applyFont="1" applyFill="1" applyAlignment="1">
      <alignment horizontal="center" vertical="center" wrapText="1"/>
    </xf>
    <xf numFmtId="0" fontId="11" fillId="3" borderId="0" xfId="0" applyFont="1" applyFill="1" applyAlignment="1">
      <alignment horizontal="justify" vertical="center" wrapText="1"/>
    </xf>
    <xf numFmtId="0" fontId="34" fillId="7" borderId="10" xfId="0" applyFont="1" applyFill="1" applyBorder="1"/>
    <xf numFmtId="0" fontId="0" fillId="0" borderId="0" xfId="0" applyAlignment="1">
      <alignment vertical="center" wrapText="1"/>
    </xf>
    <xf numFmtId="0" fontId="32" fillId="2" borderId="11" xfId="0" applyFont="1" applyFill="1" applyBorder="1" applyAlignment="1">
      <alignment horizontal="center" vertical="center" wrapText="1"/>
    </xf>
    <xf numFmtId="14" fontId="32" fillId="2" borderId="11" xfId="0" applyNumberFormat="1" applyFont="1" applyFill="1" applyBorder="1" applyAlignment="1">
      <alignment horizontal="center" vertical="center" wrapText="1"/>
    </xf>
    <xf numFmtId="14" fontId="33" fillId="2" borderId="11" xfId="0" applyNumberFormat="1" applyFont="1" applyFill="1" applyBorder="1" applyAlignment="1">
      <alignment horizontal="center" vertical="center" wrapText="1"/>
    </xf>
    <xf numFmtId="0" fontId="33" fillId="2" borderId="11"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0" fillId="0" borderId="1" xfId="0" applyBorder="1" applyAlignment="1">
      <alignment wrapText="1"/>
    </xf>
    <xf numFmtId="0" fontId="61" fillId="0" borderId="0" xfId="0" applyFont="1"/>
    <xf numFmtId="0" fontId="11" fillId="3" borderId="20" xfId="0" applyFont="1" applyFill="1" applyBorder="1" applyAlignment="1">
      <alignment horizontal="center" vertical="center" wrapText="1"/>
    </xf>
    <xf numFmtId="0" fontId="0" fillId="6" borderId="0" xfId="0" applyFill="1"/>
    <xf numFmtId="0" fontId="0" fillId="0" borderId="0" xfId="0" pivotButton="1"/>
    <xf numFmtId="14" fontId="11" fillId="3" borderId="21" xfId="0" applyNumberFormat="1" applyFont="1" applyFill="1" applyBorder="1" applyAlignment="1">
      <alignment horizontal="center" vertical="center" wrapText="1"/>
    </xf>
    <xf numFmtId="0" fontId="11" fillId="3" borderId="22" xfId="0" applyFont="1" applyFill="1" applyBorder="1" applyAlignment="1">
      <alignment horizontal="justify" vertical="center" wrapText="1"/>
    </xf>
    <xf numFmtId="0" fontId="4" fillId="0" borderId="0" xfId="0" applyFont="1" applyAlignment="1">
      <alignment horizontal="justify" vertical="center" wrapText="1"/>
    </xf>
    <xf numFmtId="0" fontId="0" fillId="0" borderId="0" xfId="0" applyNumberFormat="1" applyAlignment="1">
      <alignment vertical="center"/>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8" fillId="3" borderId="0" xfId="0" applyFont="1" applyFill="1" applyAlignment="1">
      <alignment horizontal="left" vertical="center"/>
    </xf>
    <xf numFmtId="0" fontId="31"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27"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2" fillId="2" borderId="11" xfId="0" applyFont="1" applyFill="1" applyBorder="1" applyAlignment="1">
      <alignment horizontal="center" vertical="center" wrapText="1"/>
    </xf>
    <xf numFmtId="1" fontId="11" fillId="0" borderId="21" xfId="0" applyNumberFormat="1" applyFont="1" applyBorder="1" applyAlignment="1">
      <alignment horizontal="center" vertical="center" wrapText="1"/>
    </xf>
    <xf numFmtId="0" fontId="11" fillId="0" borderId="21" xfId="0" applyFont="1" applyBorder="1" applyAlignment="1">
      <alignment horizontal="center" vertical="center" wrapText="1"/>
    </xf>
    <xf numFmtId="0" fontId="11" fillId="3" borderId="21" xfId="0" applyFont="1" applyFill="1" applyBorder="1" applyAlignment="1">
      <alignment horizontal="center" vertical="center" wrapText="1"/>
    </xf>
    <xf numFmtId="0" fontId="30" fillId="0" borderId="0" xfId="0" applyFont="1" applyAlignment="1">
      <alignment horizontal="justify" vertical="center" wrapText="1"/>
    </xf>
    <xf numFmtId="0" fontId="2" fillId="0" borderId="0" xfId="0" applyFont="1" applyAlignment="1">
      <alignment vertical="center"/>
    </xf>
    <xf numFmtId="0" fontId="63" fillId="0" borderId="0" xfId="0" applyFont="1" applyAlignment="1">
      <alignment horizontal="center" vertical="center"/>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01">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wrapText="1"/>
    </dxf>
    <dxf>
      <alignment wrapText="1" indent="0"/>
    </dxf>
    <dxf>
      <alignment wrapText="1" indent="0"/>
    </dxf>
    <dxf>
      <alignment wrapText="1" indent="0"/>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00"/>
      <tableStyleElement type="firstRowStripe" dxfId="99"/>
      <tableStyleElement type="secondRowStripe" dxfId="98"/>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Comentario!$C$25:$G$25</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Comentario!$C$26:$G$26</c:f>
              <c:numCache>
                <c:formatCode>General</c:formatCode>
                <c:ptCount val="5"/>
                <c:pt idx="0">
                  <c:v>0</c:v>
                </c:pt>
                <c:pt idx="1">
                  <c:v>0</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333376</xdr:colOff>
      <xdr:row>10</xdr:row>
      <xdr:rowOff>168418</xdr:rowOff>
    </xdr:from>
    <xdr:ext cx="6724650" cy="968983"/>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23901" y="2073418"/>
          <a:ext cx="6724650" cy="968983"/>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11</xdr:col>
      <xdr:colOff>400050</xdr:colOff>
      <xdr:row>11</xdr:row>
      <xdr:rowOff>19078</xdr:rowOff>
    </xdr:from>
    <xdr:ext cx="4083050" cy="781111"/>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7648575" y="2114578"/>
          <a:ext cx="4083050" cy="781111"/>
        </a:xfrm>
        <a:prstGeom prst="rect">
          <a:avLst/>
        </a:prstGeom>
        <a:noFill/>
      </xdr:spPr>
      <xdr:txBody>
        <a:bodyPr wrap="square" lIns="91440" tIns="45720" rIns="91440" bIns="45720" anchor="ctr" anchorCtr="0">
          <a:spAutoFit/>
        </a:bodyPr>
        <a:lstStyle/>
        <a:p>
          <a:pPr marL="0" indent="0" algn="ctr"/>
          <a:fld id="{4E9F985B-E352-49EE-AAA0-32A0752C0A2C}" type="TxLink">
            <a:rPr lang="en-US" sz="4400" b="1" kern="1200">
              <a:solidFill>
                <a:srgbClr val="F7B81C"/>
              </a:solidFill>
              <a:latin typeface="Museo Sans Condensed 500" panose="02000000000000000000" pitchFamily="2" charset="77"/>
              <a:ea typeface="+mj-ea"/>
              <a:cs typeface="+mj-cs"/>
            </a:rPr>
            <a:pPr marL="0" indent="0" algn="ctr"/>
            <a:t>Diciembre 2023</a:t>
          </a:fld>
          <a:endParaRPr lang="es-ES" sz="44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0560"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diciembre de 2023</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364435</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3033183</xdr:colOff>
      <xdr:row>10</xdr:row>
      <xdr:rowOff>355103</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193183" y="2488703"/>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Diciembre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Diciembre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26</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353809</xdr:colOff>
      <xdr:row>11</xdr:row>
      <xdr:rowOff>134757</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9890715" y="2658882"/>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Diciembre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303.382235185185" createdVersion="8" refreshedVersion="8" minRefreshableVersion="3" recordCount="1" xr:uid="{CFA22173-9D49-42E9-9163-95CA6A3D7647}">
  <cacheSource type="worksheet">
    <worksheetSource name="Tabla18"/>
  </cacheSource>
  <cacheFields count="101">
    <cacheField name="Item" numFmtId="0">
      <sharedItems containsNonDate="0" containsString="0" containsBlank="1"/>
    </cacheField>
    <cacheField name="Número petición" numFmtId="0">
      <sharedItems containsNonDate="0" containsString="0" containsBlank="1" containsNumber="1" containsInteger="1" minValue="3144692023" maxValue="4909232023" count="30">
        <m/>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ontainsNonDate="0" containsString="0" containsBlank="1"/>
    </cacheField>
    <cacheField name="Tipo de entidad" numFmtId="0">
      <sharedItems containsNonDate="0" containsString="0" containsBlank="1"/>
    </cacheField>
    <cacheField name="Entidad" numFmtId="0">
      <sharedItems containsNonDate="0" containsString="0" containsBlank="1"/>
    </cacheField>
    <cacheField name="Tipo de dependencia" numFmtId="0">
      <sharedItems containsNonDate="0" containsString="0" containsBlank="1"/>
    </cacheField>
    <cacheField name="Dependencia" numFmtId="0">
      <sharedItems containsNonDate="0" containsString="0" containsBlank="1"/>
    </cacheField>
    <cacheField name="Dependencia hija" numFmtId="0">
      <sharedItems containsNonDate="0" containsString="0" containsBlank="1"/>
    </cacheField>
    <cacheField name="Tema" numFmtId="0">
      <sharedItems containsNonDate="0" containsString="0" containsBlank="1"/>
    </cacheField>
    <cacheField name="Categoría subtema" numFmtId="0">
      <sharedItems containsNonDate="0" containsString="0" containsBlank="1"/>
    </cacheField>
    <cacheField name="Subtema" numFmtId="0">
      <sharedItems containsNonDate="0" containsString="0" containsBlank="1"/>
    </cacheField>
    <cacheField name="Funcionario" numFmtId="0">
      <sharedItems containsNonDate="0" containsString="0" containsBlank="1"/>
    </cacheField>
    <cacheField name="Estado del Usuario" numFmtId="0">
      <sharedItems containsNonDate="0" containsString="0" containsBlank="1"/>
    </cacheField>
    <cacheField name="Punto atención" numFmtId="0">
      <sharedItems containsNonDate="0" containsString="0" containsBlank="1"/>
    </cacheField>
    <cacheField name="Canal" numFmtId="0">
      <sharedItems containsNonDate="0" containsString="0" containsBlank="1"/>
    </cacheField>
    <cacheField name="Tipo petición" numFmtId="0">
      <sharedItems containsNonDate="0" containsString="0" containsBlank="1"/>
    </cacheField>
    <cacheField name="Estado petición inicial" numFmtId="0">
      <sharedItems containsNonDate="0" containsString="0" containsBlank="1"/>
    </cacheField>
    <cacheField name="Estado petición final" numFmtId="0">
      <sharedItems containsNonDate="0" containsBlank="1" count="7">
        <m/>
        <s v="Solucionado - Por asignacion" u="1"/>
        <s v="Solucionado - Por traslado" u="1"/>
        <s v="Cerrado - Por no competencia" u="1"/>
        <s v="Cancelado - Por no peticion" u="1"/>
        <s v="Por aclarar - por solicitud aclaracion" u="1"/>
        <s v="Solucionado - Por respuesta definitiva" u="1"/>
      </sharedItems>
    </cacheField>
    <cacheField name="Estado de la petición" numFmtId="0">
      <sharedItems containsNonDate="0" containsString="0" containsBlank="1"/>
    </cacheField>
    <cacheField name="Asunto" numFmtId="0">
      <sharedItems containsNonDate="0" containsString="0" containsBlank="1"/>
    </cacheField>
    <cacheField name="Proceso de calidad" numFmtId="0">
      <sharedItems containsNonDate="0" containsString="0" containsBlank="1"/>
    </cacheField>
    <cacheField name="Trámite o servicio" numFmtId="0">
      <sharedItems containsNonDate="0" containsString="0" containsBlank="1"/>
    </cacheField>
    <cacheField name="Es trámite" numFmtId="0">
      <sharedItems containsNonDate="0" containsString="0" containsBlank="1"/>
    </cacheField>
    <cacheField name="Adjunto" numFmtId="0">
      <sharedItems containsNonDate="0" containsString="0" containsBlank="1"/>
    </cacheField>
    <cacheField name="Tiene procedencia" numFmtId="0">
      <sharedItems containsNonDate="0" containsString="0"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NonDate="0" containsString="0" containsBlank="1"/>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0">
      <sharedItems containsNonDate="0" containsString="0" containsBlank="1"/>
    </cacheField>
    <cacheField name="Latitud de los hechos" numFmtId="0">
      <sharedItems containsNonDate="0" containsString="0" containsBlank="1"/>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0">
      <sharedItems containsNonDate="0" containsDate="1" containsString="0" containsBlank="1" minDate="2023-07-15T00:00:00" maxDate="2023-11-09T00:00:00" count="19">
        <m/>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NonDate="0" containsString="0" containsBlank="1"/>
    </cacheField>
    <cacheField name="Fecha asignación" numFmtId="14">
      <sharedItems containsNonDate="0" containsDate="1" containsString="0" containsBlank="1" minDate="2023-08-01T09:54:51" maxDate="2023-11-18T00:00:00" count="24">
        <m/>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NonDate="0" containsString="0" containsBlank="1"/>
    </cacheField>
    <cacheField name="Número radicado entrada" numFmtId="14">
      <sharedItems containsNonDate="0" containsString="0" containsBlank="1"/>
    </cacheField>
    <cacheField name="Fecha radicado entrada" numFmtId="0">
      <sharedItems containsNonDate="0" containsString="0" containsBlank="1"/>
    </cacheField>
    <cacheField name="Fecha solicitud aclaración" numFmtId="14">
      <sharedItems containsNonDate="0" containsString="0" containsBlank="1"/>
    </cacheField>
    <cacheField name="Fecha solicitud ampliación" numFmtId="14">
      <sharedItems containsNonDate="0" containsString="0" containsBlank="1"/>
    </cacheField>
    <cacheField name="Fecha respuesta aclaración" numFmtId="14">
      <sharedItems containsNonDate="0" containsString="0" containsBlank="1"/>
    </cacheField>
    <cacheField name="Fecha respuesta ampliación" numFmtId="14">
      <sharedItems containsNonDate="0" containsString="0" containsBlank="1"/>
    </cacheField>
    <cacheField name="Fecha reinicio de términos" numFmtId="14">
      <sharedItems containsNonDate="0" containsString="0" containsBlank="1"/>
    </cacheField>
    <cacheField name="Fecha vencimiento" numFmtId="14">
      <sharedItems containsNonDate="0" containsString="0" containsBlank="1"/>
    </cacheField>
    <cacheField name="Días para el vencimiento" numFmtId="14">
      <sharedItems containsNonDate="0" containsString="0" containsBlank="1"/>
    </cacheField>
    <cacheField name="Número radicado salida" numFmtId="0">
      <sharedItems containsNonDate="0" containsString="0" containsBlank="1"/>
    </cacheField>
    <cacheField name="Fecha radicado salida" numFmtId="0">
      <sharedItems containsNonDate="0" containsString="0" containsBlank="1"/>
    </cacheField>
    <cacheField name="Fecha finalización" numFmtId="14">
      <sharedItems containsNonDate="0" containsDate="1" containsString="0" containsBlank="1" minDate="2023-08-01T11:08:14" maxDate="2023-11-18T00:00:00" count="23">
        <m/>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NonDate="0" containsDate="1" containsString="0" containsBlank="1" minDate="2023-08-01T16:28:29" maxDate="2023-11-01T00:00:00" count="18">
        <m/>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14">
      <sharedItems containsNonDate="0" containsString="0" containsBlank="1" containsNumber="1" containsInteger="1" minValue="1" maxValue="17" count="3">
        <m/>
        <n v="1" u="1"/>
        <n v="17" u="1"/>
      </sharedItems>
    </cacheField>
    <cacheField name="Días vencimiento" numFmtId="0">
      <sharedItems containsNonDate="0" containsString="0" containsBlank="1"/>
    </cacheField>
    <cacheField name="Actividad" numFmtId="0">
      <sharedItems containsNonDate="0" containsString="0" containsBlank="1"/>
    </cacheField>
    <cacheField name="Responsable actividad" numFmtId="0">
      <sharedItems containsNonDate="0" containsString="0" containsBlank="1"/>
    </cacheField>
    <cacheField name="Fecha fin actividad" numFmtId="0">
      <sharedItems containsNonDate="0" containsString="0" containsBlank="1"/>
    </cacheField>
    <cacheField name="Días de la actividad" numFmtId="14">
      <sharedItems containsNonDate="0" containsString="0" containsBlank="1"/>
    </cacheField>
    <cacheField name="Días vencimiento actividad" numFmtId="0">
      <sharedItems containsNonDate="0" containsString="0" containsBlank="1"/>
    </cacheField>
    <cacheField name="Comentario" numFmtId="0">
      <sharedItems containsNonDate="0" containsString="0" containsBlank="1"/>
    </cacheField>
    <cacheField name="Observaciones" numFmtId="0">
      <sharedItems containsNonDate="0" containsBlank="1" count="20" longText="1">
        <m/>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NonDate="0" containsString="0" containsBlank="1"/>
    </cacheField>
    <cacheField name="Tipo de peticionario" numFmtId="0">
      <sharedItems containsNonDate="0" containsString="0" containsBlank="1"/>
    </cacheField>
    <cacheField name="Tipo usuario" numFmtId="0">
      <sharedItems containsNonDate="0" containsString="0" containsBlank="1"/>
    </cacheField>
    <cacheField name="Login de usuario" numFmtId="0">
      <sharedItems containsNonDate="0" containsString="0" containsBlank="1"/>
    </cacheField>
    <cacheField name="Tipo de solicitante" numFmtId="0">
      <sharedItems containsNonDate="0" containsString="0" containsBlank="1"/>
    </cacheField>
    <cacheField name="Tipo de documento" numFmtId="0">
      <sharedItems containsNonDate="0" containsString="0" containsBlank="1"/>
    </cacheField>
    <cacheField name="Nombre peticionario" numFmtId="0">
      <sharedItems containsNonDate="0" containsString="0" containsBlank="1"/>
    </cacheField>
    <cacheField name="Número de documento" numFmtId="0">
      <sharedItems containsNonDate="0" containsString="0" containsBlank="1"/>
    </cacheField>
    <cacheField name="Condición del ciudadano" numFmtId="0">
      <sharedItems containsNonDate="0" containsString="0" containsBlank="1"/>
    </cacheField>
    <cacheField name="Correo electrónico peticionario" numFmtId="0">
      <sharedItems containsNonDate="0" containsString="0"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Notificación física" numFmtId="0">
      <sharedItems containsNonDate="0" containsString="0" containsBlank="1"/>
    </cacheField>
    <cacheField name="Notificación electrónica" numFmtId="0">
      <sharedItems containsNonDate="0" containsString="0" containsBlank="1"/>
    </cacheField>
    <cacheField name="Entidad que recibe" numFmtId="0">
      <sharedItems containsNonDate="0" containsBlank="1" count="6">
        <m/>
        <s v="SECRETARIA DE DESARROLLO ECONOMICO" u="1"/>
        <s v="IDU" u="1"/>
        <s v="CATASTRO" u="1"/>
        <s v="SECRETARIA DE GOBIERNO" u="1"/>
        <s v="IDARTES - INSTITUTO DE LAS ARTES" u="1"/>
      </sharedItems>
    </cacheField>
    <cacheField name="Entidad que traslada" numFmtId="0">
      <sharedItems containsNonDate="0" containsBlank="1" count="2">
        <m/>
        <s v="DEFENSORIA DEL ESPACIO PUBLICO" u="1"/>
      </sharedItems>
    </cacheField>
    <cacheField name="Transacción entidad" numFmtId="0">
      <sharedItems containsNonDate="0" containsString="0" containsBlank="1"/>
    </cacheField>
    <cacheField name="Tipo de ingreso" numFmtId="0">
      <sharedItems containsNonDate="0" containsString="0" containsBlank="1"/>
    </cacheField>
    <cacheField name="Tipo de registro" numFmtId="0">
      <sharedItems containsNonDate="0" containsString="0" containsBlank="1"/>
    </cacheField>
    <cacheField name="Comunes" numFmtId="0">
      <sharedItems containsNonDate="0" containsString="0" containsBlank="1"/>
    </cacheField>
    <cacheField name="Periodo" numFmtId="0">
      <sharedItems containsNonDate="0" containsString="0" containsBlank="1"/>
    </cacheField>
    <cacheField name="Tipo de gestión" numFmtId="0">
      <sharedItems containsNonDate="0" containsString="0" containsBlank="1"/>
    </cacheField>
    <cacheField name="Tipo de pendiente" numFmtId="0">
      <sharedItems containsNonDate="0" containsString="0" containsBlank="1"/>
    </cacheField>
    <cacheField name="Gestión en rango días" numFmtId="0">
      <sharedItems containsNonDate="0" containsString="0" containsBlank="1"/>
    </cacheField>
    <cacheField name="Tipo reporte" numFmtId="0">
      <sharedItems containsNonDate="0" containsString="0" containsBlank="1"/>
    </cacheField>
    <cacheField name="Tipo reporte por entidad" numFmtId="0">
      <sharedItems containsNonDate="0" containsBlank="1" count="2">
        <m/>
        <s v="GESTIONADO"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Excluir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303.382236111109" createdVersion="8" refreshedVersion="8" minRefreshableVersion="3" recordCount="1" xr:uid="{3708EE60-5851-4CD5-A189-375E1A0AF2D6}">
  <cacheSource type="worksheet">
    <worksheetSource ref="B19:I20" sheet="base Solicitudes de Información"/>
  </cacheSource>
  <cacheFields count="8">
    <cacheField name="Número petición_x000a_Numero de registro en el Sistema" numFmtId="0">
      <sharedItems containsSemiMixedTypes="0" containsString="0" containsNumber="1" containsInteger="1" minValue="0" maxValue="0"/>
    </cacheField>
    <cacheField name="Funcionario:_x000a_Nombre asociado al usuario que tiene a cargo la petición " numFmtId="0">
      <sharedItems containsSemiMixedTypes="0" containsString="0" containsNumber="1" containsInteger="1" minValue="0" maxValue="0"/>
    </cacheField>
    <cacheField name="Canal:_x000a_Nombre del canal parametrizado en el sistema por el cual fue registrada la petición" numFmtId="0">
      <sharedItems containsSemiMixedTypes="0" containsString="0" containsNumber="1" containsInteger="1" minValue="0" maxValue="0"/>
    </cacheField>
    <cacheField name="Tipología actualizada: _x000a_Tipo de documento utilizado por la entidad" numFmtId="0">
      <sharedItems containsSemiMixedTypes="0" containsString="0" containsNumber="1" containsInteger="1" minValue="0" maxValue="0"/>
    </cacheField>
    <cacheField name="Estado petición final_x000a_Estado de la petición en el último día  del mes" numFmtId="0">
      <sharedItems containsSemiMixedTypes="0" containsString="0" containsNumber="1" containsInteger="1" minValue="0" maxValue="0" count="1">
        <n v="0"/>
      </sharedItems>
    </cacheField>
    <cacheField name="Asunto _x000a_Resumen de la solicitud realizada por el ciudadano o resumida por el funcionario" numFmtId="0">
      <sharedItems containsSemiMixedTypes="0" containsString="0" containsNumber="1" containsInteger="1" minValue="0" maxValue="0"/>
    </cacheField>
    <cacheField name="Días gestión_x000a_Días calendario transcurridos desde la fecha de inicio de términos hasta el último día del mes" numFmtId="1">
      <sharedItems containsSemiMixedTypes="0" containsString="0" containsNumber="1" containsInteger="1" minValue="0" maxValue="0"/>
    </cacheField>
    <cacheField name="Estado del Requerimiento_x000a_ &quot;Gestionado&quot; o &quot;Pendiente&quot; de respuesta definitiva por  parte de la Defensoría del Espacio Público o de las entidades competente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303.38223703704"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m/>
    <x v="0"/>
    <m/>
    <m/>
    <m/>
    <m/>
    <m/>
    <m/>
    <m/>
    <m/>
    <m/>
    <m/>
    <m/>
    <m/>
    <m/>
    <m/>
    <m/>
    <x v="0"/>
    <m/>
    <m/>
    <m/>
    <m/>
    <m/>
    <m/>
    <m/>
    <m/>
    <m/>
    <m/>
    <m/>
    <m/>
    <m/>
    <m/>
    <m/>
    <m/>
    <m/>
    <m/>
    <m/>
    <m/>
    <x v="0"/>
    <m/>
    <x v="0"/>
    <m/>
    <m/>
    <m/>
    <m/>
    <m/>
    <m/>
    <m/>
    <m/>
    <m/>
    <m/>
    <m/>
    <m/>
    <x v="0"/>
    <x v="0"/>
    <x v="0"/>
    <m/>
    <m/>
    <m/>
    <m/>
    <m/>
    <m/>
    <m/>
    <x v="0"/>
    <m/>
    <m/>
    <m/>
    <m/>
    <m/>
    <m/>
    <m/>
    <m/>
    <m/>
    <m/>
    <m/>
    <m/>
    <m/>
    <m/>
    <m/>
    <m/>
    <m/>
    <m/>
    <m/>
    <x v="0"/>
    <x v="0"/>
    <m/>
    <m/>
    <m/>
    <m/>
    <m/>
    <m/>
    <m/>
    <m/>
    <m/>
    <x v="0"/>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0"/>
    <n v="0"/>
    <n v="0"/>
    <n v="0"/>
    <x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5" firstHeaderRow="1" firstDataRow="1" firstDataCol="7"/>
  <pivotFields count="101">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30">
        <item m="1" x="21"/>
        <item m="1" x="24"/>
        <item m="1" x="28"/>
        <item m="1" x="26"/>
        <item m="1" x="27"/>
        <item m="1" x="23"/>
        <item m="1" x="22"/>
        <item m="1" x="25"/>
        <item m="1" x="29"/>
        <item m="1" x="12"/>
        <item m="1" x="13"/>
        <item m="1" x="14"/>
        <item m="1" x="15"/>
        <item m="1" x="16"/>
        <item m="1" x="17"/>
        <item m="1" x="18"/>
        <item m="1" x="19"/>
        <item m="1" x="20"/>
        <item m="1" x="2"/>
        <item m="1" x="3"/>
        <item m="1" x="4"/>
        <item m="1" x="5"/>
        <item m="1" x="6"/>
        <item m="1" x="7"/>
        <item m="1" x="8"/>
        <item m="1" x="9"/>
        <item m="1" x="10"/>
        <item m="1" x="11"/>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9">
        <item m="1" x="14"/>
        <item m="1" x="13"/>
        <item m="1" x="15"/>
        <item m="1" x="12"/>
        <item m="1" x="16"/>
        <item m="1" x="18"/>
        <item m="1" x="17"/>
        <item m="1" x="7"/>
        <item m="1" x="8"/>
        <item m="1" x="9"/>
        <item m="1" x="10"/>
        <item m="1" x="11"/>
        <item m="1" x="2"/>
        <item m="1" x="3"/>
        <item m="1" x="4"/>
        <item m="1" x="5"/>
        <item m="1" x="6"/>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4">
        <item m="1" x="15"/>
        <item m="1" x="21"/>
        <item m="1" x="20"/>
        <item m="1" x="18"/>
        <item m="1" x="23"/>
        <item m="1" x="17"/>
        <item m="1" x="22"/>
        <item m="1" x="16"/>
        <item m="1" x="19"/>
        <item m="1" x="9"/>
        <item m="1" x="10"/>
        <item m="1" x="11"/>
        <item m="1" x="12"/>
        <item m="1" x="13"/>
        <item m="1" x="14"/>
        <item m="1" x="2"/>
        <item m="1" x="3"/>
        <item m="1" x="4"/>
        <item m="1" x="5"/>
        <item m="1" x="6"/>
        <item m="1" x="7"/>
        <item m="1" x="8"/>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3">
        <item m="1" x="15"/>
        <item m="1" x="21"/>
        <item m="1" x="17"/>
        <item m="1" x="18"/>
        <item m="1" x="20"/>
        <item m="1" x="14"/>
        <item m="1" x="22"/>
        <item m="1" x="19"/>
        <item m="1" x="16"/>
        <item m="1" x="9"/>
        <item m="1" x="10"/>
        <item m="1" x="11"/>
        <item m="1" x="12"/>
        <item m="1" x="13"/>
        <item m="1" x="2"/>
        <item m="1" x="3"/>
        <item m="1" x="4"/>
        <item m="1" x="5"/>
        <item m="1" x="6"/>
        <item m="1" x="7"/>
        <item m="1" x="8"/>
        <item m="1" x="1"/>
        <item x="0"/>
      </items>
      <extLst>
        <ext xmlns:x14="http://schemas.microsoft.com/office/spreadsheetml/2009/9/main" uri="{2946ED86-A175-432a-8AC1-64E0C546D7DE}">
          <x14:pivotField fillDownLabels="1"/>
        </ext>
      </extLst>
    </pivotField>
    <pivotField axis="axisRow" compact="0" outline="0" showAll="0" defaultSubtotal="0">
      <items count="18">
        <item m="1" x="12"/>
        <item m="1" x="17"/>
        <item m="1" x="16"/>
        <item m="1" x="14"/>
        <item m="1" x="11"/>
        <item m="1" x="15"/>
        <item m="1" x="13"/>
        <item m="1" x="6"/>
        <item m="1" x="7"/>
        <item m="1" x="8"/>
        <item m="1" x="9"/>
        <item m="1" x="10"/>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3">
        <item m="1" x="1"/>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1"/>
    <field x="38"/>
    <field x="53"/>
    <field x="94"/>
    <field x="40"/>
    <field x="54"/>
    <field x="55"/>
  </rowFields>
  <rowItems count="1">
    <i>
      <x v="29"/>
      <x v="18"/>
      <x v="22"/>
      <x v="1"/>
      <x v="23"/>
      <x v="17"/>
      <x v="2"/>
    </i>
  </rowItems>
  <colItems count="1">
    <i/>
  </colItems>
  <formats count="18">
    <format dxfId="65">
      <pivotArea field="54" type="button" dataOnly="0" labelOnly="1" outline="0" axis="axisRow" fieldPosition="5"/>
    </format>
    <format dxfId="64">
      <pivotArea type="all" dataOnly="0" outline="0" fieldPosition="0"/>
    </format>
    <format dxfId="63">
      <pivotArea field="1" type="button" dataOnly="0" labelOnly="1" outline="0" axis="axisRow" fieldPosition="0"/>
    </format>
    <format dxfId="62">
      <pivotArea field="38" type="button" dataOnly="0" labelOnly="1" outline="0" axis="axisRow" fieldPosition="1"/>
    </format>
    <format dxfId="61">
      <pivotArea field="53" type="button" dataOnly="0" labelOnly="1" outline="0" axis="axisRow" fieldPosition="2"/>
    </format>
    <format dxfId="60">
      <pivotArea field="94" type="button" dataOnly="0" labelOnly="1" outline="0" axis="axisRow" fieldPosition="3"/>
    </format>
    <format dxfId="59">
      <pivotArea field="40" type="button" dataOnly="0" labelOnly="1" outline="0" axis="axisRow" fieldPosition="4"/>
    </format>
    <format dxfId="58">
      <pivotArea field="54" type="button" dataOnly="0" labelOnly="1" outline="0" axis="axisRow" fieldPosition="5"/>
    </format>
    <format dxfId="57">
      <pivotArea field="55" type="button" dataOnly="0" labelOnly="1" outline="0" axis="axisRow" fieldPosition="6"/>
    </format>
    <format dxfId="56">
      <pivotArea dataOnly="0" labelOnly="1" outline="0" fieldPosition="0">
        <references count="1">
          <reference field="1" count="0"/>
        </references>
      </pivotArea>
    </format>
    <format dxfId="55">
      <pivotArea field="54" type="button" dataOnly="0" labelOnly="1" outline="0" axis="axisRow" fieldPosition="5"/>
    </format>
    <format dxfId="54">
      <pivotArea dataOnly="0" labelOnly="1" outline="0" fieldPosition="0">
        <references count="6">
          <reference field="1" count="1" selected="0">
            <x v="1"/>
          </reference>
          <reference field="38" count="1" selected="0">
            <x v="1"/>
          </reference>
          <reference field="40" count="1" selected="0">
            <x v="1"/>
          </reference>
          <reference field="53" count="1" selected="0">
            <x v="1"/>
          </reference>
          <reference field="54" count="1">
            <x v="0"/>
          </reference>
          <reference field="94" count="0" selected="0"/>
        </references>
      </pivotArea>
    </format>
    <format dxfId="53">
      <pivotArea dataOnly="0" labelOnly="1" outline="0" fieldPosition="0">
        <references count="6">
          <reference field="1" count="1" selected="0">
            <x v="2"/>
          </reference>
          <reference field="38" count="1" selected="0">
            <x v="1"/>
          </reference>
          <reference field="40" count="1" selected="0">
            <x v="2"/>
          </reference>
          <reference field="53" count="1" selected="0">
            <x v="2"/>
          </reference>
          <reference field="54" count="1">
            <x v="1"/>
          </reference>
          <reference field="94" count="0" selected="0"/>
        </references>
      </pivotArea>
    </format>
    <format dxfId="52">
      <pivotArea dataOnly="0" labelOnly="1" outline="0" fieldPosition="0">
        <references count="6">
          <reference field="1" count="1" selected="0">
            <x v="3"/>
          </reference>
          <reference field="38" count="1" selected="0">
            <x v="1"/>
          </reference>
          <reference field="40" count="1" selected="0">
            <x v="3"/>
          </reference>
          <reference field="53" count="1" selected="0">
            <x v="3"/>
          </reference>
          <reference field="54" count="1">
            <x v="2"/>
          </reference>
          <reference field="94" count="0" selected="0"/>
        </references>
      </pivotArea>
    </format>
    <format dxfId="51">
      <pivotArea dataOnly="0" labelOnly="1" outline="0" fieldPosition="0">
        <references count="6">
          <reference field="1" count="1" selected="0">
            <x v="4"/>
          </reference>
          <reference field="38" count="1" selected="0">
            <x v="2"/>
          </reference>
          <reference field="40" count="1" selected="0">
            <x v="4"/>
          </reference>
          <reference field="53" count="1" selected="0">
            <x v="4"/>
          </reference>
          <reference field="54" count="1">
            <x v="3"/>
          </reference>
          <reference field="94" count="0" selected="0"/>
        </references>
      </pivotArea>
    </format>
    <format dxfId="50">
      <pivotArea dataOnly="0" labelOnly="1" outline="0" fieldPosition="0">
        <references count="6">
          <reference field="1" count="1" selected="0">
            <x v="5"/>
          </reference>
          <reference field="38" count="1" selected="0">
            <x v="3"/>
          </reference>
          <reference field="40" count="1" selected="0">
            <x v="5"/>
          </reference>
          <reference field="53" count="1" selected="0">
            <x v="5"/>
          </reference>
          <reference field="54" count="1">
            <x v="4"/>
          </reference>
          <reference field="94" count="0" selected="0"/>
        </references>
      </pivotArea>
    </format>
    <format dxfId="49">
      <pivotArea dataOnly="0" labelOnly="1" outline="0" fieldPosition="0">
        <references count="6">
          <reference field="1" count="1" selected="0">
            <x v="7"/>
          </reference>
          <reference field="38" count="1" selected="0">
            <x v="5"/>
          </reference>
          <reference field="40" count="1" selected="0">
            <x v="7"/>
          </reference>
          <reference field="53" count="1" selected="0">
            <x v="7"/>
          </reference>
          <reference field="54" count="1">
            <x v="5"/>
          </reference>
          <reference field="94" count="0" selected="0"/>
        </references>
      </pivotArea>
    </format>
    <format dxfId="48">
      <pivotArea dataOnly="0" labelOnly="1" outline="0" fieldPosition="0">
        <references count="6">
          <reference field="1" count="1" selected="0">
            <x v="8"/>
          </reference>
          <reference field="38" count="1" selected="0">
            <x v="6"/>
          </reference>
          <reference field="40" count="1" selected="0">
            <x v="8"/>
          </reference>
          <reference field="53" count="1" selected="0">
            <x v="8"/>
          </reference>
          <reference field="54" count="1">
            <x v="6"/>
          </reference>
          <reference field="9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7" firstHeaderRow="1" firstDataRow="1" firstDataCol="10"/>
  <pivotFields count="101">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30">
        <item m="1" x="21"/>
        <item m="1" x="24"/>
        <item m="1" x="28"/>
        <item m="1" x="26"/>
        <item m="1" x="27"/>
        <item m="1" x="23"/>
        <item m="1" x="22"/>
        <item m="1" x="25"/>
        <item m="1" x="29"/>
        <item m="1" x="12"/>
        <item m="1" x="13"/>
        <item m="1" x="14"/>
        <item m="1" x="15"/>
        <item m="1" x="16"/>
        <item m="1" x="17"/>
        <item m="1" x="18"/>
        <item m="1" x="19"/>
        <item m="1" x="20"/>
        <item m="1" x="2"/>
        <item m="1" x="3"/>
        <item m="1" x="4"/>
        <item m="1" x="5"/>
        <item m="1" x="6"/>
        <item m="1" x="7"/>
        <item m="1" x="8"/>
        <item m="1" x="9"/>
        <item m="1" x="10"/>
        <item m="1" x="11"/>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6"/>
        <item m="1" x="2"/>
        <item m="1" x="4"/>
        <item m="1" x="5"/>
        <item m="1" x="3"/>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9">
        <item m="1" x="14"/>
        <item m="1" x="13"/>
        <item m="1" x="15"/>
        <item m="1" x="12"/>
        <item m="1" x="16"/>
        <item m="1" x="18"/>
        <item m="1" x="17"/>
        <item m="1" x="7"/>
        <item m="1" x="8"/>
        <item m="1" x="9"/>
        <item m="1" x="10"/>
        <item m="1" x="11"/>
        <item m="1" x="2"/>
        <item m="1" x="3"/>
        <item m="1" x="4"/>
        <item m="1" x="5"/>
        <item m="1" x="6"/>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4">
        <item m="1" x="15"/>
        <item m="1" x="21"/>
        <item m="1" x="20"/>
        <item m="1" x="18"/>
        <item m="1" x="23"/>
        <item m="1" x="17"/>
        <item m="1" x="22"/>
        <item m="1" x="16"/>
        <item m="1" x="19"/>
        <item m="1" x="9"/>
        <item m="1" x="10"/>
        <item m="1" x="11"/>
        <item m="1" x="12"/>
        <item m="1" x="13"/>
        <item m="1" x="14"/>
        <item m="1" x="2"/>
        <item m="1" x="3"/>
        <item m="1" x="4"/>
        <item m="1" x="5"/>
        <item m="1" x="6"/>
        <item m="1" x="7"/>
        <item m="1" x="8"/>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3">
        <item m="1" x="15"/>
        <item m="1" x="21"/>
        <item m="1" x="17"/>
        <item m="1" x="18"/>
        <item m="1" x="20"/>
        <item m="1" x="14"/>
        <item m="1" x="22"/>
        <item m="1" x="19"/>
        <item m="1" x="16"/>
        <item m="1" x="9"/>
        <item m="1" x="10"/>
        <item m="1" x="11"/>
        <item m="1" x="12"/>
        <item m="1" x="13"/>
        <item m="1" x="2"/>
        <item m="1" x="3"/>
        <item m="1" x="4"/>
        <item m="1" x="5"/>
        <item m="1" x="6"/>
        <item m="1" x="7"/>
        <item m="1" x="8"/>
        <item m="1" x="1"/>
        <item x="0"/>
      </items>
      <extLst>
        <ext xmlns:x14="http://schemas.microsoft.com/office/spreadsheetml/2009/9/main" uri="{2946ED86-A175-432a-8AC1-64E0C546D7DE}">
          <x14:pivotField fillDownLabels="1"/>
        </ext>
      </extLst>
    </pivotField>
    <pivotField axis="axisRow" compact="0" outline="0" showAll="0" defaultSubtotal="0">
      <items count="18">
        <item m="1" x="12"/>
        <item m="1" x="17"/>
        <item m="1" x="16"/>
        <item m="1" x="14"/>
        <item m="1" x="11"/>
        <item m="1" x="15"/>
        <item m="1" x="13"/>
        <item m="1" x="6"/>
        <item m="1" x="7"/>
        <item m="1" x="8"/>
        <item m="1" x="9"/>
        <item m="1" x="10"/>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3">
        <item m="1" x="1"/>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4"/>
        <item x="0"/>
        <item m="1" x="5"/>
        <item m="1" x="1"/>
        <item m="1" x="2"/>
        <item m="1" x="3"/>
      </items>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1"/>
    <field x="38"/>
    <field x="53"/>
    <field x="94"/>
    <field x="40"/>
    <field x="54"/>
    <field x="55"/>
    <field x="84"/>
    <field x="83"/>
    <field x="17"/>
  </rowFields>
  <rowItems count="1">
    <i>
      <x v="29"/>
      <x v="18"/>
      <x v="22"/>
      <x v="1"/>
      <x v="23"/>
      <x v="17"/>
      <x v="2"/>
      <x v="1"/>
      <x v="1"/>
      <x v="6"/>
    </i>
  </rowItems>
  <colItems count="1">
    <i/>
  </colItems>
  <formats count="15">
    <format dxfId="80">
      <pivotArea dataOnly="0" labelOnly="1" outline="0" fieldPosition="0">
        <references count="1">
          <reference field="54" count="0"/>
        </references>
      </pivotArea>
    </format>
    <format dxfId="79">
      <pivotArea field="54" type="button" dataOnly="0" labelOnly="1" outline="0" axis="axisRow" fieldPosition="5"/>
    </format>
    <format dxfId="78">
      <pivotArea type="all" dataOnly="0" outline="0" fieldPosition="0"/>
    </format>
    <format dxfId="77">
      <pivotArea field="1" type="button" dataOnly="0" labelOnly="1" outline="0" axis="axisRow" fieldPosition="0"/>
    </format>
    <format dxfId="76">
      <pivotArea field="38" type="button" dataOnly="0" labelOnly="1" outline="0" axis="axisRow" fieldPosition="1"/>
    </format>
    <format dxfId="75">
      <pivotArea field="53" type="button" dataOnly="0" labelOnly="1" outline="0" axis="axisRow" fieldPosition="2"/>
    </format>
    <format dxfId="74">
      <pivotArea field="94" type="button" dataOnly="0" labelOnly="1" outline="0" axis="axisRow" fieldPosition="3"/>
    </format>
    <format dxfId="73">
      <pivotArea field="40" type="button" dataOnly="0" labelOnly="1" outline="0" axis="axisRow" fieldPosition="4"/>
    </format>
    <format dxfId="72">
      <pivotArea field="54" type="button" dataOnly="0" labelOnly="1" outline="0" axis="axisRow" fieldPosition="5"/>
    </format>
    <format dxfId="71">
      <pivotArea field="55" type="button" dataOnly="0" labelOnly="1" outline="0" axis="axisRow" fieldPosition="6"/>
    </format>
    <format dxfId="70">
      <pivotArea field="17" type="button" dataOnly="0" labelOnly="1" outline="0" axis="axisRow" fieldPosition="9"/>
    </format>
    <format dxfId="69">
      <pivotArea dataOnly="0" labelOnly="1" outline="0" fieldPosition="0">
        <references count="1">
          <reference field="1" count="0"/>
        </references>
      </pivotArea>
    </format>
    <format dxfId="68">
      <pivotArea field="84" type="button" dataOnly="0" labelOnly="1" outline="0" axis="axisRow" fieldPosition="7"/>
    </format>
    <format dxfId="67">
      <pivotArea field="83" type="button" dataOnly="0" labelOnly="1" outline="0" axis="axisRow" fieldPosition="8"/>
    </format>
    <format dxfId="66">
      <pivotArea field="54"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C13" firstHeaderRow="1" firstDataRow="1" firstDataCol="3"/>
  <pivotFields count="10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
        <item m="1" x="21"/>
        <item m="1" x="24"/>
        <item m="1" x="28"/>
        <item m="1" x="26"/>
        <item m="1" x="27"/>
        <item m="1" x="23"/>
        <item m="1" x="22"/>
        <item m="1" x="25"/>
        <item m="1" x="29"/>
        <item m="1" x="12"/>
        <item m="1" x="13"/>
        <item m="1" x="14"/>
        <item m="1" x="15"/>
        <item m="1" x="16"/>
        <item m="1" x="17"/>
        <item m="1" x="18"/>
        <item m="1" x="19"/>
        <item m="1" x="20"/>
        <item m="1" x="2"/>
        <item m="1" x="3"/>
        <item m="1" x="4"/>
        <item m="1" x="5"/>
        <item m="1" x="6"/>
        <item m="1" x="7"/>
        <item m="1" x="8"/>
        <item m="1" x="9"/>
        <item m="1" x="10"/>
        <item m="1" x="11"/>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4"/>
        <item m="1" x="5"/>
        <item m="1" x="6"/>
        <item m="1" x="2"/>
        <item m="1" x="3"/>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0">
        <item m="1" x="12"/>
        <item m="1" x="16"/>
        <item m="1" x="15"/>
        <item m="1" x="14"/>
        <item m="1" x="13"/>
        <item m="1" x="17"/>
        <item n="Cordial saludo   Apreciado ciudadano  la peticion no corresponde a una peticion ciudadana para registro en Bogota te escucha. ya que esta corresponde a un tramite de la Entidad. Se le dara el tramite que corresponda a traves del sistema de gestion docume" m="1" x="19"/>
        <item n="Cordial saludo  Apreciado ciudadano  la peticion no corresponde a una peticion ciudadana para registro en Bogota te escucha. ya que esta corresponde a un tramite de la Entidad. Se le dara el tramite que corresponda a traves del sistema de gestion documen" m="1" x="11"/>
        <item n="Reciba un cordial saludo  apreciado Ciudadano(a) Una vez analizada su peticion y de acuerdo con la ley 1755 de 2015  trasladamos su caso a la Secretaria de Gobierno -Alcaldia Local  Instituto para la Economia Social- IPES  para que procedan de conformida" m="1" x="18"/>
        <item n="Reciba un cordial saludo  apreciado Ciudadano(a) Una vez analizada su peticion y de acuerdo con el articulo 21 de la Ley 1755 de 2015  trasladamos su caso a la Secretaria Desarrolloe Economico y Secretaria de Gobierno   para que proceda de conformidad co" m="1" x="2"/>
        <item n="Reciba un cordial saludo apreciado ciudadano (a)  Una vez analizada su peticion le informamos que su caso lo esta tramitando la Secretaria de Gobierno-Alcaldia Local  Instituto de Desarrollo Urbano-IDU  entidades competentes para darle tramite a su solic" m="1" x="3"/>
        <item n="Reciba un cordial saludo  apreciado Ciudadano(a) Una vez analizada su peticion y de acuerdo con el articulo 21 de la Ley 1755 de 2015  trasladamos su caso a la Secretarai de Desarrollo Economico y Secretaria Distrital de Gobierno -Alcaldia Local para que" m="1" x="4"/>
        <item n="Reciba un cordial saludo  apreciado Ciudadano(a) Una vez analizada su peticion y de acuerdo con el articulo 21 de la Ley 1755 de 2015  trasladamos su caso a la Secretaria de Desarroloo Economico  IDU y Secretaria Distrital de Gobierno -Alcaldia Local par" m="1" x="5"/>
        <item m="1" x="6"/>
        <item m="1" x="7"/>
        <item n="Reciba un cordial saludo apreciado ciudadano (a) Una vez analizada su peticion le informamos que su caso lo esta tramitando la Secretaria de Gobierno-Alcaldia Local  Secretaria de Ambiente  Secretaria de Seguridad  Subred Norte  entidades competentes par" m="1" x="8"/>
        <item n="Reciba un cordial saludo  apreciado Ciudadano(a) Una vez analizada su peticion y de acuerdo con la Ley 1755 de 2015  trasladamos su caso a la Secretaria de Planeacion  Catastro  Secretaria de Habitat  para que procedan de conformidad con sus competencias" m="1" x="9"/>
        <item n="Reciba un cordial saludo  apreciado Ciudadano(a) Una vez analizada su peticion y de acuerdo con el articulo 21 de la Ley 1755 de 2015  trasladamos su caso a la Secretaria Distrital de Gobierno -Alcaldia Local  para que proceda de conformidad con sus comp" m="1" x="10"/>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1"/>
    <field x="17"/>
    <field x="63"/>
  </rowFields>
  <rowItems count="1">
    <i>
      <x v="29"/>
      <x v="6"/>
      <x v="19"/>
    </i>
  </rowItems>
  <colItems count="1">
    <i/>
  </colItems>
  <formats count="28">
    <format dxfId="38">
      <pivotArea field="17" type="button" dataOnly="0" labelOnly="1" outline="0" axis="axisRow" fieldPosition="1"/>
    </format>
    <format dxfId="37">
      <pivotArea dataOnly="0" labelOnly="1" fieldPosition="0">
        <references count="1">
          <reference field="17" count="0"/>
        </references>
      </pivotArea>
    </format>
    <format dxfId="36">
      <pivotArea dataOnly="0" labelOnly="1" grandRow="1" outline="0" fieldPosition="0"/>
    </format>
    <format dxfId="35">
      <pivotArea dataOnly="0" labelOnly="1" fieldPosition="0">
        <references count="2">
          <reference field="1" count="2">
            <x v="9"/>
            <x v="17"/>
          </reference>
          <reference field="17" count="1" selected="0">
            <x v="0"/>
          </reference>
        </references>
      </pivotArea>
    </format>
    <format dxfId="34">
      <pivotArea dataOnly="0" labelOnly="1" fieldPosition="0">
        <references count="2">
          <reference field="1" count="1">
            <x v="10"/>
          </reference>
          <reference field="17" count="1" selected="0">
            <x v="1"/>
          </reference>
        </references>
      </pivotArea>
    </format>
    <format dxfId="33">
      <pivotArea dataOnly="0" labelOnly="1" fieldPosition="0">
        <references count="2">
          <reference field="1" count="5">
            <x v="11"/>
            <x v="12"/>
            <x v="13"/>
            <x v="14"/>
            <x v="15"/>
          </reference>
          <reference field="17" count="1" selected="0">
            <x v="2"/>
          </reference>
        </references>
      </pivotArea>
    </format>
    <format dxfId="32">
      <pivotArea dataOnly="0" labelOnly="1" fieldPosition="0">
        <references count="2">
          <reference field="1" count="1">
            <x v="16"/>
          </reference>
          <reference field="17" count="1" selected="0">
            <x v="3"/>
          </reference>
        </references>
      </pivotArea>
    </format>
    <format dxfId="31">
      <pivotArea dataOnly="0" labelOnly="1" fieldPosition="0">
        <references count="3">
          <reference field="1" count="1" selected="0">
            <x v="9"/>
          </reference>
          <reference field="17" count="1" selected="0">
            <x v="0"/>
          </reference>
          <reference field="63" count="1">
            <x v="7"/>
          </reference>
        </references>
      </pivotArea>
    </format>
    <format dxfId="30">
      <pivotArea dataOnly="0" labelOnly="1" fieldPosition="0">
        <references count="3">
          <reference field="1" count="1" selected="0">
            <x v="17"/>
          </reference>
          <reference field="17" count="1" selected="0">
            <x v="0"/>
          </reference>
          <reference field="63" count="1">
            <x v="6"/>
          </reference>
        </references>
      </pivotArea>
    </format>
    <format dxfId="29">
      <pivotArea dataOnly="0" labelOnly="1" fieldPosition="0">
        <references count="3">
          <reference field="1" count="1" selected="0">
            <x v="10"/>
          </reference>
          <reference field="17" count="1" selected="0">
            <x v="1"/>
          </reference>
          <reference field="63" count="1">
            <x v="0"/>
          </reference>
        </references>
      </pivotArea>
    </format>
    <format dxfId="28">
      <pivotArea dataOnly="0" labelOnly="1" fieldPosition="0">
        <references count="3">
          <reference field="1" count="1" selected="0">
            <x v="11"/>
          </reference>
          <reference field="17" count="1" selected="0">
            <x v="2"/>
          </reference>
          <reference field="63" count="1">
            <x v="4"/>
          </reference>
        </references>
      </pivotArea>
    </format>
    <format dxfId="27">
      <pivotArea dataOnly="0" labelOnly="1" fieldPosition="0">
        <references count="3">
          <reference field="1" count="1" selected="0">
            <x v="12"/>
          </reference>
          <reference field="17" count="1" selected="0">
            <x v="2"/>
          </reference>
          <reference field="63" count="1">
            <x v="3"/>
          </reference>
        </references>
      </pivotArea>
    </format>
    <format dxfId="26">
      <pivotArea dataOnly="0" labelOnly="1" fieldPosition="0">
        <references count="3">
          <reference field="1" count="1" selected="0">
            <x v="13"/>
          </reference>
          <reference field="17" count="1" selected="0">
            <x v="2"/>
          </reference>
          <reference field="63" count="1">
            <x v="2"/>
          </reference>
        </references>
      </pivotArea>
    </format>
    <format dxfId="25">
      <pivotArea dataOnly="0" labelOnly="1" fieldPosition="0">
        <references count="3">
          <reference field="1" count="1" selected="0">
            <x v="14"/>
          </reference>
          <reference field="17" count="1" selected="0">
            <x v="2"/>
          </reference>
          <reference field="63" count="1">
            <x v="1"/>
          </reference>
        </references>
      </pivotArea>
    </format>
    <format dxfId="24">
      <pivotArea dataOnly="0" labelOnly="1" fieldPosition="0">
        <references count="3">
          <reference field="1" count="1" selected="0">
            <x v="15"/>
          </reference>
          <reference field="17" count="1" selected="0">
            <x v="2"/>
          </reference>
          <reference field="63" count="1">
            <x v="5"/>
          </reference>
        </references>
      </pivotArea>
    </format>
    <format dxfId="23">
      <pivotArea dataOnly="0" labelOnly="1" fieldPosition="0">
        <references count="3">
          <reference field="1" count="1" selected="0">
            <x v="16"/>
          </reference>
          <reference field="17" count="1" selected="0">
            <x v="3"/>
          </reference>
          <reference field="63" count="1">
            <x v="8"/>
          </reference>
        </references>
      </pivotArea>
    </format>
    <format dxfId="22">
      <pivotArea dataOnly="0" labelOnly="1" fieldPosition="0">
        <references count="3">
          <reference field="1" count="1" selected="0">
            <x v="9"/>
          </reference>
          <reference field="17" count="1" selected="0">
            <x v="0"/>
          </reference>
          <reference field="63" count="1">
            <x v="7"/>
          </reference>
        </references>
      </pivotArea>
    </format>
    <format dxfId="21">
      <pivotArea field="17" type="button" dataOnly="0" labelOnly="1" outline="0" axis="axisRow" fieldPosition="1"/>
    </format>
    <format dxfId="20">
      <pivotArea dataOnly="0" labelOnly="1" outline="0" fieldPosition="0">
        <references count="2">
          <reference field="1" count="1" selected="0">
            <x v="9"/>
          </reference>
          <reference field="17" count="1">
            <x v="0"/>
          </reference>
        </references>
      </pivotArea>
    </format>
    <format dxfId="19">
      <pivotArea dataOnly="0" labelOnly="1" outline="0" fieldPosition="0">
        <references count="2">
          <reference field="1" count="1" selected="0">
            <x v="10"/>
          </reference>
          <reference field="17" count="1">
            <x v="1"/>
          </reference>
        </references>
      </pivotArea>
    </format>
    <format dxfId="18">
      <pivotArea dataOnly="0" labelOnly="1" outline="0" fieldPosition="0">
        <references count="2">
          <reference field="1" count="1" selected="0">
            <x v="11"/>
          </reference>
          <reference field="17" count="1">
            <x v="2"/>
          </reference>
        </references>
      </pivotArea>
    </format>
    <format dxfId="17">
      <pivotArea dataOnly="0" labelOnly="1" outline="0" fieldPosition="0">
        <references count="2">
          <reference field="1" count="1" selected="0">
            <x v="16"/>
          </reference>
          <reference field="17" count="1">
            <x v="3"/>
          </reference>
        </references>
      </pivotArea>
    </format>
    <format dxfId="16">
      <pivotArea dataOnly="0" labelOnly="1" outline="0" fieldPosition="0">
        <references count="2">
          <reference field="1" count="1" selected="0">
            <x v="17"/>
          </reference>
          <reference field="17" count="1">
            <x v="0"/>
          </reference>
        </references>
      </pivotArea>
    </format>
    <format dxfId="15">
      <pivotArea field="1" type="button" dataOnly="0" labelOnly="1" outline="0" axis="axisRow" fieldPosition="0"/>
    </format>
    <format dxfId="14">
      <pivotArea dataOnly="0" labelOnly="1" outline="0" fieldPosition="0">
        <references count="1">
          <reference field="1" count="0"/>
        </references>
      </pivotArea>
    </format>
    <format dxfId="13">
      <pivotArea dataOnly="0" labelOnly="1" outline="0" fieldPosition="0">
        <references count="1">
          <reference field="63" count="0"/>
        </references>
      </pivotArea>
    </format>
    <format dxfId="12">
      <pivotArea field="63" type="button" dataOnly="0" labelOnly="1" outline="0" axis="axisRow" fieldPosition="2"/>
    </format>
    <format dxfId="11">
      <pivotArea dataOnly="0" labelOnly="1" outline="0" fieldPosition="0">
        <references count="3">
          <reference field="1" count="0" selected="0"/>
          <reference field="17" count="0" selected="0"/>
          <reference field="6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15A50D3-4D6A-4551-AA10-CD0A1862C461}"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2">
        <item x="0"/>
        <item t="default"/>
      </items>
    </pivotField>
    <pivotField showAll="0"/>
    <pivotField numFmtId="1" showAll="0"/>
    <pivotField showAll="0"/>
  </pivotFields>
  <rowFields count="1">
    <field x="4"/>
  </rowFields>
  <rowItems count="2">
    <i>
      <x/>
    </i>
    <i t="grand">
      <x/>
    </i>
  </rowItems>
  <colItems count="1">
    <i/>
  </colItems>
  <dataFields count="1">
    <dataField name="Cuenta de Estado petición final_x000a_Estado de la petición en el último día  del mes" fld="4" subtotal="count" baseField="0" baseItem="0"/>
  </dataFields>
  <formats count="9">
    <format dxfId="47">
      <pivotArea field="4" type="button" dataOnly="0" labelOnly="1" outline="0" axis="axisRow" fieldPosition="0"/>
    </format>
    <format dxfId="46">
      <pivotArea dataOnly="0" labelOnly="1" fieldPosition="0">
        <references count="1">
          <reference field="4" count="0"/>
        </references>
      </pivotArea>
    </format>
    <format dxfId="45">
      <pivotArea dataOnly="0" labelOnly="1" grandRow="1" outline="0" fieldPosition="0"/>
    </format>
    <format dxfId="44">
      <pivotArea dataOnly="0" labelOnly="1" outline="0" axis="axisValues" fieldPosition="0"/>
    </format>
    <format dxfId="43">
      <pivotArea outline="0" collapsedLevelsAreSubtotals="1" fieldPosition="0"/>
    </format>
    <format dxfId="42">
      <pivotArea dataOnly="0" labelOnly="1" outline="0" axis="axisValues" fieldPosition="0"/>
    </format>
    <format dxfId="41">
      <pivotArea field="4" type="button" dataOnly="0" labelOnly="1" outline="0" axis="axisRow" fieldPosition="0"/>
    </format>
    <format dxfId="40">
      <pivotArea dataOnly="0" labelOnly="1" fieldPosition="0">
        <references count="1">
          <reference field="4" count="0"/>
        </references>
      </pivotArea>
    </format>
    <format dxfId="3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3" totalsRowShown="0">
  <autoFilter ref="A2:CW3" xr:uid="{5AF3C217-A5E2-4B43-8DCA-F69089FF6FD6}"/>
  <sortState ref="A3:CU3">
    <sortCondition ref="A2:A3"/>
    <sortCondition ref="F2:F3"/>
    <sortCondition descending="1" ref="CG2:CG3"/>
  </sortState>
  <tableColumns count="101">
    <tableColumn id="101" xr3:uid="{70EF1E3F-7888-4193-9835-1D7F808BB39B}" name="Item"/>
    <tableColumn id="1" xr3:uid="{A6996548-20F6-4C13-8C9E-F484117768B3}" name="Número petición"/>
    <tableColumn id="2" xr3:uid="{CF7AC0B4-646A-442C-8702-87CFF48B6B11}" name="Sector"/>
    <tableColumn id="3" xr3:uid="{3A499029-5EB6-4A38-B5EF-266528910A84}" name="Tipo de entidad"/>
    <tableColumn id="4" xr3:uid="{DDCB5AD1-DBE7-463E-8501-A1A54B696427}" name="Entidad"/>
    <tableColumn id="5" xr3:uid="{F22A0144-F5E8-4F96-BBEB-DE28B9C07FD6}" name="Tipo de dependencia"/>
    <tableColumn id="6" xr3:uid="{781AFEC7-82D9-4705-B6EB-ACBE0AC43599}" name="Dependencia"/>
    <tableColumn id="7" xr3:uid="{C0D79E17-DCEE-476A-803C-94742B8D9EDB}" name="Dependencia hija"/>
    <tableColumn id="8" xr3:uid="{B6CB0891-0D10-4B9F-A03B-B3C9465B9DA9}" name="Tema"/>
    <tableColumn id="9" xr3:uid="{8BB04758-5D57-4C0F-B5DE-71D2BB3394C5}" name="Categoría subtema"/>
    <tableColumn id="10" xr3:uid="{F2ABFF15-F419-43F6-AD89-10BFF9B70D1B}" name="Subtema"/>
    <tableColumn id="11" xr3:uid="{E66A0878-8633-4800-8157-18A6A6631B93}" name="Funcionario"/>
    <tableColumn id="12" xr3:uid="{85C666D7-EEA6-4321-B5B6-461030CA7834}" name="Estado del Usuario"/>
    <tableColumn id="13" xr3:uid="{0757184B-297E-44C8-83E6-5D57608F4413}" name="Punto atención"/>
    <tableColumn id="14" xr3:uid="{227513E3-516B-460A-8CC6-49B6DA40D450}" name="Canal"/>
    <tableColumn id="15" xr3:uid="{C12E90F4-DDB2-4928-A97F-F7075BE41701}" name="Tipo petición"/>
    <tableColumn id="16" xr3:uid="{894F22CE-4089-464B-8B8A-DFE3AB06EB2F}" name="Estado petición inicial"/>
    <tableColumn id="17" xr3:uid="{B3394352-91DA-4CEE-9793-216A04500414}" name="Estado petición final"/>
    <tableColumn id="18" xr3:uid="{763CA2CA-C000-4A86-87E5-7B874D328306}" name="Estado de la petición"/>
    <tableColumn id="19" xr3:uid="{3A51F551-C20F-4444-9D51-15ACC87307A9}" name="Asunto"/>
    <tableColumn id="20" xr3:uid="{73E5FA19-D915-4D62-8742-CDB57DACB66B}" name="Proceso de calidad"/>
    <tableColumn id="21" xr3:uid="{377AD5A7-0011-4D6B-A19C-D78BC8439621}" name="Trámite o servicio"/>
    <tableColumn id="22" xr3:uid="{118AA3D3-50A2-4C09-A7FA-52BA7D9CC12D}" name="Es trámite"/>
    <tableColumn id="23" xr3:uid="{43F39B6F-DFB9-4FFA-A88A-D33E2534C9F8}" name="Adjunto"/>
    <tableColumn id="24" xr3:uid="{549E0F62-471E-4D96-8372-3764AFA52BCC}" name="Tiene procedencia"/>
    <tableColumn id="25" xr3:uid="{9027587C-E47C-4272-9B9B-162096CD8E88}" name="Entidad procedencia"/>
    <tableColumn id="26" xr3:uid="{D4AE64C3-9A4D-4B6F-B4A3-4A9ED5AD6C20}" name="Radicado de procedencia"/>
    <tableColumn id="27" xr3:uid="{715DC795-AC85-4B72-8E5A-4E610E188A77}" name="Es copia"/>
    <tableColumn id="28" xr3:uid="{4759E4E0-1D5A-4925-A8E9-159152D59F03}" name="Entidad fuente"/>
    <tableColumn id="29" xr3:uid="{318F2C82-8FD5-4848-BABF-358451F9A643}" name="Nota"/>
    <tableColumn id="30" xr3:uid="{5CB783AC-692E-48C7-8A62-DF15E83D0027}" name="Localidad de los hechos"/>
    <tableColumn id="31" xr3:uid="{B7325ABA-8B5A-40A2-941F-B0B5EE7ED2A8}" name="UPZ de los hechos"/>
    <tableColumn id="32" xr3:uid="{D8622426-0FC9-4A43-9387-A35B73892D04}" name="Barrio de los hechos"/>
    <tableColumn id="33" xr3:uid="{22C76F38-374E-4BE9-BDF0-C0C6CBB9176F}" name="Estrato de los hechos"/>
    <tableColumn id="34" xr3:uid="{D324DBDC-71A2-4AE6-B60F-DAAFD0106793}" name="Longitud de los hechos" dataDxfId="97"/>
    <tableColumn id="35" xr3:uid="{9C46939B-AB96-4492-8186-D137444C0257}" name="Latitud de los hechos" dataDxfId="96"/>
    <tableColumn id="36" xr3:uid="{E85A7E60-8B74-4865-9617-3063DBD94D47}" name="Longitud de registro de la petición"/>
    <tableColumn id="37" xr3:uid="{C9C2EC9C-796F-41FC-AD4D-20AFB7B3C69B}" name="Latitud de registro de la petición"/>
    <tableColumn id="38" xr3:uid="{1D07CB92-A1E6-49D1-8E7C-79B52A1C938C}" name="Fecha ingreso" dataDxfId="95"/>
    <tableColumn id="39" xr3:uid="{F7AAD57E-760B-43A7-B65E-D7A7545234B6}" name="Fecha registro" dataDxfId="94"/>
    <tableColumn id="40" xr3:uid="{6790AB65-4960-4954-816A-F58D29553499}" name="Fecha asignación" dataDxfId="93"/>
    <tableColumn id="41" xr3:uid="{F4E52A11-8483-4761-B9DC-7E4036747FC7}" name="Fecha inicio términos" dataDxfId="92"/>
    <tableColumn id="42" xr3:uid="{9148B41D-612F-45F6-B9ED-60F9A90B1C4A}" name="Número radicado entrada"/>
    <tableColumn id="43" xr3:uid="{6301B721-1E4B-4C1D-854F-7D8501485D1A}" name="Fecha radicado entrada" dataDxfId="91"/>
    <tableColumn id="44" xr3:uid="{2F21BEA8-9A9A-45FB-9E37-66D4C9BBBF64}" name="Fecha solicitud aclaración" dataDxfId="90"/>
    <tableColumn id="45" xr3:uid="{82E32B16-728B-4D06-97ED-F7E4F5105000}" name="Fecha solicitud ampliación" dataDxfId="89"/>
    <tableColumn id="46" xr3:uid="{B1259AF3-9288-4A12-9F4B-E04740E7F956}" name="Fecha respuesta aclaración" dataDxfId="88"/>
    <tableColumn id="47" xr3:uid="{D337E24C-3F5B-4865-B40F-C72309FC6871}" name="Fecha respuesta ampliación" dataDxfId="87"/>
    <tableColumn id="48" xr3:uid="{5EDB7085-836C-423E-8EAC-0661B8366AD1}" name="Fecha reinicio de términos" dataDxfId="86"/>
    <tableColumn id="49" xr3:uid="{2A8028C5-236B-4A38-9427-CB79AF5B50C2}" name="Fecha vencimiento" dataDxfId="85"/>
    <tableColumn id="50" xr3:uid="{C318C084-2BD5-4201-A6C8-B0D371EDA36F}" name="Días para el vencimiento"/>
    <tableColumn id="51" xr3:uid="{A2BCC445-019E-475E-A50E-FEF78A4C101D}" name="Número radicado salida"/>
    <tableColumn id="52" xr3:uid="{37A39E96-DE97-4B04-ABB8-1357ACB15C96}" name="Fecha radicado salida" dataDxfId="84"/>
    <tableColumn id="53" xr3:uid="{D0FCA4F1-9B22-46DD-9845-14728AECFA5B}" name="Fecha finalización" dataDxfId="83"/>
    <tableColumn id="54" xr3:uid="{FAF79A9D-EDB3-4B26-ACB4-48AE7854B0EC}" name="Fecha cierre" dataDxfId="82"/>
    <tableColumn id="55" xr3:uid="{3F04C641-DE98-44C8-B2B6-FA12C8F043F8}" name="Días gestión"/>
    <tableColumn id="56" xr3:uid="{2E909AA5-6541-4AFC-8623-4D39153C7133}" name="Días vencimiento"/>
    <tableColumn id="57" xr3:uid="{3575530D-11B0-4537-93D3-6D48F0C36326}" name="Actividad"/>
    <tableColumn id="58" xr3:uid="{7BC8D085-A344-485A-94D1-E6DB354AD273}" name="Responsable actividad"/>
    <tableColumn id="59" xr3:uid="{3E20DA29-EF5A-4522-BBED-1ACC48C3752E}" name="Fecha fin actividad" dataDxfId="81"/>
    <tableColumn id="60" xr3:uid="{CF152F56-6E9A-4BBF-AD90-00E98725870B}" name="Días de la actividad"/>
    <tableColumn id="61" xr3:uid="{2BC57C0E-4F10-453C-979E-8D83C95C5542}" name="Días vencimiento actividad"/>
    <tableColumn id="62" xr3:uid="{8340B6D1-97EB-41E8-90B8-9EA7F5EB1575}" name="Comentario"/>
    <tableColumn id="63" xr3:uid="{98259512-BEB7-4CD1-B13D-9E1525B02810}" name="Observaciones"/>
    <tableColumn id="64" xr3:uid="{48343516-ADA6-4341-830A-544518B46C48}" name="Tipo persona"/>
    <tableColumn id="65" xr3:uid="{B62D489A-DABB-45D6-B2ED-BCBB81839365}" name="Tipo de peticionario"/>
    <tableColumn id="66" xr3:uid="{A4507DC7-43AD-4069-8997-3BC0EE88D45D}" name="Tipo usuario"/>
    <tableColumn id="67" xr3:uid="{D5418350-463B-43B3-B0ED-75DFA399DA7A}" name="Login de usuario"/>
    <tableColumn id="68" xr3:uid="{BE37B23F-1689-4113-9A5A-97FE300A5A27}" name="Tipo de solicitante"/>
    <tableColumn id="69" xr3:uid="{4C2E5343-D955-4DDA-A55B-9FFFF22DDACA}" name="Tipo de documento"/>
    <tableColumn id="70" xr3:uid="{843019BF-DF34-4370-A1D4-2391E77989B7}" name="Nombre peticionario"/>
    <tableColumn id="71" xr3:uid="{25C86EFA-A2E6-4D7B-93C9-473BAA619996}" name="Número de documento"/>
    <tableColumn id="72" xr3:uid="{88E79693-AED2-4490-B4F9-B399D712E7D1}" name="Condición del ciudadano"/>
    <tableColumn id="73" xr3:uid="{81A585EF-512C-44CC-A96E-64CEFD05F537}" name="Correo electrónico peticionario"/>
    <tableColumn id="74" xr3:uid="{DA199EA7-8F48-4FA4-B547-0646F3E20717}" name="Teléfono fijo peticionario"/>
    <tableColumn id="75" xr3:uid="{33BCD182-D4D7-4C74-84B6-CAB8BF5902AF}" name="Celular peticionario"/>
    <tableColumn id="76" xr3:uid="{FD3C5F5F-2A8A-40C6-8B30-26D8A20E5013}" name="Dirección residencia peticionario"/>
    <tableColumn id="77" xr3:uid="{5575264A-5C69-42D4-B173-83CB6E775329}" name="Localidad del ciudadano"/>
    <tableColumn id="78" xr3:uid="{C1D7BE72-A6A5-439C-9658-BDBB9DCAC36F}" name="UPZ del ciudadano"/>
    <tableColumn id="79" xr3:uid="{420E2C35-4D1F-40CA-8CB9-636848FC4B75}" name="Barrio del ciudadano"/>
    <tableColumn id="80" xr3:uid="{C9869119-3BA1-47A2-8390-99EF37140CC4}" name="Estrato del ciudadano"/>
    <tableColumn id="81" xr3:uid="{40892A8F-2F9B-474D-9922-3DDAA47BB527}" name="Notificación física"/>
    <tableColumn id="82" xr3:uid="{3B37BBEB-8367-442F-997E-7973D9ACC560}" name="Notificación electrónica"/>
    <tableColumn id="83" xr3:uid="{05FFD2FD-A8F5-4490-89DB-F83A92F22C61}" name="Entidad que recibe"/>
    <tableColumn id="84" xr3:uid="{716BD4DF-B3CC-4202-A315-82D4511BA343}" name="Entidad que traslada"/>
    <tableColumn id="85" xr3:uid="{17585AF0-C0D0-4D68-842E-522BB221990F}" name="Transacción entidad"/>
    <tableColumn id="86" xr3:uid="{1D110B3F-564A-4009-ADAA-8BFFA0E050C2}" name="Tipo de ingreso"/>
    <tableColumn id="87" xr3:uid="{4C80FA96-FEB3-4979-AC5E-8EF84F4083BE}" name="Tipo de registro"/>
    <tableColumn id="88" xr3:uid="{7D347F39-D28E-4D95-9A50-C2253A50F1B9}" name="Comunes"/>
    <tableColumn id="89" xr3:uid="{E403F0CF-8E4C-4036-A80E-C71BB4258812}" name="Periodo"/>
    <tableColumn id="90" xr3:uid="{8195B631-0A99-4882-84B4-CCBC965B9D46}" name="Tipo de gestión"/>
    <tableColumn id="91" xr3:uid="{1BE25225-44DB-4E5E-B9F2-E7412F989066}" name="Tipo de pendiente"/>
    <tableColumn id="92" xr3:uid="{5FE37B04-6443-4EC7-A5E4-6A474D3E6E3D}" name="Gestión en rango días"/>
    <tableColumn id="93" xr3:uid="{F29AABE2-6F1C-4EA8-91A1-05A2FE5AA733}" name="Tipo reporte"/>
    <tableColumn id="94" xr3:uid="{C15FB37F-D9D1-4502-8172-36A909A531A8}" name="Tipo reporte por entidad"/>
    <tableColumn id="95" xr3:uid="{353987F6-DDCC-454F-8A76-75DAC2C19C6D}" name="Tipo de Re-ingreso"/>
    <tableColumn id="96" xr3:uid="{334FFC4C-D73E-406C-BD41-FB28BA34ADA7}" name="Estado del reingreso"/>
    <tableColumn id="97" xr3:uid="{DFA45348-CB67-442C-AFD5-977917B243AD}" name="Número de veces de reingreso"/>
    <tableColumn id="98" xr3:uid="{43DF3362-8399-4FFC-908B-29DAF6793FF0}" name="Tipo de traslado"/>
    <tableColumn id="99" xr3:uid="{202D7B0D-F1D4-4957-B566-B47E7F1509B3}" name="Excluir"/>
    <tableColumn id="100" xr3:uid="{2FBDD773-A107-470B-8F2A-0163852902CF}" name="Excluir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Normal="100"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226</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zoomScale="60" zoomScaleNormal="60" workbookViewId="0">
      <selection activeCell="A20" sqref="A20"/>
    </sheetView>
  </sheetViews>
  <sheetFormatPr baseColWidth="10" defaultColWidth="0" defaultRowHeight="15" zeroHeight="1"/>
  <cols>
    <col min="1" max="1" width="8.140625"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80" t="s">
        <v>225</v>
      </c>
      <c r="C11" s="80"/>
      <c r="D11" s="82"/>
      <c r="E11" s="82"/>
      <c r="F11" s="82"/>
      <c r="G11" s="82"/>
      <c r="H11" s="4"/>
    </row>
    <row r="12" spans="2:8" ht="15" customHeight="1">
      <c r="B12" s="80"/>
      <c r="C12" s="80"/>
      <c r="D12" s="82"/>
      <c r="E12" s="82"/>
      <c r="F12" s="82"/>
      <c r="G12" s="82"/>
      <c r="H12" s="4"/>
    </row>
    <row r="13" spans="2:8" ht="10.5" customHeight="1">
      <c r="B13" s="80"/>
      <c r="C13" s="80"/>
      <c r="D13" s="4"/>
      <c r="E13" s="4"/>
      <c r="F13" s="4"/>
      <c r="G13" s="4"/>
      <c r="H13" s="4"/>
    </row>
    <row r="14" spans="2:8" ht="26.25" customHeight="1">
      <c r="B14" s="80"/>
      <c r="C14" s="80"/>
      <c r="D14" s="81"/>
      <c r="E14" s="81"/>
      <c r="F14" s="81"/>
      <c r="G14" s="81"/>
      <c r="H14" s="81"/>
    </row>
    <row r="15" spans="2:8" ht="18" customHeight="1">
      <c r="D15" s="81"/>
      <c r="E15" s="81"/>
      <c r="F15" s="81"/>
      <c r="G15" s="81"/>
      <c r="H15" s="81"/>
    </row>
    <row r="16" spans="2:8"/>
    <row r="17" spans="1:9"/>
    <row r="18" spans="1:9" ht="15.75" thickBot="1"/>
    <row r="19" spans="1:9" ht="100.5" customHeight="1">
      <c r="B19" s="8" t="s">
        <v>207</v>
      </c>
      <c r="C19" s="9" t="s">
        <v>208</v>
      </c>
      <c r="D19" s="9" t="s">
        <v>209</v>
      </c>
      <c r="E19" s="9" t="s">
        <v>210</v>
      </c>
      <c r="F19" s="9" t="s">
        <v>143</v>
      </c>
      <c r="G19" s="9" t="s">
        <v>144</v>
      </c>
      <c r="H19" s="9" t="s">
        <v>211</v>
      </c>
      <c r="I19" s="10" t="s">
        <v>212</v>
      </c>
    </row>
    <row r="20" spans="1:9" ht="100.5" customHeight="1">
      <c r="A20" s="99">
        <v>1</v>
      </c>
      <c r="B20" s="17">
        <f>+'solc. acc.info.diciembre'!B3</f>
        <v>0</v>
      </c>
      <c r="C20" s="17">
        <f>+'solc. acc.info.diciembre'!L3</f>
        <v>0</v>
      </c>
      <c r="D20" s="17">
        <f>+'solc. acc.info.diciembre'!O3</f>
        <v>0</v>
      </c>
      <c r="E20" s="17">
        <f>+'solc. acc.info.diciembre'!P3</f>
        <v>0</v>
      </c>
      <c r="F20" s="17">
        <f>+'solc. acc.info.diciembre'!R3</f>
        <v>0</v>
      </c>
      <c r="G20" s="18" cm="1">
        <f t="array" ref="G20">+Tabla18[Proceso de calidad]</f>
        <v>0</v>
      </c>
      <c r="H20" s="21" cm="1">
        <f t="array" ref="H20">+Tabla18[Días vencimiento]</f>
        <v>0</v>
      </c>
      <c r="I20" s="17">
        <f>+'solc. acc.info.diciembre'!CQ3</f>
        <v>0</v>
      </c>
    </row>
    <row r="21" spans="1:9"/>
    <row r="22" spans="1:9"/>
    <row r="23" spans="1:9"/>
    <row r="24" spans="1:9"/>
    <row r="25" spans="1:9"/>
    <row r="26" spans="1:9"/>
    <row r="27" spans="1:9"/>
    <row r="28" spans="1:9"/>
    <row r="29" spans="1:9"/>
    <row r="30" spans="1:9"/>
    <row r="31" spans="1:9"/>
    <row r="32" spans="1:9"/>
    <row r="33"/>
    <row r="34"/>
    <row r="35"/>
    <row r="36"/>
    <row r="37"/>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3"/>
  <sheetViews>
    <sheetView zoomScale="106" zoomScaleNormal="106" workbookViewId="0">
      <pane xSplit="2" ySplit="2" topLeftCell="Q3" activePane="bottomRight" state="frozen"/>
      <selection pane="topRight" activeCell="C1" sqref="C1"/>
      <selection pane="bottomLeft" activeCell="A3" sqref="A3"/>
      <selection pane="bottomRight" activeCell="A2" sqref="A2:CV3"/>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40" width="10.85546875" customWidth="1"/>
    <col min="41" max="41" width="18.5703125" bestFit="1" customWidth="1"/>
    <col min="42" max="49" width="10.85546875" customWidth="1"/>
    <col min="50" max="50" width="20.42578125" bestFit="1" customWidth="1"/>
    <col min="51" max="53" width="10.85546875"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5">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4">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c r="A2" t="s">
        <v>217</v>
      </c>
      <c r="B2" t="s">
        <v>0</v>
      </c>
      <c r="C2" t="s">
        <v>1</v>
      </c>
      <c r="D2" t="s">
        <v>2</v>
      </c>
      <c r="E2" t="s">
        <v>3</v>
      </c>
      <c r="F2" t="s">
        <v>4</v>
      </c>
      <c r="G2" t="s">
        <v>5</v>
      </c>
      <c r="H2" t="s">
        <v>6</v>
      </c>
      <c r="I2" t="s">
        <v>7</v>
      </c>
      <c r="J2" t="s">
        <v>8</v>
      </c>
      <c r="K2" t="s">
        <v>9</v>
      </c>
      <c r="L2" t="s">
        <v>10</v>
      </c>
      <c r="M2" t="s">
        <v>11</v>
      </c>
      <c r="N2" t="s">
        <v>12</v>
      </c>
      <c r="O2" t="s">
        <v>13</v>
      </c>
      <c r="P2" t="s">
        <v>14</v>
      </c>
      <c r="Q2" t="s">
        <v>15</v>
      </c>
      <c r="R2" t="s">
        <v>16</v>
      </c>
      <c r="S2" t="s">
        <v>17</v>
      </c>
      <c r="T2" t="s">
        <v>18</v>
      </c>
      <c r="U2" t="s">
        <v>19</v>
      </c>
      <c r="V2" t="s">
        <v>20</v>
      </c>
      <c r="W2" t="s">
        <v>21</v>
      </c>
      <c r="X2" t="s">
        <v>22</v>
      </c>
      <c r="Y2" t="s">
        <v>23</v>
      </c>
      <c r="Z2" t="s">
        <v>24</v>
      </c>
      <c r="AA2" t="s">
        <v>25</v>
      </c>
      <c r="AB2" t="s">
        <v>26</v>
      </c>
      <c r="AC2" t="s">
        <v>27</v>
      </c>
      <c r="AD2" t="s">
        <v>28</v>
      </c>
      <c r="AE2" t="s">
        <v>29</v>
      </c>
      <c r="AF2" t="s">
        <v>30</v>
      </c>
      <c r="AG2" t="s">
        <v>31</v>
      </c>
      <c r="AH2" t="s">
        <v>32</v>
      </c>
      <c r="AI2" t="s">
        <v>33</v>
      </c>
      <c r="AJ2" t="s">
        <v>34</v>
      </c>
      <c r="AK2" t="s">
        <v>35</v>
      </c>
      <c r="AL2" t="s">
        <v>36</v>
      </c>
      <c r="AM2" t="s">
        <v>37</v>
      </c>
      <c r="AN2" s="5" t="s">
        <v>38</v>
      </c>
      <c r="AO2" s="5" t="s">
        <v>39</v>
      </c>
      <c r="AP2" s="5" t="s">
        <v>40</v>
      </c>
      <c r="AQ2" s="5" t="s">
        <v>41</v>
      </c>
      <c r="AR2" t="s">
        <v>42</v>
      </c>
      <c r="AS2" s="5" t="s">
        <v>43</v>
      </c>
      <c r="AT2" s="5" t="s">
        <v>44</v>
      </c>
      <c r="AU2" s="5" t="s">
        <v>45</v>
      </c>
      <c r="AV2" s="5" t="s">
        <v>46</v>
      </c>
      <c r="AW2" s="5" t="s">
        <v>47</v>
      </c>
      <c r="AX2" s="5" t="s">
        <v>48</v>
      </c>
      <c r="AY2" s="5" t="s">
        <v>49</v>
      </c>
      <c r="AZ2" t="s">
        <v>50</v>
      </c>
      <c r="BA2" t="s">
        <v>51</v>
      </c>
      <c r="BB2" s="5" t="s">
        <v>52</v>
      </c>
      <c r="BC2" s="5" t="s">
        <v>53</v>
      </c>
      <c r="BD2" s="5" t="s">
        <v>54</v>
      </c>
      <c r="BE2" t="s">
        <v>55</v>
      </c>
      <c r="BF2" t="s">
        <v>56</v>
      </c>
      <c r="BG2" t="s">
        <v>57</v>
      </c>
      <c r="BH2" t="s">
        <v>58</v>
      </c>
      <c r="BI2" s="5" t="s">
        <v>59</v>
      </c>
      <c r="BJ2" t="s">
        <v>60</v>
      </c>
      <c r="BK2" t="s">
        <v>61</v>
      </c>
      <c r="BL2" t="s">
        <v>62</v>
      </c>
      <c r="BM2" t="s">
        <v>63</v>
      </c>
      <c r="BN2" t="s">
        <v>64</v>
      </c>
      <c r="BO2" t="s">
        <v>65</v>
      </c>
      <c r="BP2" t="s">
        <v>66</v>
      </c>
      <c r="BQ2" t="s">
        <v>67</v>
      </c>
      <c r="BR2" t="s">
        <v>68</v>
      </c>
      <c r="BS2" t="s">
        <v>69</v>
      </c>
      <c r="BT2" t="s">
        <v>70</v>
      </c>
      <c r="BU2" t="s">
        <v>71</v>
      </c>
      <c r="BV2" t="s">
        <v>72</v>
      </c>
      <c r="BW2" t="s">
        <v>73</v>
      </c>
      <c r="BX2" t="s">
        <v>74</v>
      </c>
      <c r="BY2" t="s">
        <v>75</v>
      </c>
      <c r="BZ2" t="s">
        <v>76</v>
      </c>
      <c r="CA2" t="s">
        <v>77</v>
      </c>
      <c r="CB2" t="s">
        <v>78</v>
      </c>
      <c r="CC2" t="s">
        <v>79</v>
      </c>
      <c r="CD2" t="s">
        <v>80</v>
      </c>
      <c r="CE2" t="s">
        <v>81</v>
      </c>
      <c r="CF2" t="s">
        <v>82</v>
      </c>
      <c r="CG2" t="s">
        <v>83</v>
      </c>
      <c r="CH2" t="s">
        <v>84</v>
      </c>
      <c r="CI2" t="s">
        <v>85</v>
      </c>
      <c r="CJ2" t="s">
        <v>86</v>
      </c>
      <c r="CK2" t="s">
        <v>87</v>
      </c>
      <c r="CL2" t="s">
        <v>88</v>
      </c>
      <c r="CM2" t="s">
        <v>89</v>
      </c>
      <c r="CN2" t="s">
        <v>90</v>
      </c>
      <c r="CO2" t="s">
        <v>91</v>
      </c>
      <c r="CP2" t="s">
        <v>92</v>
      </c>
      <c r="CQ2" t="s">
        <v>93</v>
      </c>
      <c r="CR2" t="s">
        <v>94</v>
      </c>
      <c r="CS2" t="s">
        <v>95</v>
      </c>
      <c r="CT2" t="s">
        <v>96</v>
      </c>
      <c r="CU2" t="s">
        <v>97</v>
      </c>
      <c r="CV2" t="s">
        <v>98</v>
      </c>
      <c r="CW2" t="s">
        <v>224</v>
      </c>
    </row>
    <row r="3" spans="1:101">
      <c r="AN3" s="5"/>
      <c r="AO3" s="5"/>
      <c r="AP3" s="5"/>
      <c r="AQ3" s="5"/>
      <c r="AS3" s="5"/>
      <c r="AT3" s="5"/>
      <c r="AU3" s="5"/>
      <c r="AV3" s="5"/>
      <c r="AW3" s="5"/>
      <c r="AX3" s="5"/>
      <c r="AY3" s="5"/>
      <c r="BB3" s="5"/>
      <c r="BC3" s="5"/>
      <c r="BD3" s="5"/>
      <c r="BI3" s="5"/>
    </row>
  </sheetData>
  <phoneticPr fontId="29"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3"/>
  <sheetViews>
    <sheetView showGridLines="0" topLeftCell="A7" zoomScale="80" zoomScaleNormal="80" workbookViewId="0">
      <selection activeCell="C28" sqref="C28:G28"/>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100" t="s">
        <v>132</v>
      </c>
      <c r="D15" s="100"/>
    </row>
    <row r="16" spans="3:4" ht="15" customHeight="1">
      <c r="C16" s="100"/>
      <c r="D16" s="100"/>
    </row>
    <row r="17" spans="3:9" ht="28.5" customHeight="1">
      <c r="C17" s="2"/>
    </row>
    <row r="18" spans="3:9" ht="15" customHeight="1">
      <c r="C18" s="98" t="s">
        <v>228</v>
      </c>
      <c r="D18" s="98"/>
      <c r="E18" s="78"/>
      <c r="F18" s="98" t="s">
        <v>227</v>
      </c>
      <c r="G18" s="98"/>
    </row>
    <row r="19" spans="3:9" ht="30.75" customHeight="1">
      <c r="C19" s="98"/>
      <c r="D19" s="98"/>
      <c r="E19" s="78"/>
      <c r="F19" s="98"/>
      <c r="G19" s="98"/>
    </row>
    <row r="20" spans="3:9" ht="30.75" customHeight="1">
      <c r="C20" s="98"/>
      <c r="D20" s="98"/>
      <c r="E20" s="78"/>
      <c r="F20" s="98"/>
      <c r="G20" s="98"/>
    </row>
    <row r="21" spans="3:9" ht="16.5">
      <c r="C21" s="98"/>
      <c r="D21" s="98"/>
      <c r="E21" s="78"/>
      <c r="F21" s="98"/>
      <c r="G21" s="98"/>
    </row>
    <row r="22" spans="3:9" ht="16.5">
      <c r="C22" s="98"/>
      <c r="D22" s="98"/>
      <c r="E22" s="78"/>
      <c r="F22" s="98"/>
      <c r="G22" s="98"/>
    </row>
    <row r="23" spans="3:9" ht="16.5">
      <c r="C23" s="98"/>
      <c r="D23" s="98"/>
      <c r="E23" s="78"/>
      <c r="F23" s="98"/>
      <c r="G23" s="98"/>
    </row>
    <row r="24" spans="3:9" ht="15"/>
    <row r="25" spans="3:9" ht="63">
      <c r="C25" s="23" t="s">
        <v>133</v>
      </c>
      <c r="D25" s="23" t="s">
        <v>134</v>
      </c>
      <c r="E25" s="85" t="s">
        <v>135</v>
      </c>
      <c r="F25" s="85"/>
      <c r="G25" s="23" t="s">
        <v>136</v>
      </c>
    </row>
    <row r="26" spans="3:9" ht="42" customHeight="1">
      <c r="C26" s="24">
        <v>0</v>
      </c>
      <c r="D26" s="24">
        <v>0</v>
      </c>
      <c r="E26" s="84">
        <v>0</v>
      </c>
      <c r="F26" s="84"/>
      <c r="G26" s="24">
        <v>0</v>
      </c>
    </row>
    <row r="27" spans="3:9" ht="30.75" customHeight="1">
      <c r="C27" s="83" t="s">
        <v>213</v>
      </c>
      <c r="D27" s="83"/>
      <c r="E27" s="83"/>
      <c r="F27" s="83"/>
      <c r="G27" s="83"/>
      <c r="I27" s="1"/>
    </row>
    <row r="28" spans="3:9" ht="27" customHeight="1">
      <c r="C28" s="86"/>
      <c r="D28" s="86"/>
      <c r="E28" s="86"/>
      <c r="F28" s="86"/>
      <c r="G28" s="86"/>
    </row>
    <row r="29" spans="3:9" ht="15"/>
    <row r="30" spans="3:9" ht="15"/>
    <row r="31" spans="3:9" ht="15" hidden="1"/>
    <row r="32" spans="3:9" ht="14.45" customHeight="1"/>
    <row r="37" ht="15" hidden="1"/>
    <row r="38" ht="31.35" hidden="1" customHeight="1"/>
    <row r="39" ht="14.45" customHeight="1"/>
    <row r="40" ht="14.45" customHeight="1"/>
    <row r="41" ht="14.45" customHeight="1"/>
    <row r="42" ht="14.45" customHeight="1"/>
    <row r="43" ht="14.45" customHeight="1"/>
  </sheetData>
  <mergeCells count="7">
    <mergeCell ref="C27:G27"/>
    <mergeCell ref="C15:D16"/>
    <mergeCell ref="E26:F26"/>
    <mergeCell ref="E25:F25"/>
    <mergeCell ref="C28:G28"/>
    <mergeCell ref="F18:G23"/>
    <mergeCell ref="C18:D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zoomScale="90" zoomScaleNormal="90" workbookViewId="0">
      <selection activeCell="D5" sqref="D5"/>
    </sheetView>
  </sheetViews>
  <sheetFormatPr baseColWidth="10" defaultColWidth="11.42578125" defaultRowHeight="15"/>
  <cols>
    <col min="1" max="2" width="2.140625" style="12" customWidth="1"/>
    <col min="3" max="3" width="4.42578125" style="35"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15.7109375" style="27" customWidth="1"/>
    <col min="10" max="10" width="14.28515625" style="12" bestFit="1" customWidth="1"/>
    <col min="11" max="11" width="22.7109375" style="12" customWidth="1"/>
    <col min="12" max="12" width="26.42578125" style="12" customWidth="1"/>
    <col min="13" max="13" width="21.28515625" style="12" bestFit="1" customWidth="1"/>
    <col min="14" max="14" width="27.140625" style="34"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c r="T1" s="26" t="s">
        <v>186</v>
      </c>
      <c r="U1" s="27">
        <f ca="1">TODAY()</f>
        <v>45303</v>
      </c>
    </row>
    <row r="2" spans="1:28" ht="15.75" thickBot="1">
      <c r="T2" s="28"/>
      <c r="U2" s="29"/>
      <c r="Y2" s="32"/>
    </row>
    <row r="3" spans="1:28" s="14" customFormat="1" ht="61.5">
      <c r="B3" s="13" t="s">
        <v>187</v>
      </c>
      <c r="C3" s="36"/>
      <c r="I3" s="38"/>
      <c r="N3" s="44"/>
      <c r="Q3" s="87" t="s">
        <v>188</v>
      </c>
      <c r="R3" s="88"/>
      <c r="S3" s="88"/>
      <c r="T3" s="89"/>
      <c r="W3" s="26"/>
      <c r="X3" s="27"/>
      <c r="Y3" s="12"/>
      <c r="Z3" s="12"/>
      <c r="AA3" s="12"/>
      <c r="AB3" s="12"/>
    </row>
    <row r="4" spans="1:28" ht="48">
      <c r="D4" s="12" t="s">
        <v>0</v>
      </c>
      <c r="E4" s="12" t="s">
        <v>37</v>
      </c>
      <c r="F4" s="12" t="s">
        <v>52</v>
      </c>
      <c r="G4" s="12" t="s">
        <v>93</v>
      </c>
      <c r="H4" s="12" t="s">
        <v>39</v>
      </c>
      <c r="I4" s="27" t="s">
        <v>53</v>
      </c>
      <c r="J4" s="12" t="s">
        <v>54</v>
      </c>
      <c r="K4" s="45" t="s">
        <v>196</v>
      </c>
      <c r="L4" s="45" t="s">
        <v>198</v>
      </c>
      <c r="M4" s="45" t="s">
        <v>39</v>
      </c>
      <c r="N4" s="46" t="s">
        <v>53</v>
      </c>
      <c r="O4" s="45" t="s">
        <v>205</v>
      </c>
      <c r="P4" s="45" t="s">
        <v>197</v>
      </c>
      <c r="Q4" s="45" t="s">
        <v>190</v>
      </c>
      <c r="R4" s="47"/>
      <c r="W4" s="30"/>
      <c r="X4" s="31"/>
      <c r="Y4" s="33" t="s">
        <v>206</v>
      </c>
    </row>
    <row r="5" spans="1:28">
      <c r="C5" s="35">
        <v>1</v>
      </c>
      <c r="D5" s="12" t="s">
        <v>214</v>
      </c>
      <c r="E5" s="27" t="s">
        <v>214</v>
      </c>
      <c r="F5" s="27" t="s">
        <v>214</v>
      </c>
      <c r="G5" s="12" t="s">
        <v>214</v>
      </c>
      <c r="H5" s="27" t="s">
        <v>214</v>
      </c>
      <c r="I5" s="12" t="s">
        <v>214</v>
      </c>
      <c r="J5" s="12" t="s">
        <v>214</v>
      </c>
      <c r="K5" s="48" t="str">
        <f>+J5</f>
        <v>(en blanco)</v>
      </c>
      <c r="L5" s="49" t="e">
        <f>NETWORKDAYS.INTL(H5,F5,1,$Y$5:$Y$13)</f>
        <v>#VALUE!</v>
      </c>
      <c r="M5" s="50" t="str">
        <f>+H5</f>
        <v>(en blanco)</v>
      </c>
      <c r="N5" s="51">
        <v>45254</v>
      </c>
      <c r="O5" s="52">
        <v>10</v>
      </c>
      <c r="P5" s="53" t="e">
        <f>WORKDAY(M5,O5,Y$5:Y$13)</f>
        <v>#VALUE!</v>
      </c>
      <c r="Q5" s="54" t="e">
        <f>NETWORKDAYS.INTL(M5,N5,1,$Y$5:$Y$13)</f>
        <v>#VALUE!</v>
      </c>
      <c r="R5" s="16"/>
      <c r="Y5" s="27">
        <v>44935</v>
      </c>
    </row>
    <row r="6" spans="1:28">
      <c r="C6" s="35">
        <v>2</v>
      </c>
      <c r="D6"/>
      <c r="E6"/>
      <c r="F6"/>
      <c r="G6"/>
      <c r="H6"/>
      <c r="I6"/>
      <c r="J6"/>
      <c r="K6" s="48">
        <f t="shared" ref="K6:K12" si="0">+J6</f>
        <v>0</v>
      </c>
      <c r="L6" s="49">
        <f t="shared" ref="L6:L12" si="1">NETWORKDAYS.INTL(H6,F6,1,$Y$5:$Y$13)</f>
        <v>0</v>
      </c>
      <c r="M6" s="50">
        <f t="shared" ref="M6:M12" si="2">+H6</f>
        <v>0</v>
      </c>
      <c r="N6" s="51">
        <v>45202</v>
      </c>
      <c r="O6" s="52">
        <v>10</v>
      </c>
      <c r="P6" s="53">
        <f>WORKDAY(M6,O6,Y$5:Y$13)</f>
        <v>13</v>
      </c>
      <c r="Q6" s="54">
        <f t="shared" ref="Q6:Q12" si="3">NETWORKDAYS.INTL(M6,N6,1,$Y$5:$Y$13)</f>
        <v>32278</v>
      </c>
      <c r="R6" s="15"/>
      <c r="Y6" s="27">
        <v>45005</v>
      </c>
    </row>
    <row r="7" spans="1:28">
      <c r="C7" s="35">
        <v>3</v>
      </c>
      <c r="D7"/>
      <c r="E7"/>
      <c r="F7"/>
      <c r="G7"/>
      <c r="H7"/>
      <c r="I7"/>
      <c r="J7"/>
      <c r="K7" s="48">
        <f t="shared" si="0"/>
        <v>0</v>
      </c>
      <c r="L7" s="49">
        <f t="shared" si="1"/>
        <v>0</v>
      </c>
      <c r="M7" s="50">
        <f t="shared" si="2"/>
        <v>0</v>
      </c>
      <c r="N7" s="51">
        <v>45203</v>
      </c>
      <c r="O7" s="52">
        <v>10</v>
      </c>
      <c r="P7" s="53">
        <f>WORKDAY(M7,O7,Y$5:Y$13)</f>
        <v>13</v>
      </c>
      <c r="Q7" s="54">
        <f t="shared" si="3"/>
        <v>32279</v>
      </c>
      <c r="R7" s="16"/>
      <c r="Y7" s="27">
        <v>45022</v>
      </c>
    </row>
    <row r="8" spans="1:28">
      <c r="C8" s="35">
        <v>4</v>
      </c>
      <c r="D8"/>
      <c r="E8"/>
      <c r="F8"/>
      <c r="G8"/>
      <c r="H8"/>
      <c r="I8"/>
      <c r="J8"/>
      <c r="K8" s="48">
        <f t="shared" si="0"/>
        <v>0</v>
      </c>
      <c r="L8" s="49">
        <f t="shared" si="1"/>
        <v>0</v>
      </c>
      <c r="M8" s="50">
        <f t="shared" si="2"/>
        <v>0</v>
      </c>
      <c r="N8" s="51">
        <v>45202</v>
      </c>
      <c r="O8" s="52">
        <v>10</v>
      </c>
      <c r="P8" s="53">
        <f>WORKDAY(M8,O8,Y$5:Y$13)</f>
        <v>13</v>
      </c>
      <c r="Q8" s="54">
        <f t="shared" si="3"/>
        <v>32278</v>
      </c>
      <c r="R8" s="16"/>
      <c r="Y8" s="27">
        <v>45023</v>
      </c>
    </row>
    <row r="9" spans="1:28" s="55" customFormat="1">
      <c r="C9" s="35">
        <v>5</v>
      </c>
      <c r="D9"/>
      <c r="E9"/>
      <c r="F9"/>
      <c r="G9"/>
      <c r="H9"/>
      <c r="I9"/>
      <c r="J9"/>
      <c r="K9" s="48">
        <f t="shared" si="0"/>
        <v>0</v>
      </c>
      <c r="L9" s="49">
        <f t="shared" si="1"/>
        <v>0</v>
      </c>
      <c r="M9" s="50">
        <f t="shared" si="2"/>
        <v>0</v>
      </c>
      <c r="N9" s="51">
        <v>45202</v>
      </c>
      <c r="O9" s="52">
        <v>10</v>
      </c>
      <c r="P9" s="53">
        <f t="shared" ref="P9:P10" si="4">WORKDAY(M9,O9,Y$5:Y$13)</f>
        <v>13</v>
      </c>
      <c r="Q9" s="54">
        <f t="shared" si="3"/>
        <v>32278</v>
      </c>
      <c r="R9" s="56"/>
      <c r="Y9" s="27">
        <v>45047</v>
      </c>
    </row>
    <row r="10" spans="1:28" s="55" customFormat="1">
      <c r="C10" s="35">
        <v>6</v>
      </c>
      <c r="D10"/>
      <c r="E10"/>
      <c r="F10"/>
      <c r="G10"/>
      <c r="H10"/>
      <c r="I10"/>
      <c r="J10"/>
      <c r="K10" s="48">
        <f t="shared" si="0"/>
        <v>0</v>
      </c>
      <c r="L10" s="49">
        <f t="shared" si="1"/>
        <v>0</v>
      </c>
      <c r="M10" s="50">
        <f t="shared" si="2"/>
        <v>0</v>
      </c>
      <c r="N10" s="51">
        <v>45218</v>
      </c>
      <c r="O10" s="52">
        <v>10</v>
      </c>
      <c r="P10" s="53">
        <f t="shared" si="4"/>
        <v>13</v>
      </c>
      <c r="Q10" s="54">
        <f t="shared" si="3"/>
        <v>32290</v>
      </c>
      <c r="Y10" s="27">
        <v>45068</v>
      </c>
    </row>
    <row r="11" spans="1:28" s="55" customFormat="1">
      <c r="A11" s="12"/>
      <c r="B11" s="12"/>
      <c r="C11" s="35">
        <v>7</v>
      </c>
      <c r="D11"/>
      <c r="E11"/>
      <c r="F11"/>
      <c r="G11"/>
      <c r="H11"/>
      <c r="I11"/>
      <c r="J11"/>
      <c r="K11" s="48">
        <f t="shared" si="0"/>
        <v>0</v>
      </c>
      <c r="L11" s="49">
        <f t="shared" si="1"/>
        <v>0</v>
      </c>
      <c r="M11" s="50">
        <f t="shared" si="2"/>
        <v>0</v>
      </c>
      <c r="N11" s="51">
        <f t="shared" ref="N11" si="5">+I11</f>
        <v>0</v>
      </c>
      <c r="O11" s="52">
        <v>10</v>
      </c>
      <c r="P11" s="53">
        <f t="shared" ref="P11:P12" si="6">WORKDAY(M11,O11,Y$5:Y$13)</f>
        <v>13</v>
      </c>
      <c r="Q11" s="54">
        <f t="shared" si="3"/>
        <v>0</v>
      </c>
      <c r="R11" s="12"/>
      <c r="S11" s="12"/>
      <c r="Y11" s="27">
        <v>45089</v>
      </c>
    </row>
    <row r="12" spans="1:28" s="55" customFormat="1">
      <c r="A12" s="12"/>
      <c r="B12" s="12"/>
      <c r="C12" s="35">
        <v>8</v>
      </c>
      <c r="D12"/>
      <c r="E12"/>
      <c r="F12"/>
      <c r="G12"/>
      <c r="H12"/>
      <c r="I12"/>
      <c r="J12"/>
      <c r="K12" s="48">
        <f t="shared" si="0"/>
        <v>0</v>
      </c>
      <c r="L12" s="49">
        <f t="shared" si="1"/>
        <v>0</v>
      </c>
      <c r="M12" s="50">
        <f t="shared" si="2"/>
        <v>0</v>
      </c>
      <c r="N12" s="51">
        <v>45223</v>
      </c>
      <c r="O12" s="52">
        <v>10</v>
      </c>
      <c r="P12" s="53">
        <f t="shared" si="6"/>
        <v>13</v>
      </c>
      <c r="Q12" s="54">
        <f t="shared" si="3"/>
        <v>32293</v>
      </c>
      <c r="R12" s="12"/>
      <c r="S12" s="12"/>
      <c r="Y12" s="27">
        <v>45096</v>
      </c>
    </row>
    <row r="13" spans="1:28">
      <c r="C13" s="35">
        <v>9</v>
      </c>
      <c r="D13"/>
      <c r="E13"/>
      <c r="F13"/>
      <c r="G13"/>
      <c r="H13"/>
      <c r="I13"/>
      <c r="J13"/>
      <c r="K13" s="48">
        <f t="shared" ref="K13" si="7">+J13</f>
        <v>0</v>
      </c>
      <c r="L13" s="49">
        <f t="shared" ref="L13" si="8">NETWORKDAYS.INTL(H13,F13,1,$Y$5:$Y$13)</f>
        <v>0</v>
      </c>
      <c r="M13" s="50">
        <f t="shared" ref="M13" si="9">+H13</f>
        <v>0</v>
      </c>
      <c r="N13" s="51">
        <v>45222</v>
      </c>
      <c r="O13" s="52">
        <v>10</v>
      </c>
      <c r="P13" s="53">
        <f t="shared" ref="P13" si="10">WORKDAY(M13,O13,Y$5:Y$13)</f>
        <v>13</v>
      </c>
      <c r="Q13" s="54">
        <f t="shared" ref="Q13" si="11">NETWORKDAYS.INTL(M13,N13,1,$Y$5:$Y$13)</f>
        <v>32292</v>
      </c>
      <c r="Y13" s="27">
        <v>45110</v>
      </c>
    </row>
    <row r="14" spans="1:28">
      <c r="D14"/>
      <c r="E14"/>
      <c r="F14"/>
      <c r="G14"/>
      <c r="H14"/>
      <c r="I14"/>
      <c r="J14"/>
      <c r="K14" s="48">
        <f t="shared" ref="K14" si="12">+J14</f>
        <v>0</v>
      </c>
      <c r="L14" s="49">
        <f t="shared" ref="L14" si="13">NETWORKDAYS.INTL(H14,F14,1,$Y$5:$Y$13)</f>
        <v>0</v>
      </c>
      <c r="M14" s="50">
        <f t="shared" ref="M14" si="14">+H14</f>
        <v>0</v>
      </c>
      <c r="N14" s="51">
        <v>45229</v>
      </c>
      <c r="O14" s="52">
        <v>10</v>
      </c>
      <c r="P14" s="53">
        <f t="shared" ref="P14" si="15">WORKDAY(M14,O14,Y$5:Y$13)</f>
        <v>13</v>
      </c>
      <c r="Q14" s="54">
        <f t="shared" ref="Q14" si="16">NETWORKDAYS.INTL(M14,N14,1,$Y$5:$Y$13)</f>
        <v>32297</v>
      </c>
    </row>
    <row r="16" spans="1:28">
      <c r="D16" s="12" t="s">
        <v>0</v>
      </c>
      <c r="E16" s="12" t="s">
        <v>37</v>
      </c>
      <c r="F16" s="12" t="s">
        <v>52</v>
      </c>
      <c r="G16" s="12" t="s">
        <v>93</v>
      </c>
      <c r="H16" s="12" t="s">
        <v>39</v>
      </c>
      <c r="I16" s="27" t="s">
        <v>53</v>
      </c>
      <c r="J16" s="12" t="s">
        <v>54</v>
      </c>
      <c r="K16" s="74" t="s">
        <v>83</v>
      </c>
      <c r="L16" s="74" t="s">
        <v>82</v>
      </c>
      <c r="M16" s="12" t="s">
        <v>16</v>
      </c>
      <c r="N16" t="s">
        <v>216</v>
      </c>
    </row>
    <row r="17" spans="2:15">
      <c r="C17" s="35">
        <v>1</v>
      </c>
      <c r="D17" s="12" t="s">
        <v>214</v>
      </c>
      <c r="E17" s="27" t="s">
        <v>214</v>
      </c>
      <c r="F17" s="27" t="s">
        <v>214</v>
      </c>
      <c r="G17" s="12" t="s">
        <v>214</v>
      </c>
      <c r="H17" s="27" t="s">
        <v>214</v>
      </c>
      <c r="I17" s="27" t="s">
        <v>214</v>
      </c>
      <c r="J17" s="12" t="s">
        <v>214</v>
      </c>
      <c r="K17" s="12" t="s">
        <v>214</v>
      </c>
      <c r="L17" s="12" t="s">
        <v>214</v>
      </c>
      <c r="M17" s="12" t="s">
        <v>214</v>
      </c>
      <c r="N17" s="57" t="s">
        <v>215</v>
      </c>
      <c r="O17" s="72" t="s">
        <v>222</v>
      </c>
    </row>
    <row r="18" spans="2:15">
      <c r="C18" s="35">
        <v>2</v>
      </c>
      <c r="D18"/>
      <c r="E18"/>
      <c r="F18"/>
      <c r="G18"/>
      <c r="H18"/>
      <c r="I18"/>
      <c r="J18"/>
      <c r="K18"/>
      <c r="L18"/>
      <c r="M18"/>
      <c r="N18"/>
    </row>
    <row r="19" spans="2:15">
      <c r="C19" s="35">
        <v>3</v>
      </c>
      <c r="D19"/>
      <c r="E19"/>
      <c r="F19"/>
      <c r="G19"/>
      <c r="H19"/>
      <c r="I19"/>
      <c r="J19"/>
      <c r="K19"/>
      <c r="L19"/>
      <c r="M19"/>
    </row>
    <row r="20" spans="2:15">
      <c r="C20" s="35">
        <v>4</v>
      </c>
      <c r="D20"/>
      <c r="E20"/>
      <c r="F20"/>
      <c r="G20"/>
      <c r="H20"/>
      <c r="I20"/>
      <c r="J20"/>
      <c r="K20"/>
      <c r="L20"/>
      <c r="M20"/>
    </row>
    <row r="21" spans="2:15">
      <c r="B21" s="55"/>
      <c r="C21" s="35">
        <v>5</v>
      </c>
      <c r="D21"/>
      <c r="E21"/>
      <c r="F21"/>
      <c r="G21"/>
      <c r="H21"/>
      <c r="I21"/>
      <c r="J21"/>
      <c r="K21"/>
      <c r="L21"/>
      <c r="M21"/>
    </row>
    <row r="22" spans="2:15">
      <c r="B22" s="55"/>
      <c r="C22" s="35">
        <v>6</v>
      </c>
      <c r="D22"/>
      <c r="E22"/>
      <c r="F22"/>
      <c r="G22"/>
      <c r="H22"/>
      <c r="I22"/>
      <c r="J22"/>
      <c r="K22"/>
      <c r="L22"/>
      <c r="M22"/>
    </row>
    <row r="23" spans="2:15">
      <c r="C23" s="35">
        <v>7</v>
      </c>
      <c r="D23"/>
      <c r="E23"/>
      <c r="F23"/>
      <c r="G23"/>
      <c r="H23"/>
      <c r="I23"/>
      <c r="J23"/>
      <c r="K23"/>
      <c r="L23"/>
      <c r="M23"/>
    </row>
    <row r="24" spans="2:15">
      <c r="C24" s="35">
        <v>8</v>
      </c>
      <c r="D24"/>
      <c r="E24"/>
      <c r="F24"/>
      <c r="G24"/>
      <c r="H24"/>
      <c r="I24"/>
      <c r="J24"/>
      <c r="K24"/>
      <c r="L24"/>
      <c r="M24"/>
    </row>
    <row r="25" spans="2:15">
      <c r="C25" s="35">
        <v>9</v>
      </c>
      <c r="D25"/>
      <c r="E25"/>
      <c r="F25"/>
      <c r="G25"/>
      <c r="H25"/>
      <c r="I25"/>
      <c r="J25"/>
      <c r="K25"/>
      <c r="L25"/>
      <c r="M25"/>
    </row>
    <row r="26" spans="2:15">
      <c r="D26"/>
      <c r="E26"/>
      <c r="F26"/>
      <c r="G26"/>
      <c r="H26"/>
      <c r="I26"/>
      <c r="J26"/>
      <c r="K26"/>
      <c r="L26"/>
      <c r="M26"/>
    </row>
  </sheetData>
  <mergeCells count="1">
    <mergeCell ref="Q3:T3"/>
  </mergeCells>
  <phoneticPr fontId="29"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4"/>
  <sheetViews>
    <sheetView showGridLines="0" topLeftCell="A19" zoomScale="80" zoomScaleNormal="80" workbookViewId="0">
      <selection activeCell="A8" sqref="A8:XFD8"/>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9" t="s">
        <v>137</v>
      </c>
    </row>
    <row r="17" spans="3:12" ht="14.45" customHeight="1"/>
    <row r="18" spans="3:12" ht="15">
      <c r="C18" s="92" t="s">
        <v>191</v>
      </c>
      <c r="D18" s="92"/>
      <c r="E18" s="92"/>
      <c r="F18" s="92"/>
      <c r="G18" s="92"/>
      <c r="H18" s="92"/>
      <c r="I18" s="92"/>
      <c r="J18" s="92"/>
      <c r="K18" s="92"/>
      <c r="L18" s="92"/>
    </row>
    <row r="19" spans="3:12" ht="96" customHeight="1">
      <c r="C19" s="92"/>
      <c r="D19" s="92"/>
      <c r="E19" s="92"/>
      <c r="F19" s="92"/>
      <c r="G19" s="92"/>
      <c r="H19" s="92"/>
      <c r="I19" s="92"/>
      <c r="J19" s="92"/>
      <c r="K19" s="92"/>
      <c r="L19" s="92"/>
    </row>
    <row r="20" spans="3:12" ht="65.25" customHeight="1">
      <c r="C20" s="93" t="s">
        <v>192</v>
      </c>
      <c r="D20" s="93"/>
      <c r="E20" s="93"/>
      <c r="F20" s="93"/>
      <c r="G20" s="93"/>
      <c r="H20" s="93"/>
      <c r="I20" s="93"/>
      <c r="J20" s="93"/>
      <c r="K20" s="93"/>
      <c r="L20" s="93"/>
    </row>
    <row r="21" spans="3:12" ht="100.5" customHeight="1" thickBot="1">
      <c r="C21" s="63" t="s">
        <v>199</v>
      </c>
      <c r="D21" s="64" t="s">
        <v>200</v>
      </c>
      <c r="E21" s="64" t="s">
        <v>201</v>
      </c>
      <c r="F21" s="64" t="s">
        <v>202</v>
      </c>
      <c r="G21" s="65" t="s">
        <v>189</v>
      </c>
      <c r="H21" s="94" t="s">
        <v>203</v>
      </c>
      <c r="I21" s="94"/>
      <c r="J21" s="94" t="s">
        <v>204</v>
      </c>
      <c r="K21" s="94"/>
      <c r="L21" s="66" t="s">
        <v>193</v>
      </c>
    </row>
    <row r="22" spans="3:12" ht="53.25" customHeight="1" thickBot="1">
      <c r="C22" s="73">
        <f>+'base Solicitudes de Información'!B20</f>
        <v>0</v>
      </c>
      <c r="D22" s="76" t="str">
        <f>+'plantilla formula'!E5</f>
        <v>(en blanco)</v>
      </c>
      <c r="E22" s="76" t="e">
        <f>+'plantilla formula'!P5</f>
        <v>#VALUE!</v>
      </c>
      <c r="F22" s="76" t="str">
        <f>+'plantilla formula'!H5</f>
        <v>(en blanco)</v>
      </c>
      <c r="G22" s="76">
        <f>+'plantilla formula'!N5</f>
        <v>45254</v>
      </c>
      <c r="H22" s="95" t="str">
        <f>+'plantilla formula'!K5</f>
        <v>(en blanco)</v>
      </c>
      <c r="I22" s="96"/>
      <c r="J22" s="97" t="e">
        <f>+'plantilla formula'!Q5</f>
        <v>#VALUE!</v>
      </c>
      <c r="K22" s="97"/>
      <c r="L22" s="77">
        <f>+'datos adicionales'!D13</f>
        <v>0</v>
      </c>
    </row>
    <row r="23" spans="3:12" ht="15.75">
      <c r="C23" s="59"/>
      <c r="D23" s="43"/>
      <c r="E23" s="43"/>
      <c r="F23" s="43"/>
      <c r="G23" s="43"/>
      <c r="H23" s="41"/>
      <c r="I23" s="39"/>
      <c r="J23" s="59"/>
      <c r="K23" s="59"/>
      <c r="L23" s="60"/>
    </row>
    <row r="24" spans="3:12" ht="23.25" customHeight="1"/>
    <row r="25" spans="3:12" ht="23.25" customHeight="1">
      <c r="C25" s="39"/>
      <c r="D25" s="43"/>
      <c r="E25" s="40"/>
      <c r="F25" s="40"/>
      <c r="G25" s="40"/>
      <c r="H25" s="41"/>
      <c r="I25" s="39"/>
      <c r="J25" s="39"/>
      <c r="K25" s="39"/>
      <c r="L25" s="42"/>
    </row>
    <row r="26" spans="3:12" ht="35.1" customHeight="1">
      <c r="C26" s="91" t="s">
        <v>138</v>
      </c>
      <c r="D26" s="91"/>
      <c r="E26" s="22"/>
      <c r="F26" s="22"/>
      <c r="G26" s="22"/>
      <c r="H26" s="22"/>
      <c r="I26" s="22"/>
      <c r="J26" s="22"/>
      <c r="K26" s="22"/>
      <c r="L26" s="22"/>
    </row>
    <row r="27" spans="3:12" ht="33" customHeight="1">
      <c r="C27" s="92" t="s">
        <v>194</v>
      </c>
      <c r="D27" s="92"/>
      <c r="E27" s="92"/>
      <c r="F27" s="92"/>
      <c r="G27" s="92"/>
      <c r="H27" s="92"/>
      <c r="I27" s="92"/>
      <c r="J27" s="92"/>
      <c r="K27" s="92"/>
      <c r="L27" s="92"/>
    </row>
    <row r="28" spans="3:12" ht="33.75" customHeight="1">
      <c r="C28" s="92"/>
      <c r="D28" s="92"/>
      <c r="E28" s="92"/>
      <c r="F28" s="92"/>
      <c r="G28" s="92"/>
      <c r="H28" s="92"/>
      <c r="I28" s="92"/>
      <c r="J28" s="92"/>
      <c r="K28" s="92"/>
      <c r="L28" s="92"/>
    </row>
    <row r="29" spans="3:12" ht="15">
      <c r="C29" s="20"/>
      <c r="D29" s="20"/>
      <c r="E29" s="20"/>
      <c r="F29" s="20"/>
      <c r="G29" s="20"/>
      <c r="H29" s="20"/>
      <c r="I29" s="20"/>
      <c r="J29" s="20"/>
      <c r="K29" s="20"/>
      <c r="L29" s="20"/>
    </row>
    <row r="30" spans="3:12" ht="28.5">
      <c r="C30" s="90" t="s">
        <v>195</v>
      </c>
      <c r="D30" s="90"/>
      <c r="E30" s="90"/>
      <c r="F30" s="90"/>
      <c r="G30" s="90"/>
      <c r="H30" s="90"/>
      <c r="I30" s="90"/>
      <c r="J30" s="90"/>
      <c r="K30" s="90"/>
      <c r="L30" s="90"/>
    </row>
    <row r="31" spans="3:12" ht="15"/>
    <row r="32" spans="3:12" ht="15"/>
    <row r="33" spans="12:12" ht="15"/>
    <row r="34" spans="12:12" ht="15">
      <c r="L34" s="37" t="s">
        <v>223</v>
      </c>
    </row>
    <row r="35" spans="12:12" ht="15"/>
    <row r="36" spans="12:12" ht="15"/>
    <row r="37" spans="12:12" ht="14.45" customHeight="1"/>
    <row r="38" spans="12:12" ht="14.45" customHeight="1"/>
    <row r="39" spans="12:12" ht="14.45" customHeight="1"/>
    <row r="40" spans="12:12" ht="14.45" customHeight="1"/>
    <row r="41" spans="12:12" ht="14.45" customHeight="1"/>
    <row r="42" spans="12:12" ht="14.45" customHeight="1"/>
    <row r="43" spans="12:12" ht="14.45" customHeight="1"/>
    <row r="44" spans="12:12" ht="14.45" customHeight="1"/>
    <row r="45" spans="12:12" ht="14.45" customHeight="1"/>
    <row r="46" spans="12:12" ht="14.45" customHeight="1"/>
    <row r="47" spans="12:12" ht="14.45" customHeight="1"/>
    <row r="48" spans="12:12" ht="14.45" customHeight="1"/>
    <row r="49" ht="14.45" customHeight="1"/>
    <row r="50" ht="14.45" customHeight="1"/>
    <row r="51" ht="14.45" customHeight="1"/>
    <row r="52" ht="14.45" customHeight="1"/>
    <row r="53" ht="14.45" customHeight="1"/>
    <row r="54" ht="14.45" customHeight="1"/>
  </sheetData>
  <mergeCells count="9">
    <mergeCell ref="C30:L30"/>
    <mergeCell ref="C26:D26"/>
    <mergeCell ref="C18:L19"/>
    <mergeCell ref="C20:L20"/>
    <mergeCell ref="H21:I21"/>
    <mergeCell ref="J21:K21"/>
    <mergeCell ref="H22:I22"/>
    <mergeCell ref="J22:K22"/>
    <mergeCell ref="C27:L28"/>
  </mergeCells>
  <phoneticPr fontId="2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3:D44"/>
  <sheetViews>
    <sheetView zoomScale="98" zoomScaleNormal="98" workbookViewId="0">
      <selection activeCell="B4" sqref="B4"/>
    </sheetView>
  </sheetViews>
  <sheetFormatPr baseColWidth="10" defaultRowHeight="15"/>
  <cols>
    <col min="1" max="1" width="16.85546875" style="62" bestFit="1" customWidth="1"/>
    <col min="2" max="2" width="40.28515625" style="67" bestFit="1" customWidth="1"/>
    <col min="3" max="3" width="15.7109375" style="1" bestFit="1" customWidth="1"/>
    <col min="4" max="4" width="61.140625" style="62" customWidth="1"/>
  </cols>
  <sheetData>
    <row r="3" spans="1:4" ht="45">
      <c r="A3" s="68" t="s">
        <v>218</v>
      </c>
      <c r="B3" s="62" t="s">
        <v>220</v>
      </c>
    </row>
    <row r="4" spans="1:4">
      <c r="A4" s="58">
        <v>0</v>
      </c>
      <c r="B4" s="79">
        <v>1</v>
      </c>
    </row>
    <row r="5" spans="1:4">
      <c r="A5" s="58" t="s">
        <v>219</v>
      </c>
      <c r="B5" s="79">
        <v>1</v>
      </c>
    </row>
    <row r="6" spans="1:4">
      <c r="A6"/>
      <c r="B6"/>
    </row>
    <row r="7" spans="1:4">
      <c r="A7"/>
      <c r="B7"/>
    </row>
    <row r="8" spans="1:4">
      <c r="A8"/>
      <c r="B8"/>
    </row>
    <row r="12" spans="1:4">
      <c r="A12" s="69" t="s">
        <v>0</v>
      </c>
      <c r="B12" s="68" t="s">
        <v>16</v>
      </c>
      <c r="C12" s="70" t="s">
        <v>62</v>
      </c>
      <c r="D12" s="61" t="s">
        <v>221</v>
      </c>
    </row>
    <row r="13" spans="1:4">
      <c r="A13" s="67" t="s">
        <v>214</v>
      </c>
      <c r="B13" s="1" t="s">
        <v>214</v>
      </c>
      <c r="C13" s="71" t="s">
        <v>214</v>
      </c>
    </row>
    <row r="14" spans="1:4">
      <c r="A14"/>
      <c r="B14"/>
      <c r="C14"/>
    </row>
    <row r="15" spans="1:4">
      <c r="A15"/>
      <c r="B15"/>
      <c r="C15"/>
    </row>
    <row r="16" spans="1:4">
      <c r="A16"/>
      <c r="B16"/>
      <c r="C16"/>
    </row>
    <row r="17" spans="1:3">
      <c r="A17"/>
      <c r="B17"/>
      <c r="C17"/>
    </row>
    <row r="18" spans="1:3">
      <c r="A18"/>
      <c r="B18"/>
      <c r="C18"/>
    </row>
    <row r="19" spans="1:3">
      <c r="A19"/>
      <c r="B19"/>
      <c r="C19"/>
    </row>
    <row r="20" spans="1:3">
      <c r="A20"/>
      <c r="B20"/>
      <c r="C20"/>
    </row>
    <row r="21" spans="1:3">
      <c r="A21"/>
      <c r="B21"/>
      <c r="C21"/>
    </row>
    <row r="22" spans="1:3">
      <c r="A22"/>
      <c r="B22"/>
      <c r="C22"/>
    </row>
    <row r="23" spans="1:3">
      <c r="A23" s="67"/>
    </row>
    <row r="24" spans="1:3">
      <c r="A24" s="67"/>
    </row>
    <row r="25" spans="1:3">
      <c r="A25" s="67"/>
    </row>
    <row r="26" spans="1:3">
      <c r="A26" s="67"/>
    </row>
    <row r="27" spans="1:3">
      <c r="A27" s="67"/>
    </row>
    <row r="28" spans="1:3">
      <c r="A28" s="67"/>
    </row>
    <row r="29" spans="1:3">
      <c r="A29" s="67"/>
    </row>
    <row r="30" spans="1:3">
      <c r="A30" s="67"/>
    </row>
    <row r="31" spans="1:3">
      <c r="A31" s="67"/>
    </row>
    <row r="32" spans="1:3">
      <c r="A32" s="67"/>
    </row>
    <row r="33" spans="1:1">
      <c r="A33" s="67"/>
    </row>
    <row r="34" spans="1:1">
      <c r="A34" s="67"/>
    </row>
    <row r="35" spans="1:1">
      <c r="A35" s="67"/>
    </row>
    <row r="36" spans="1:1">
      <c r="A36" s="67"/>
    </row>
    <row r="37" spans="1:1">
      <c r="A37" s="67"/>
    </row>
    <row r="38" spans="1:1">
      <c r="A38" s="67"/>
    </row>
    <row r="39" spans="1:1">
      <c r="A39" s="67"/>
    </row>
    <row r="40" spans="1:1">
      <c r="A40" s="67"/>
    </row>
    <row r="41" spans="1:1">
      <c r="A41" s="67"/>
    </row>
    <row r="42" spans="1:1">
      <c r="A42" s="67"/>
    </row>
    <row r="43" spans="1:1">
      <c r="A43" s="67"/>
    </row>
    <row r="44" spans="1:1">
      <c r="A44" s="6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D16" sqref="D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7" width="32.140625" bestFit="1" customWidth="1"/>
    <col min="8" max="8" width="25.710937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75" t="s">
        <v>147</v>
      </c>
      <c r="B19" s="75" t="s">
        <v>5</v>
      </c>
      <c r="C19" s="75" t="s">
        <v>13</v>
      </c>
      <c r="D19" s="75" t="s">
        <v>14</v>
      </c>
      <c r="E19" s="75" t="s">
        <v>16</v>
      </c>
      <c r="F19" s="75" t="s">
        <v>18</v>
      </c>
      <c r="G19" s="75" t="s">
        <v>54</v>
      </c>
      <c r="H19" s="75"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acc.info.diciembre</vt:lpstr>
      <vt:lpstr>Comentario</vt:lpstr>
      <vt:lpstr>plantilla formula</vt:lpstr>
      <vt:lpstr>Análisis</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2024-01-12T16:20:42Z</dcterms:modified>
  <cp:category/>
  <cp:contentStatus/>
</cp:coreProperties>
</file>