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C:\Users\Pmartinez\Downloads\"/>
    </mc:Choice>
  </mc:AlternateContent>
  <xr:revisionPtr revIDLastSave="0" documentId="13_ncr:1_{D564887F-1F92-43D0-B4D1-BCFB8204B5C8}" xr6:coauthVersionLast="47" xr6:coauthVersionMax="47" xr10:uidLastSave="{00000000-0000-0000-0000-000000000000}"/>
  <bookViews>
    <workbookView showHorizontalScroll="0" showVerticalScroll="0" showSheetTabs="0" xWindow="-108" yWindow="-108" windowWidth="23256" windowHeight="12456" tabRatio="874" autoFilterDateGrouping="0" xr2:uid="{00000000-000D-0000-FFFF-FFFF00000000}"/>
  </bookViews>
  <sheets>
    <sheet name="Portada" sheetId="32" r:id="rId1"/>
    <sheet name="base Solicitudes de Información" sheetId="30" r:id="rId2"/>
    <sheet name="solc. acc.info.septiembre"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4" r:id="rId14"/>
    <pivotCache cacheId="5" r:id="rId15"/>
    <pivotCache cacheId="6"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5" l="1"/>
  <c r="L6" i="38" l="1"/>
  <c r="L7" i="38"/>
  <c r="L5" i="38"/>
  <c r="Q6" i="38"/>
  <c r="Q7" i="38"/>
  <c r="Q5" i="38"/>
  <c r="K6" i="38"/>
  <c r="M6" i="38"/>
  <c r="P6" i="38"/>
  <c r="K7" i="38"/>
  <c r="M7" i="38"/>
  <c r="P7" i="38"/>
  <c r="C23" i="35"/>
  <c r="D23" i="35"/>
  <c r="E23" i="35"/>
  <c r="F23" i="35"/>
  <c r="G23" i="35"/>
  <c r="H23" i="35"/>
  <c r="J23" i="35"/>
  <c r="C24" i="35"/>
  <c r="D24" i="35"/>
  <c r="E24" i="35"/>
  <c r="F24" i="35"/>
  <c r="G24" i="35"/>
  <c r="H24" i="35"/>
  <c r="J24" i="35"/>
  <c r="L24" i="35"/>
  <c r="B21" i="30"/>
  <c r="C21" i="30"/>
  <c r="D21" i="30"/>
  <c r="E21" i="30"/>
  <c r="F21" i="30"/>
  <c r="H21" i="30"/>
  <c r="I21" i="30"/>
  <c r="B22" i="30"/>
  <c r="C22" i="30"/>
  <c r="D22" i="30"/>
  <c r="E22" i="30"/>
  <c r="F22" i="30"/>
  <c r="H22" i="30"/>
  <c r="I22" i="30"/>
  <c r="J22" i="35" l="1"/>
  <c r="I20" i="30"/>
  <c r="F20" i="30"/>
  <c r="E20" i="30"/>
  <c r="C20" i="30"/>
  <c r="D20" i="30"/>
  <c r="K1" i="38" l="1"/>
  <c r="L22" i="35"/>
  <c r="K5" i="38" l="1"/>
  <c r="H22" i="35" s="1"/>
  <c r="M5" i="38" l="1"/>
  <c r="P5" i="38" s="1"/>
  <c r="F22" i="35"/>
  <c r="D22" i="35"/>
  <c r="G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<sst xmlns="http://schemas.openxmlformats.org/spreadsheetml/2006/main" count="782" uniqueCount="263">
  <si>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</si>
  <si>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</si>
  <si>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</si>
  <si>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</si>
  <si>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</si>
  <si>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</si>
  <si>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</si>
  <si>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</si>
  <si>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</si>
  <si>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</si>
  <si>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</si>
  <si>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</si>
  <si>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</si>
  <si>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</si>
  <si>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</si>
  <si>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</si>
  <si>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</si>
  <si>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</si>
  <si>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</si>
  <si>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</si>
  <si>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</si>
  <si>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</si>
  <si>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</si>
  <si>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</si>
  <si>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</si>
  <si>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</si>
  <si>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</si>
  <si>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</si>
  <si>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</si>
  <si>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</si>
  <si>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</si>
  <si>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</si>
  <si>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</si>
  <si>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</si>
  <si>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</si>
  <si>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</si>
  <si>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</si>
  <si>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</si>
  <si>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</si>
  <si>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</si>
  <si>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</si>
  <si>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</si>
  <si>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</si>
  <si>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</si>
  <si>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</si>
  <si>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</si>
  <si>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</si>
  <si>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</si>
  <si>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</si>
  <si>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</si>
  <si>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</si>
  <si>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</si>
  <si>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</si>
  <si>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</si>
  <si>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</si>
  <si>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</si>
  <si>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</si>
  <si>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</si>
  <si>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</si>
  <si>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</si>
  <si>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</si>
  <si>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</si>
  <si>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</si>
  <si>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</si>
  <si>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</si>
  <si>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</si>
  <si>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</si>
  <si>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</si>
  <si>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</si>
  <si>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</si>
  <si>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</si>
  <si>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</si>
  <si>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</si>
  <si>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</si>
  <si>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</si>
  <si>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</si>
  <si>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</si>
  <si>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</si>
  <si>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</si>
  <si>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</si>
  <si>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</si>
  <si>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</si>
  <si>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</si>
  <si>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</si>
  <si>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</si>
  <si>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</si>
  <si>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</si>
  <si>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</si>
  <si>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</si>
  <si>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</si>
  <si>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</si>
  <si>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</si>
  <si>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</si>
  <si>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</si>
  <si>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</si>
  <si>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</si>
  <si>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</si>
  <si>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</si>
  <si>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</si>
  <si>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</si>
  <si>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</si>
  <si>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</si>
  <si>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</si>
  <si>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</si>
  <si>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</si>
  <si>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</si>
  <si>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</si>
  <si>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</si>
  <si>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</si>
  <si>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</si>
  <si>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</si>
  <si>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</si>
  <si>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</si>
  <si>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</si>
  <si>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</si>
  <si>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</si>
  <si>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</si>
  <si>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</si>
  <si>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</si>
  <si>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</si>
  <si>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</si>
  <si>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</si>
  <si>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</si>
  <si>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</si>
  <si>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</si>
  <si>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</si>
  <si>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</si>
  <si>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</si>
  <si>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</si>
  <si>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</si>
  <si>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</si>
  <si>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</si>
  <si>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</si>
  <si>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</si>
  <si>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</si>
  <si>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</si>
  <si>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</si>
  <si>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</si>
  <si>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</si>
  <si>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</si>
  <si>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</si>
  <si>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</si>
  <si>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</si>
  <si>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</si>
  <si>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</si>
  <si>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</si>
  <si>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</si>
  <si>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</si>
  <si>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</si>
  <si>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</si>
  <si>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</si>
  <si>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</si>
  <si>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</si>
  <si>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</si>
  <si>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</si>
  <si>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</si>
  <si>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</si>
  <si>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</si>
  <si>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</si>
  <si>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</si>
  <si>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</si>
  <si>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</si>
  <si>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</si>
  <si>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</si>
  <si>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</si>
  <si>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</si>
  <si>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</si>
  <si>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</si>
  <si>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</si>
  <si>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</si>
  <si>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</si>
  <si>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</si>
  <si>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</si>
  <si>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</si>
  <si>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</si>
  <si>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</si>
  <si>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</si>
  <si>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</si>
  <si>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</si>
  <si>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</si>
  <si>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</si>
  <si>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</si>
  <si>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</si>
  <si>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</si>
  <si>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</si>
  <si>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</si>
  <si>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</si>
  <si>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</si>
  <si>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</si>
  <si>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</si>
  <si>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</si>
  <si>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</si>
  <si>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</si>
  <si>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</si>
  <si>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</si>
  <si>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</si>
  <si>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</si>
  <si>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</si>
  <si>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</si>
  <si>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</si>
  <si>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</si>
  <si>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</si>
  <si>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</si>
  <si>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</si>
  <si>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</si>
  <si>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</si>
  <si>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</si>
  <si>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</si>
  <si>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</si>
  <si>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</si>
  <si>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</si>
  <si>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</si>
  <si>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</si>
  <si>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</si>
  <si>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</si>
  <si>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Columna1</t>
  </si>
  <si>
    <t>Columna2</t>
  </si>
  <si>
    <t>festivos 2024</t>
  </si>
  <si>
    <t>datos para comentario</t>
  </si>
  <si>
    <t>datos para análisis</t>
  </si>
  <si>
    <t>Excluir2</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</si>
  <si>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</si>
  <si>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</si>
  <si>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</si>
  <si>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</si>
  <si>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</si>
  <si>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Solucionado por asignar - Trasladar</t>
  </si>
  <si>
    <t>Se trasladó  a  la Secretaria Distrital de Gobierno -Alcaldia Local   para que procedan de conformidad con sus competencias.</t>
  </si>
  <si>
    <t>Se asignó a la entidad con el radicado Orfeo Dadep No. 20244000188522</t>
  </si>
  <si>
    <t>p. m.</t>
  </si>
  <si>
    <t>Octubre 2024</t>
  </si>
  <si>
    <t>RESPUESTA ACLARACION PETICION NO. 4240312024</t>
  </si>
  <si>
    <t xml:space="preserve">Senores UAECD  realizo devolucion SDQS 4368652024  ya que la solicitud del peticionario   RESPUESTA ACLARACION PETICION NO. 4240312024 mediante la solicitud hace referencia  Certificacion de Cabida y Linderos de un predio es un tramite que es competencia de la Unidad Administrativa Especial de Catastro Distrital ? UAECD  </t>
  </si>
  <si>
    <t xml:space="preserve">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</si>
  <si>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SAMUEL  GAMBOA </t>
  </si>
  <si>
    <t>No brinda informacion</t>
  </si>
  <si>
    <t>samuelfgamboar@gmail.com</t>
  </si>
  <si>
    <t>AC 94 15 32  OF 508</t>
  </si>
  <si>
    <t>CATASTRO</t>
  </si>
  <si>
    <t>PERIODO ANTERIOR</t>
  </si>
  <si>
    <t>SOLICITUD INFORMACION</t>
  </si>
  <si>
    <t xml:space="preserve">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</si>
  <si>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PAULA LILIANA LEON TORRES</t>
  </si>
  <si>
    <t>leontorrespaulal@gmail.com</t>
  </si>
  <si>
    <t>23 77 23</t>
  </si>
  <si>
    <t>IDU</t>
  </si>
  <si>
    <t>COMO REPRESENTANTE LEGAL DE LA ASOCIACION CIVICA RECREO DE LOS FRAILES  SOLICITO ME SEA INFORMADO SI EXISTE ALGUNA QUERELLA SOBRE LAS TALANQUERAS QUE TENEMOS INSTALADAS EN LA CARRERA 54 CON CALLES 124A Y 122A  CON RUPIS 1106-5  Y 1106-2 RESPECTIVAMENTE  ESTA SOLICITUD SE HACE EN VIRTUD DE QUE ESTAMOS PRESENTANDO EL PACEP ANTE EL DADEP Y SE NOS SOLICITA ESTA INFORMACION. EN LA ALCALDIA DE SUBA NOS INFORMARON QUE DEBEMOS SOLICITAR ESTO AL AREA DE GESTION POLICIVA DE ESTA MISMA ALCALDIA</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</si>
  <si>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</si>
  <si>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En representacion de</t>
  </si>
  <si>
    <t>MONICA XIMENA PARRA RODRIGUEZ</t>
  </si>
  <si>
    <t>monparro@yahoo.es</t>
  </si>
  <si>
    <t>COMO REPRESENTANTE LEGAL DE LA ASOCIACION CIVICA RECREO DE LOS FRAILES  SOLICITO ME SEA INFORMADO SI EXISTE ALGUNA QUERELLA SOBRE LAS TALANQUERAS QUE TENEMOS INSTALADAS EN LA XXXXXXX  CON RUPIS 1106-5  Y 1106-2 RESPECTIVAMENTE  ESTA SOLICITUD SE HACE EN VIRTUD DE QUE ESTAMOS PRESENTANDO EL PACEP ANTE EL DADEP Y SE NOS SOLICITA ESTA INFORMACION. EN LA ALCALDIA DE SUBA NOS INFORMARON QUE DEBEMOS SOLICITAR ESTO AL AREA DE GESTION POLICIVA DE ESTA MISMA ALCALDIA</t>
  </si>
  <si>
    <r>
      <t xml:space="preserve">Durante el mes de </t>
    </r>
    <r>
      <rPr>
        <b/>
        <sz val="12"/>
        <rFont val="Museo Sans 300"/>
      </rPr>
      <t>octubre de 2024</t>
    </r>
    <r>
      <rPr>
        <sz val="12"/>
        <rFont val="Museo Sans 300"/>
        <family val="3"/>
      </rPr>
      <t xml:space="preserve">, se recibieron </t>
    </r>
    <r>
      <rPr>
        <b/>
        <sz val="12"/>
        <rFont val="Museo Sans 300"/>
        <family val="3"/>
      </rPr>
      <t xml:space="preserve"> tres (03) solicitudes</t>
    </r>
    <r>
      <rPr>
        <sz val="12"/>
        <rFont val="Museo Sans 300"/>
        <family val="3"/>
      </rPr>
      <t xml:space="preserve"> clasificadas como de acceso a la información.</t>
    </r>
  </si>
  <si>
    <t>Reciba un cordial saludo  apreciado Ciudadano(a) Una vez analizada su peticion y de acuerdo con el articulo 21 de la Ley 1755 de 2015  trasladamos su caso a la Unidad Administrativa Especial de Catastro Distrital-UAECD  para que proceda de conformidad co</t>
  </si>
  <si>
    <t>Se trasladó  a la Unidad Administrativa Especial de Catastro Distrital-UAECD para que procedan de conformidad con sus competencias.</t>
  </si>
  <si>
    <t>Reciba un cordial saludo  apreciado ciudadano (a)  Su solicitud ha sido asignada a la Subdireccion de Gestion Inmobiliaria y del Espacio Publico de la Defensoria del Espacio Publico con el radicado Orfeo Dadep No. 20244000230182 igualmente de conformidad</t>
  </si>
  <si>
    <t>Se trasladó  a la Secretaria Distrital de Gobierno -Alcaldia Local  para que procedan de conformidad con sus competencias.</t>
  </si>
  <si>
    <t>Solucionado - Por respuesta definitiva</t>
  </si>
  <si>
    <t xml:space="preserve">El estado en el cual se encuentran las solicitudes clasificadas como de acceso a la información, es el que se detalla a continuación:
► Dos (02)  se trasladaron a otras entidades por competencia
► Uno (01)  se respondió con respuesta definitiva.
</t>
  </si>
  <si>
    <r>
      <t>Cálculo Fórmula</t>
    </r>
    <r>
      <rPr>
        <b/>
        <sz val="9"/>
        <color rgb="FFFF0000"/>
        <rFont val="Segoe UI"/>
        <family val="2"/>
      </rPr>
      <t xml:space="preserve">
F.Asig/F.resp H/F</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</si>
  <si>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octubre del 2024,</t>
    </r>
    <r>
      <rPr>
        <sz val="12"/>
        <color theme="1"/>
        <rFont val="Museo Sans 300"/>
        <family val="3"/>
      </rPr>
      <t xml:space="preserve"> así:</t>
    </r>
  </si>
  <si>
    <t>Se asignó a la entidad con el radicado Orfeo Dadep No. 20244000230182 y se trasladó a  la Terminal de Transporte  Instituto de Desarrollo Urbano-IDU para que procedan   conforme a su competencia. Se encuentra en terminos para su respuesta.</t>
  </si>
  <si>
    <r>
      <rPr>
        <b/>
        <sz val="14"/>
        <color theme="1"/>
        <rFont val="Calibri"/>
        <family val="2"/>
        <scheme val="minor"/>
      </rPr>
      <t>REPORTE  GESTIÓN DE PETICIONES</t>
    </r>
    <r>
      <rPr>
        <sz val="11"/>
        <color theme="1"/>
        <rFont val="Calibri"/>
        <family val="2"/>
        <scheme val="minor"/>
      </rPr>
      <t xml:space="preserve">
Fecha:  2024-10-01  a  2024-10-30
Estado de Petición:  Al Periodo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</si>
</sst>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_ ;[Red]\-0\ "/>
    <numFmt numFmtId="165" formatCode="hh:mm:ss;@"/>
  </numFmts>
  <fonts count="69">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sz val="7"/>
      <color rgb="FF6D6D6D"/>
      <name val="Open Sans"/>
      <family val="2"/>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s>
  <cellStyleXfs count="109">
    <xf numFmtId="0" fontId="0" fillId="0" borderId="0"/>
    <xf numFmtId="0" fontId="13" fillId="0" borderId="5" applyNumberFormat="0" applyFill="0" applyAlignment="0" applyProtection="0"/>
    <xf numFmtId="0" fontId="40" fillId="0" borderId="0" applyNumberFormat="0" applyFill="0" applyBorder="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9" borderId="0" applyNumberFormat="0" applyBorder="0" applyAlignment="0" applyProtection="0"/>
    <xf numFmtId="0" fontId="46" fillId="11" borderId="13" applyNumberFormat="0" applyAlignment="0" applyProtection="0"/>
    <xf numFmtId="0" fontId="47" fillId="12" borderId="14" applyNumberFormat="0" applyAlignment="0" applyProtection="0"/>
    <xf numFmtId="0" fontId="48" fillId="12" borderId="13" applyNumberFormat="0" applyAlignment="0" applyProtection="0"/>
    <xf numFmtId="0" fontId="49" fillId="0" borderId="15" applyNumberFormat="0" applyFill="0" applyAlignment="0" applyProtection="0"/>
    <xf numFmtId="0" fontId="1" fillId="13" borderId="16" applyNumberFormat="0" applyAlignment="0" applyProtection="0"/>
    <xf numFmtId="0" fontId="50" fillId="0" borderId="0" applyNumberFormat="0" applyFill="0" applyBorder="0" applyAlignment="0" applyProtection="0"/>
    <xf numFmtId="0" fontId="39" fillId="14" borderId="17" applyNumberFormat="0" applyFont="0" applyAlignment="0" applyProtection="0"/>
    <xf numFmtId="0" fontId="51"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2"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5" fillId="10" borderId="0" applyNumberFormat="0" applyBorder="0" applyAlignment="0" applyProtection="0"/>
    <xf numFmtId="0" fontId="39" fillId="18" borderId="0" applyNumberFormat="0" applyBorder="0" applyAlignment="0" applyProtection="0"/>
    <xf numFmtId="0" fontId="54" fillId="0" borderId="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4" fillId="0" borderId="0"/>
    <xf numFmtId="0" fontId="54" fillId="0" borderId="0"/>
    <xf numFmtId="0" fontId="54" fillId="0" borderId="0"/>
    <xf numFmtId="0" fontId="55" fillId="0" borderId="0" applyNumberFormat="0" applyFill="0" applyBorder="0" applyAlignment="0" applyProtection="0"/>
    <xf numFmtId="0" fontId="56" fillId="0" borderId="0"/>
    <xf numFmtId="0" fontId="54" fillId="0" borderId="0"/>
    <xf numFmtId="0" fontId="55" fillId="0" borderId="0" applyNumberFormat="0" applyFill="0" applyBorder="0" applyAlignment="0" applyProtection="0"/>
    <xf numFmtId="0" fontId="54" fillId="0" borderId="0"/>
    <xf numFmtId="0" fontId="54" fillId="0" borderId="0"/>
    <xf numFmtId="9" fontId="54" fillId="0" borderId="0" applyFont="0" applyFill="0" applyBorder="0" applyAlignment="0" applyProtection="0"/>
    <xf numFmtId="0" fontId="54" fillId="0" borderId="0"/>
    <xf numFmtId="0" fontId="39" fillId="0" borderId="0"/>
    <xf numFmtId="0" fontId="39" fillId="0" borderId="0"/>
    <xf numFmtId="0" fontId="53" fillId="0" borderId="0" applyNumberFormat="0" applyFill="0" applyBorder="0" applyAlignment="0" applyProtection="0"/>
    <xf numFmtId="0" fontId="54" fillId="0" borderId="0"/>
    <xf numFmtId="0" fontId="54" fillId="0" borderId="0"/>
    <xf numFmtId="0" fontId="54" fillId="0" borderId="0"/>
    <xf numFmtId="0" fontId="54" fillId="0" borderId="0"/>
    <xf numFmtId="0" fontId="57" fillId="0" borderId="0"/>
    <xf numFmtId="0" fontId="54" fillId="0" borderId="0"/>
    <xf numFmtId="0" fontId="39" fillId="0" borderId="0"/>
    <xf numFmtId="0" fontId="54"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xf numFmtId="0" fontId="54" fillId="0" borderId="0"/>
    <xf numFmtId="0" fontId="56" fillId="0" borderId="0"/>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6" fillId="0" borderId="0"/>
    <xf numFmtId="0" fontId="39" fillId="0" borderId="0"/>
    <xf numFmtId="0" fontId="54" fillId="0" borderId="0"/>
    <xf numFmtId="0" fontId="54" fillId="0" borderId="0"/>
    <xf numFmtId="0" fontId="55" fillId="0" borderId="0" applyNumberFormat="0" applyFill="0" applyBorder="0" applyAlignment="0" applyProtection="0"/>
    <xf numFmtId="0" fontId="54" fillId="0" borderId="0"/>
    <xf numFmtId="0" fontId="3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cellStyleXfs>
  <cellXfs count="118">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59" fillId="0" borderId="0" xfId="0" applyFont="1"/>
    <xf numFmtId="0" fontId="0" fillId="6" borderId="0" xfId="0" applyFill="1"/>
    <xf numFmtId="0" fontId="0" fillId="0" borderId="0" xfId="0" pivotButton="1"/>
    <xf numFmtId="0" fontId="60"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0" fillId="0" borderId="0" xfId="0" applyAlignment="1">
      <alignment horizontal="center" vertical="center" wrapText="1"/>
    </xf>
    <xf numFmtId="0" fontId="0" fillId="0" borderId="0" xfId="0" pivotButton="1" applyAlignment="1">
      <alignment horizontal="center" vertical="center" wrapText="1"/>
    </xf>
    <xf numFmtId="0" fontId="61" fillId="0" borderId="0" xfId="0" applyFont="1" applyAlignment="1">
      <alignment vertical="center" wrapText="1"/>
    </xf>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14" fontId="11" fillId="3" borderId="1" xfId="0" applyNumberFormat="1" applyFont="1" applyFill="1" applyBorder="1" applyAlignment="1">
      <alignment horizontal="center" vertical="center" wrapText="1"/>
    </xf>
    <xf numFmtId="0" fontId="29" fillId="0" borderId="0" xfId="0" applyFont="1" applyAlignment="1">
      <alignment horizontal="justify" vertical="center" wrapText="1"/>
    </xf>
    <xf numFmtId="0" fontId="63" fillId="3" borderId="1" xfId="0" applyFont="1" applyFill="1" applyBorder="1" applyAlignment="1">
      <alignment horizontal="center" vertical="center" wrapText="1"/>
    </xf>
    <xf numFmtId="0" fontId="64" fillId="0" borderId="0" xfId="0" applyFont="1" applyAlignment="1">
      <alignment vertical="center"/>
    </xf>
    <xf numFmtId="0" fontId="65" fillId="0" borderId="0" xfId="0" applyFont="1"/>
    <xf numFmtId="0" fontId="65" fillId="39" borderId="21" xfId="0" applyFont="1" applyFill="1" applyBorder="1" applyAlignment="1">
      <alignment vertical="center" wrapText="1"/>
    </xf>
    <xf numFmtId="0" fontId="66" fillId="39" borderId="21" xfId="0" applyFont="1" applyFill="1" applyBorder="1" applyAlignment="1">
      <alignment horizontal="center" vertical="center" wrapText="1"/>
    </xf>
    <xf numFmtId="0" fontId="33" fillId="3" borderId="22" xfId="0" applyFont="1" applyFill="1" applyBorder="1"/>
    <xf numFmtId="0" fontId="15" fillId="3" borderId="0" xfId="1" applyFont="1" applyFill="1" applyBorder="1" applyAlignment="1">
      <alignment horizontal="left"/>
    </xf>
    <xf numFmtId="0" fontId="67" fillId="3" borderId="0" xfId="0" applyFont="1" applyFill="1"/>
    <xf numFmtId="3" fontId="0" fillId="0" borderId="0" xfId="0" applyNumberFormat="1"/>
    <xf numFmtId="0" fontId="0" fillId="0" borderId="0" xfId="0" applyAlignment="1">
      <alignment horizontal="left"/>
    </xf>
    <xf numFmtId="0" fontId="63" fillId="3" borderId="0" xfId="0" applyFont="1" applyFill="1" applyAlignment="1">
      <alignment horizontal="center" vertical="center" wrapText="1"/>
    </xf>
    <xf numFmtId="1" fontId="11" fillId="3" borderId="0" xfId="0" applyNumberFormat="1" applyFont="1" applyFill="1" applyAlignment="1">
      <alignment horizontal="center" vertical="center" wrapText="1"/>
    </xf>
    <xf numFmtId="165" fontId="0" fillId="0" borderId="0" xfId="0" applyNumberFormat="1"/>
    <xf numFmtId="0" fontId="0" fillId="0" borderId="0" xfId="0" applyAlignment="1">
      <alignment horizontal="justify" vertical="top"/>
    </xf>
    <xf numFmtId="0" fontId="0" fillId="7" borderId="1" xfId="0" applyFill="1" applyBorder="1" applyAlignment="1">
      <alignment vertical="top" wrapText="1"/>
    </xf>
    <xf numFmtId="0" fontId="0" fillId="0" borderId="1" xfId="0" applyBorder="1" applyAlignment="1">
      <alignment vertical="top" wrapText="1"/>
    </xf>
    <xf numFmtId="0" fontId="68" fillId="0" borderId="0" xfId="0" applyFont="1"/>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9" fillId="0" borderId="0" xfId="0" applyFont="1" applyAlignment="1">
      <alignment horizontal="justify" vertical="center" wrapText="1"/>
    </xf>
    <xf numFmtId="0" fontId="29" fillId="0" borderId="0" xfId="0" applyFont="1" applyAlignment="1">
      <alignment horizontal="justify" vertical="top" wrapText="1"/>
    </xf>
    <xf numFmtId="0" fontId="26" fillId="0" borderId="0" xfId="0" applyFont="1" applyAlignment="1">
      <alignment horizontal="justify" vertical="top" wrapText="1"/>
    </xf>
    <xf numFmtId="0" fontId="6" fillId="4" borderId="0" xfId="0" applyFont="1" applyFill="1" applyAlignment="1">
      <alignment horizontal="left" vertical="center"/>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31" fillId="2" borderId="10" xfId="0"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4" fillId="0" borderId="0" xfId="0" applyFont="1" applyAlignment="1">
      <alignment horizontal="justify" vertical="top"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9">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horizontal="center"/>
    </dxf>
    <dxf>
      <alignment horizontal="center"/>
    </dxf>
    <dxf>
      <alignment vertical="center"/>
    </dxf>
    <dxf>
      <alignment vertical="center"/>
    </dxf>
    <dxf>
      <alignment wrapText="1"/>
    </dxf>
    <dxf>
      <alignment wrapText="1" indent="0"/>
    </dxf>
    <dxf>
      <alignment wrapText="1" indent="0"/>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fill>
        <patternFill patternType="solid">
          <fgColor indexed="64"/>
          <bgColor rgb="FFFFFF00"/>
        </patternFill>
      </fill>
    </dxf>
    <dxf>
      <numFmt numFmtId="27" formatCode="d/mm/yyyy\ h:mm"/>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8"/>
      <tableStyleElement type="firstRowStripe" dxfId="117"/>
      <tableStyleElement type="secondRowStripe" dxfId="116"/>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3</c:v>
                </c:pt>
                <c:pt idx="1">
                  <c:v>2</c:v>
                </c:pt>
                <c:pt idx="2">
                  <c:v>1</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396240</xdr:colOff>
      <xdr:row>12</xdr:row>
      <xdr:rowOff>81691</xdr:rowOff>
    </xdr:from>
    <xdr:ext cx="333248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625840" y="2276251"/>
          <a:ext cx="333248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Octubre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163127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86435" y="3244215"/>
          <a:ext cx="79241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octubre</a:t>
          </a:r>
          <a:r>
            <a:rPr lang="es-CO" sz="1600" b="1" i="0" kern="1200" baseline="0">
              <a:solidFill>
                <a:schemeClr val="bg1"/>
              </a:solidFill>
              <a:latin typeface="Museo Sans Condensed 500" panose="02000000000000000000" pitchFamily="2" charset="77"/>
              <a:ea typeface="+mj-ea"/>
              <a:cs typeface="+mj-cs"/>
            </a:rPr>
            <a:t> </a:t>
          </a:r>
          <a:r>
            <a:rPr lang="es-CO" sz="1600" b="1" i="0" kern="1200">
              <a:solidFill>
                <a:schemeClr val="bg1"/>
              </a:solidFill>
              <a:latin typeface="Museo Sans Condensed 500" panose="02000000000000000000" pitchFamily="2" charset="77"/>
              <a:ea typeface="+mj-ea"/>
              <a:cs typeface="+mj-cs"/>
            </a:rPr>
            <a:t>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16384</xdr:col>
      <xdr:colOff>1455881</xdr:colOff>
      <xdr:row>9</xdr:row>
      <xdr:rowOff>901700</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930099" cy="275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203825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252580" y="3035925"/>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2752629</xdr:colOff>
      <xdr:row>9</xdr:row>
      <xdr:rowOff>791520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877829" y="26457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Octubre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Octubre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1036096" y="2696982"/>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Octubre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602.825500925923" createdVersion="8" refreshedVersion="8" minRefreshableVersion="3" recordCount="3" xr:uid="{CFA22173-9D49-42E9-9163-95CA6A3D7647}">
  <cacheSource type="worksheet">
    <worksheetSource name="Tabla18"/>
  </cacheSource>
  <cacheFields count="102">
    <cacheField name="Número petición" numFmtId="0">
      <sharedItems containsSemiMixedTypes="0" containsString="0" containsNumber="1" containsInteger="1" minValue="471202024" maxValue="4909232023" count="52">
        <n v="4368652024"/>
        <n v="4609262024"/>
        <n v="4660172024"/>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8">
        <s v="Solucionado - Por traslado"/>
        <s v="Solucionado por asignar - Trasladar"/>
        <s v="Solucionado - Por asignacion" u="1"/>
        <s v="Cerrado - Por no competencia" u="1"/>
        <s v="Solucionado - Por respuesta definitiva" u="1"/>
        <m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longText="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tring="0" containsBlank="1" containsNumber="1" containsInteger="1" minValue="5" maxValue="5"/>
    </cacheField>
    <cacheField name="Longitud de los hechos" numFmtId="0">
      <sharedItems containsString="0" containsBlank="1" containsNumber="1" containsInteger="1" minValue="-7406308007233740" maxValue="-7406308007233740"/>
    </cacheField>
    <cacheField name="Latitud de los hechos" numFmtId="0">
      <sharedItems containsString="0" containsBlank="1" containsNumber="1" containsInteger="1" minValue="4706322849996810" maxValue="470632284999681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4-10-17T00:00:00" count="37">
        <d v="2024-09-27T00:00:00"/>
        <d v="2024-10-11T00:00:00"/>
        <d v="2024-10-16T00:00:00"/>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4-09-30T00:00:00" maxDate="2024-10-18T00:00:00"/>
    </cacheField>
    <cacheField name="Fecha asignación" numFmtId="22">
      <sharedItems containsSemiMixedTypes="0" containsNonDate="0" containsDate="1" containsString="0" minDate="2023-08-01T09:54:51" maxDate="2024-10-16T18:04:03" count="44">
        <d v="2024-10-01T11:48:15"/>
        <d v="2024-10-11T17:14:01"/>
        <d v="2024-10-16T18:04:03"/>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4-10-02T00:00:00" maxDate="2024-10-18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4-09-27T00:00:00" maxDate="2024-10-17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4-10-16T23:59:59" maxDate="2024-10-30T23:59:59"/>
    </cacheField>
    <cacheField name="Días para el vencimiento" numFmtId="0">
      <sharedItems containsSemiMixedTypes="0" containsString="0" containsNumber="1" containsInteger="1" minValue="9" maxValue="1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4-10-17T06:31:33" count="43">
        <d v="2024-10-01T15:50:14"/>
        <d v="2024-10-15T06:49:57"/>
        <d v="2024-10-17T06:31:33"/>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22">
      <sharedItems containsSemiMixedTypes="0" containsNonDate="0" containsDate="1" containsString="0" minDate="2023-08-01T16:28:29" maxDate="2024-10-28T17:45:26" count="33">
        <d v="2024-10-02T15:59:39"/>
        <d v="2024-10-28T17:45:26"/>
        <d v="2024-10-17T15:53:33"/>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4">
        <n v="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4-10-03T00:00:00" maxDate="2024-10-19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41" longText="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m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ontainsSemiMixedTypes="0" containsString="0" containsNumber="1" containsInteger="1" minValue="13270382" maxValue="1058038422"/>
    </cacheField>
    <cacheField name="Condición del ciudadano" numFmtId="0">
      <sharedItems/>
    </cacheField>
    <cacheField name="Correo electrónico peticionario" numFmtId="0">
      <sharedItems/>
    </cacheField>
    <cacheField name="Teléfono fijo peticionario" numFmtId="0">
      <sharedItems containsString="0" containsBlank="1" containsNumber="1" containsInteger="1" minValue="3102371517" maxValue="3102371517"/>
    </cacheField>
    <cacheField name="Celular peticionario" numFmtId="0">
      <sharedItems containsSemiMixedTypes="0" containsString="0" containsNumber="1" containsInteger="1" minValue="3102371517" maxValue="3168536299"/>
    </cacheField>
    <cacheField name="Dirección residencia peticionario" numFmtId="0">
      <sharedItems/>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NonDate="0" containsString="0" containsBlank="1"/>
    </cacheField>
    <cacheField name="Notificación física" numFmtId="0">
      <sharedItems/>
    </cacheField>
    <cacheField name="Notificación electrónica" numFmtId="0">
      <sharedItems/>
    </cacheField>
    <cacheField name="Entidad que recibe" numFmtId="0">
      <sharedItems containsBlank="1" count="12">
        <s v="CATASTRO"/>
        <s v="IDU"/>
        <s v="SECRETARIA DE GOBIERNO"/>
        <s v="SECRETARIA DE CULTURA" u="1"/>
        <s v="SECRETARIA DE AMBIENTE" u="1"/>
        <s v="SECRETARIA DE PLANEACION" u="1"/>
        <m u="1"/>
        <s v="SECRETARIA MOVILIDAD" u="1"/>
        <s v="IDRD" u="1"/>
        <s v="IDIGER" u="1"/>
        <s v="SECRETARIA DE DESARROLLO ECONOMICO" u="1"/>
        <s v="IDARTES - INSTITUTO DE LAS ARTES" u="1"/>
      </sharedItems>
    </cacheField>
    <cacheField name="Entidad que traslada" numFmtId="0">
      <sharedItems containsBlank="1" count="2">
        <s v="DEFENSORIA DEL ESPACIO PUBLICO"/>
        <m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Date="1" containsString="0" containsBlank="1" minDate="1899-12-30T07:19:40" maxDate="1899-12-30T07:19:40"/>
    </cacheField>
    <cacheField name="Columna1" numFmtId="0">
      <sharedItems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602.825502777778"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602.825503587963" createdVersion="8" refreshedVersion="8" minRefreshableVersion="3" recordCount="1" xr:uid="{40CABEFD-558E-4B05-9CAB-5E3C817E4C70}">
  <cacheSource type="worksheet">
    <worksheetSource ref="B19:I20" sheet="base Solicitudes de Información"/>
  </cacheSource>
  <cacheFields count="8">
    <cacheField name="Número petición_x000a_Numero de registro en el Sistema" numFmtId="0">
      <sharedItems containsSemiMixedTypes="0" containsString="0" containsNumber="1" containsInteger="1" minValue="4368652024" maxValue="436865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5">
        <s v="Solucionado - Por traslado"/>
        <s v="Solucionado por asignar - Trasladar" u="1"/>
        <s v="Cerrado - Por no competencia" u="1"/>
        <s v="En tramite - Por asignacion" u="1"/>
        <e v="#REF!" u="1"/>
      </sharedItems>
    </cacheField>
    <cacheField name="Asunto _x000a_Resumen de la solicitud realizada por el ciudadano o resumida por el funcionario" numFmtId="0">
      <sharedItems/>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En tramite - Por traslado"/>
    <x v="0"/>
    <s v="Solucionado - Por traslado"/>
    <s v="RESPUESTA ACLARACION PETICION NO. 4240312024"/>
    <s v="ESTRATEGICO"/>
    <m/>
    <s v="false"/>
    <s v="true"/>
    <s v="false"/>
    <m/>
    <m/>
    <s v="false"/>
    <m/>
    <s v="Senores UAECD  realizo devolucion SDQS 4368652024  ya que la solicitud del peticionario   RESPUESTA ACLARACION PETICION NO. 4240312024 mediante la solicitud hace referencia  Certificacion de Cabida y Linderos de un predio es un tramite que es competencia de la Unidad Administrativa Especial de Catastro Distrital ? UAECD  "/>
    <m/>
    <m/>
    <m/>
    <m/>
    <m/>
    <m/>
    <m/>
    <m/>
    <x v="0"/>
    <d v="2024-09-30T00:00:00"/>
    <x v="0"/>
    <d v="2024-10-02T00:00:00"/>
    <m/>
    <d v="2024-09-27T00:00:00"/>
    <s v=" "/>
    <s v=" "/>
    <s v=" "/>
    <s v=" "/>
    <s v=" "/>
    <d v="2024-10-16T23:59:59"/>
    <n v="10"/>
    <m/>
    <s v=" "/>
    <x v="0"/>
    <x v="0"/>
    <x v="0"/>
    <n v="0"/>
    <s v="Registro para atencion"/>
    <s v="Funcionario"/>
    <d v="2024-10-03T00:00:00"/>
    <n v="2"/>
    <n v="0"/>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s v="Natural"/>
    <s v="Natural"/>
    <s v="Peticionario Identificado"/>
    <s v="omesa32"/>
    <s v="En nombre propio"/>
    <s v="Cedula de ciudadania"/>
    <s v="SAMUEL  GAMBOA "/>
    <n v="13270382"/>
    <s v="No brinda informacion"/>
    <s v="samuelfgamboar@gmail.com"/>
    <m/>
    <n v="3154681228"/>
    <s v="AC 94 15 32  OF 508"/>
    <m/>
    <m/>
    <m/>
    <m/>
    <s v="false"/>
    <s v="true"/>
    <x v="0"/>
    <x v="0"/>
    <n v="1"/>
    <s v="Recibida"/>
    <s v="Por el ciudadano"/>
    <m/>
    <s v="PERIODO ANTERIOR"/>
    <s v="Gestion oportuna (DTL)"/>
    <m/>
    <m/>
    <s v="GESTIONADOS"/>
    <x v="0"/>
    <m/>
    <m/>
    <m/>
    <m/>
    <m/>
    <d v="1899-12-30T07:19:40"/>
    <s v="p. m."/>
    <m/>
  </r>
  <r>
    <x v="1"/>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por asignar - Trasladar"/>
    <s v="SOLICITUD INFORMACION"/>
    <s v="ESTRATEGICO"/>
    <m/>
    <s v="false"/>
    <s v="true"/>
    <s v="false"/>
    <m/>
    <m/>
    <s v="false"/>
    <m/>
    <m/>
    <m/>
    <m/>
    <m/>
    <m/>
    <m/>
    <m/>
    <m/>
    <m/>
    <x v="1"/>
    <d v="2024-10-15T00:00:00"/>
    <x v="1"/>
    <d v="2024-10-15T00:00:00"/>
    <m/>
    <d v="2024-10-11T00:00:00"/>
    <s v=" "/>
    <s v=" "/>
    <s v=" "/>
    <s v=" "/>
    <s v=" "/>
    <d v="2024-10-28T23:59:59"/>
    <n v="9"/>
    <m/>
    <s v=" "/>
    <x v="1"/>
    <x v="1"/>
    <x v="0"/>
    <n v="0"/>
    <s v="Registro para atencion"/>
    <s v="Funcionario"/>
    <d v="2024-10-16T00:00:00"/>
    <n v="2"/>
    <n v="0"/>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1"/>
    <s v="Natural"/>
    <s v="Natural"/>
    <s v="Peticionario Identificado"/>
    <s v="omesa32"/>
    <s v="En nombre propio"/>
    <s v="Cedula de ciudadania"/>
    <s v="PAULA LILIANA LEON TORRES"/>
    <n v="1058038422"/>
    <s v="No brinda informacion"/>
    <s v="leontorrespaulal@gmail.com"/>
    <n v="3102371517"/>
    <n v="3102371517"/>
    <s v="23 77 23"/>
    <m/>
    <m/>
    <m/>
    <m/>
    <s v="false"/>
    <s v="true"/>
    <x v="1"/>
    <x v="0"/>
    <n v="1"/>
    <s v="Registrada"/>
    <s v="Por el ciudadano"/>
    <m/>
    <s v="PERIODO ACTUAL"/>
    <s v="Gestion oportuna (DTL)"/>
    <m/>
    <s v="0-3."/>
    <s v="GESTIONADOS"/>
    <x v="0"/>
    <m/>
    <m/>
    <m/>
    <m/>
    <m/>
    <m/>
    <m/>
    <m/>
  </r>
  <r>
    <x v="2"/>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COMO REPRESENTANTE LEGAL DE LA ASOCIACION CIVICA RECREO DE LOS FRAILES  SOLICITO ME SEA INFORMADO SI EXISTE ALGUNA QUERELLA SOBRE LAS TALANQUERAS QUE TENEMOS INSTALADAS EN LA CARRERA 54 CON CALLES 124A Y 122A  CON RUPIS 1106-5  Y 1106-2 RESPECTIVAMENTE  ESTA SOLICITUD SE HACE EN VIRTUD DE QUE ESTAMOS PRESENTANDO EL PACEP ANTE EL DADEP Y SE NOS SOLICITA ESTA INFORMACION. EN LA ALCALDIA DE SUBA NOS INFORMARON QUE DEBEMOS SOLICITAR ESTO AL AREA DE GESTION POLICIVA DE ESTA MISMA ALCALDIA"/>
    <s v="ESTRATEGICO"/>
    <m/>
    <s v="false"/>
    <s v="false"/>
    <s v="false"/>
    <m/>
    <m/>
    <s v="false"/>
    <m/>
    <m/>
    <m/>
    <m/>
    <m/>
    <n v="5"/>
    <n v="-7406308007233740"/>
    <n v="4706322849996810"/>
    <m/>
    <m/>
    <x v="2"/>
    <d v="2024-10-17T00:00:00"/>
    <x v="2"/>
    <d v="2024-10-17T00:00:00"/>
    <m/>
    <d v="2024-10-16T00:00:00"/>
    <s v=" "/>
    <s v=" "/>
    <s v=" "/>
    <s v=" "/>
    <s v=" "/>
    <d v="2024-10-30T23:59:59"/>
    <n v="9"/>
    <m/>
    <s v=" "/>
    <x v="2"/>
    <x v="2"/>
    <x v="0"/>
    <n v="0"/>
    <s v="Registro para atencion"/>
    <s v="Funcionario"/>
    <d v="2024-10-18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2"/>
    <s v="Natural"/>
    <s v="Natural"/>
    <s v="Peticionario Identificado"/>
    <s v="omesa32"/>
    <s v="En representacion de"/>
    <s v="Cedula de ciudadania"/>
    <s v="MONICA XIMENA PARRA RODRIGUEZ"/>
    <n v="51703533"/>
    <s v="No brinda informacion"/>
    <s v="monparro@yahoo.es"/>
    <m/>
    <n v="3168536299"/>
    <s v="monparro@yahoo.es"/>
    <m/>
    <m/>
    <m/>
    <m/>
    <s v="false"/>
    <s v="true"/>
    <x v="2"/>
    <x v="0"/>
    <n v="1"/>
    <s v="Registrada"/>
    <s v="Por el ciudadano"/>
    <m/>
    <s v="PERIODO ACTUAL"/>
    <s v="Gestion oportuna (DTL)"/>
    <m/>
    <s v="0-3."/>
    <s v="GESTIONADOS"/>
    <x v="0"/>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n v="4368652024"/>
    <s v="Olga Lucia Mesa Moreno"/>
    <s v="WEB"/>
    <s v="SOLICITUD DE ACCESO A LA INFORMACION"/>
    <x v="0"/>
    <s v="RESPUESTA ACLARACION PETICION NO. 4240312024"/>
    <n v="1"/>
    <s v="GESTIONAD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9" firstHeaderRow="1" firstDataRow="1" firstDataCol="10"/>
  <pivotFields count="102">
    <pivotField axis="axisRow" compact="0" outline="0" showAll="0" defaultSubtotal="0">
      <items count="52">
        <item m="1" x="43"/>
        <item m="1" x="46"/>
        <item m="1" x="50"/>
        <item m="1" x="48"/>
        <item m="1" x="49"/>
        <item m="1" x="45"/>
        <item m="1" x="44"/>
        <item m="1" x="47"/>
        <item m="1" x="51"/>
        <item m="1" x="34"/>
        <item m="1" x="35"/>
        <item m="1" x="36"/>
        <item m="1" x="37"/>
        <item m="1" x="38"/>
        <item m="1" x="39"/>
        <item m="1" x="40"/>
        <item m="1" x="41"/>
        <item m="1" x="42"/>
        <item m="1" x="24"/>
        <item m="1" x="25"/>
        <item m="1" x="26"/>
        <item m="1" x="27"/>
        <item m="1" x="28"/>
        <item m="1" x="29"/>
        <item m="1" x="30"/>
        <item m="1" x="31"/>
        <item m="1" x="32"/>
        <item m="1" x="33"/>
        <item m="1" x="23"/>
        <item m="1" x="16"/>
        <item m="1" x="17"/>
        <item m="1" x="18"/>
        <item m="1" x="19"/>
        <item m="1" x="20"/>
        <item m="1" x="21"/>
        <item m="1" x="22"/>
        <item m="1" x="14"/>
        <item m="1" x="15"/>
        <item m="1" x="12"/>
        <item m="1" x="13"/>
        <item m="1" x="11"/>
        <item m="1" x="10"/>
        <item m="1" x="9"/>
        <item m="1" x="4"/>
        <item m="1" x="5"/>
        <item m="1" x="6"/>
        <item m="1" x="7"/>
        <item m="1" x="8"/>
        <item m="1" x="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4"/>
        <item x="0"/>
        <item m="1" x="6"/>
        <item m="1" x="7"/>
        <item m="1" x="3"/>
        <item m="1" x="2"/>
        <item m="1" x="5"/>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7">
        <item m="1" x="32"/>
        <item m="1" x="31"/>
        <item m="1" x="33"/>
        <item m="1" x="30"/>
        <item m="1" x="34"/>
        <item m="1" x="36"/>
        <item m="1" x="35"/>
        <item m="1" x="25"/>
        <item m="1" x="26"/>
        <item m="1" x="27"/>
        <item m="1" x="28"/>
        <item m="1" x="29"/>
        <item m="1" x="20"/>
        <item m="1" x="21"/>
        <item m="1" x="22"/>
        <item m="1" x="23"/>
        <item m="1" x="24"/>
        <item m="1" x="19"/>
        <item m="1" x="15"/>
        <item m="1" x="16"/>
        <item m="1" x="17"/>
        <item m="1" x="18"/>
        <item m="1" x="13"/>
        <item m="1" x="14"/>
        <item m="1" x="11"/>
        <item m="1" x="12"/>
        <item m="1" x="10"/>
        <item m="1" x="9"/>
        <item m="1" x="8"/>
        <item m="1" x="4"/>
        <item m="1" x="5"/>
        <item m="1" x="6"/>
        <item m="1" x="7"/>
        <item m="1"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4">
        <item m="1" x="35"/>
        <item m="1" x="41"/>
        <item m="1" x="40"/>
        <item m="1" x="38"/>
        <item m="1" x="43"/>
        <item m="1" x="37"/>
        <item m="1" x="42"/>
        <item m="1" x="36"/>
        <item m="1" x="39"/>
        <item m="1" x="29"/>
        <item m="1" x="30"/>
        <item m="1" x="31"/>
        <item m="1" x="32"/>
        <item m="1" x="33"/>
        <item m="1" x="34"/>
        <item m="1" x="22"/>
        <item m="1" x="23"/>
        <item m="1" x="24"/>
        <item m="1" x="25"/>
        <item m="1" x="26"/>
        <item m="1" x="27"/>
        <item m="1" x="28"/>
        <item m="1" x="21"/>
        <item m="1" x="17"/>
        <item m="1" x="18"/>
        <item m="1" x="19"/>
        <item m="1" x="20"/>
        <item m="1" x="15"/>
        <item m="1" x="16"/>
        <item m="1" x="13"/>
        <item m="1" x="14"/>
        <item m="1" x="12"/>
        <item m="1" x="10"/>
        <item m="1" x="11"/>
        <item m="1" x="9"/>
        <item m="1" x="4"/>
        <item m="1" x="5"/>
        <item m="1" x="6"/>
        <item m="1" x="7"/>
        <item m="1" x="8"/>
        <item m="1"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3">
        <item m="1" x="35"/>
        <item m="1" x="41"/>
        <item m="1" x="37"/>
        <item m="1" x="38"/>
        <item m="1" x="40"/>
        <item m="1" x="34"/>
        <item m="1" x="42"/>
        <item m="1" x="39"/>
        <item m="1" x="36"/>
        <item m="1" x="29"/>
        <item m="1" x="30"/>
        <item m="1" x="31"/>
        <item m="1" x="32"/>
        <item m="1" x="33"/>
        <item m="1" x="22"/>
        <item m="1" x="23"/>
        <item m="1" x="24"/>
        <item m="1" x="25"/>
        <item m="1" x="26"/>
        <item m="1" x="27"/>
        <item m="1" x="28"/>
        <item m="1" x="21"/>
        <item m="1" x="16"/>
        <item m="1" x="17"/>
        <item m="1" x="18"/>
        <item m="1" x="19"/>
        <item m="1" x="20"/>
        <item m="1" x="14"/>
        <item m="1" x="15"/>
        <item m="1" x="12"/>
        <item m="1" x="13"/>
        <item m="1" x="10"/>
        <item m="1" x="11"/>
        <item m="1" x="9"/>
        <item m="1" x="4"/>
        <item m="1" x="5"/>
        <item m="1" x="6"/>
        <item m="1" x="7"/>
        <item m="1" x="8"/>
        <item m="1" x="3"/>
        <item x="0"/>
        <item x="1"/>
        <item x="2"/>
      </items>
      <extLst>
        <ext xmlns:x14="http://schemas.microsoft.com/office/spreadsheetml/2009/9/main" uri="{2946ED86-A175-432a-8AC1-64E0C546D7DE}">
          <x14:pivotField fillDownLabels="1"/>
        </ext>
      </extLst>
    </pivotField>
    <pivotField axis="axisRow" compact="0" outline="0" showAll="0" defaultSubtotal="0">
      <items count="33">
        <item m="1" x="27"/>
        <item m="1" x="32"/>
        <item m="1" x="31"/>
        <item m="1" x="29"/>
        <item m="1" x="26"/>
        <item m="1" x="30"/>
        <item m="1" x="28"/>
        <item m="1" x="21"/>
        <item m="1" x="22"/>
        <item m="1" x="23"/>
        <item m="1" x="24"/>
        <item m="1" x="25"/>
        <item m="1" x="16"/>
        <item m="1" x="17"/>
        <item m="1" x="18"/>
        <item m="1" x="19"/>
        <item m="1" x="20"/>
        <item m="1" x="14"/>
        <item m="1" x="15"/>
        <item m="1" x="12"/>
        <item m="1" x="13"/>
        <item m="1" x="10"/>
        <item m="1" x="11"/>
        <item m="1" x="8"/>
        <item m="1" x="9"/>
        <item m="1" x="7"/>
        <item m="1" x="3"/>
        <item m="1" x="4"/>
        <item m="1" x="5"/>
        <item m="1" x="6"/>
        <item x="0"/>
        <item x="1"/>
        <item x="2"/>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2">
        <item x="2"/>
        <item m="1" x="6"/>
        <item m="1" x="11"/>
        <item m="1" x="10"/>
        <item x="1"/>
        <item x="0"/>
        <item m="1" x="9"/>
        <item m="1" x="8"/>
        <item m="1" x="7"/>
        <item m="1" x="4"/>
        <item m="1" x="5"/>
        <item m="1" x="3"/>
      </items>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3">
    <i>
      <x v="49"/>
      <x v="34"/>
      <x v="40"/>
      <x/>
      <x v="41"/>
      <x v="30"/>
      <x/>
      <x/>
      <x v="5"/>
      <x v="1"/>
    </i>
    <i>
      <x v="50"/>
      <x v="35"/>
      <x v="41"/>
      <x/>
      <x v="42"/>
      <x v="31"/>
      <x/>
      <x/>
      <x v="4"/>
      <x v="7"/>
    </i>
    <i>
      <x v="51"/>
      <x v="36"/>
      <x v="42"/>
      <x/>
      <x v="43"/>
      <x v="32"/>
      <x/>
      <x/>
      <x/>
      <x v="1"/>
    </i>
  </rowItems>
  <colItems count="1">
    <i/>
  </colItems>
  <formats count="15">
    <format dxfId="67">
      <pivotArea dataOnly="0" labelOnly="1" outline="0" fieldPosition="0">
        <references count="1">
          <reference field="53" count="0"/>
        </references>
      </pivotArea>
    </format>
    <format dxfId="66">
      <pivotArea field="53" type="button" dataOnly="0" labelOnly="1" outline="0" axis="axisRow" fieldPosition="5"/>
    </format>
    <format dxfId="65">
      <pivotArea type="all" dataOnly="0" outline="0" fieldPosition="0"/>
    </format>
    <format dxfId="64">
      <pivotArea field="0" type="button" dataOnly="0" labelOnly="1" outline="0" axis="axisRow" fieldPosition="0"/>
    </format>
    <format dxfId="63">
      <pivotArea field="37" type="button" dataOnly="0" labelOnly="1" outline="0" axis="axisRow" fieldPosition="1"/>
    </format>
    <format dxfId="62">
      <pivotArea field="52" type="button" dataOnly="0" labelOnly="1" outline="0" axis="axisRow" fieldPosition="2"/>
    </format>
    <format dxfId="61">
      <pivotArea field="93" type="button" dataOnly="0" labelOnly="1" outline="0" axis="axisRow" fieldPosition="3"/>
    </format>
    <format dxfId="60">
      <pivotArea field="39" type="button" dataOnly="0" labelOnly="1" outline="0" axis="axisRow" fieldPosition="4"/>
    </format>
    <format dxfId="59">
      <pivotArea field="53" type="button" dataOnly="0" labelOnly="1" outline="0" axis="axisRow" fieldPosition="5"/>
    </format>
    <format dxfId="58">
      <pivotArea field="54" type="button" dataOnly="0" labelOnly="1" outline="0" axis="axisRow" fieldPosition="6"/>
    </format>
    <format dxfId="57">
      <pivotArea field="16" type="button" dataOnly="0" labelOnly="1" outline="0" axis="axisRow" fieldPosition="9"/>
    </format>
    <format dxfId="56">
      <pivotArea dataOnly="0" labelOnly="1" outline="0" fieldPosition="0">
        <references count="1">
          <reference field="0" count="0"/>
        </references>
      </pivotArea>
    </format>
    <format dxfId="55">
      <pivotArea field="83" type="button" dataOnly="0" labelOnly="1" outline="0" axis="axisRow" fieldPosition="7"/>
    </format>
    <format dxfId="54">
      <pivotArea field="82" type="button" dataOnly="0" labelOnly="1" outline="0" axis="axisRow" fieldPosition="8"/>
    </format>
    <format dxfId="53">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7" firstHeaderRow="1" firstDataRow="1" firstDataCol="7"/>
  <pivotFields count="102">
    <pivotField axis="axisRow" compact="0" outline="0" showAll="0" defaultSubtotal="0">
      <items count="52">
        <item m="1" x="43"/>
        <item m="1" x="46"/>
        <item m="1" x="50"/>
        <item m="1" x="48"/>
        <item m="1" x="49"/>
        <item m="1" x="45"/>
        <item m="1" x="44"/>
        <item m="1" x="47"/>
        <item m="1" x="51"/>
        <item m="1" x="34"/>
        <item m="1" x="35"/>
        <item m="1" x="36"/>
        <item m="1" x="37"/>
        <item m="1" x="38"/>
        <item m="1" x="39"/>
        <item m="1" x="40"/>
        <item m="1" x="41"/>
        <item m="1" x="42"/>
        <item m="1" x="24"/>
        <item m="1" x="25"/>
        <item m="1" x="26"/>
        <item m="1" x="27"/>
        <item m="1" x="28"/>
        <item m="1" x="29"/>
        <item m="1" x="30"/>
        <item m="1" x="31"/>
        <item m="1" x="32"/>
        <item m="1" x="33"/>
        <item m="1" x="23"/>
        <item m="1" x="16"/>
        <item m="1" x="17"/>
        <item m="1" x="18"/>
        <item m="1" x="19"/>
        <item m="1" x="20"/>
        <item m="1" x="21"/>
        <item m="1" x="22"/>
        <item m="1" x="14"/>
        <item m="1" x="15"/>
        <item m="1" x="12"/>
        <item m="1" x="13"/>
        <item m="1" x="11"/>
        <item m="1" x="10"/>
        <item m="1" x="9"/>
        <item m="1" x="4"/>
        <item m="1" x="5"/>
        <item m="1" x="6"/>
        <item m="1" x="7"/>
        <item m="1" x="8"/>
        <item m="1" x="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7">
        <item m="1" x="32"/>
        <item m="1" x="31"/>
        <item m="1" x="33"/>
        <item m="1" x="30"/>
        <item m="1" x="34"/>
        <item m="1" x="36"/>
        <item m="1" x="35"/>
        <item m="1" x="25"/>
        <item m="1" x="26"/>
        <item m="1" x="27"/>
        <item m="1" x="28"/>
        <item m="1" x="29"/>
        <item m="1" x="20"/>
        <item m="1" x="21"/>
        <item m="1" x="22"/>
        <item m="1" x="23"/>
        <item m="1" x="24"/>
        <item m="1" x="19"/>
        <item m="1" x="15"/>
        <item m="1" x="16"/>
        <item m="1" x="17"/>
        <item m="1" x="18"/>
        <item m="1" x="13"/>
        <item m="1" x="14"/>
        <item m="1" x="11"/>
        <item m="1" x="12"/>
        <item m="1" x="10"/>
        <item m="1" x="9"/>
        <item m="1" x="8"/>
        <item m="1" x="4"/>
        <item m="1" x="5"/>
        <item m="1" x="6"/>
        <item m="1" x="7"/>
        <item m="1"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4">
        <item m="1" x="35"/>
        <item m="1" x="41"/>
        <item m="1" x="40"/>
        <item m="1" x="38"/>
        <item m="1" x="43"/>
        <item m="1" x="37"/>
        <item m="1" x="42"/>
        <item m="1" x="36"/>
        <item m="1" x="39"/>
        <item m="1" x="29"/>
        <item m="1" x="30"/>
        <item m="1" x="31"/>
        <item m="1" x="32"/>
        <item m="1" x="33"/>
        <item m="1" x="34"/>
        <item m="1" x="22"/>
        <item m="1" x="23"/>
        <item m="1" x="24"/>
        <item m="1" x="25"/>
        <item m="1" x="26"/>
        <item m="1" x="27"/>
        <item m="1" x="28"/>
        <item m="1" x="21"/>
        <item m="1" x="17"/>
        <item m="1" x="18"/>
        <item m="1" x="19"/>
        <item m="1" x="20"/>
        <item m="1" x="15"/>
        <item m="1" x="16"/>
        <item m="1" x="13"/>
        <item m="1" x="14"/>
        <item m="1" x="12"/>
        <item m="1" x="10"/>
        <item m="1" x="11"/>
        <item m="1" x="9"/>
        <item m="1" x="4"/>
        <item m="1" x="5"/>
        <item m="1" x="6"/>
        <item m="1" x="7"/>
        <item m="1" x="8"/>
        <item m="1"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3">
        <item m="1" x="35"/>
        <item m="1" x="41"/>
        <item m="1" x="37"/>
        <item m="1" x="38"/>
        <item m="1" x="40"/>
        <item m="1" x="34"/>
        <item m="1" x="42"/>
        <item m="1" x="39"/>
        <item m="1" x="36"/>
        <item m="1" x="29"/>
        <item m="1" x="30"/>
        <item m="1" x="31"/>
        <item m="1" x="32"/>
        <item m="1" x="33"/>
        <item m="1" x="22"/>
        <item m="1" x="23"/>
        <item m="1" x="24"/>
        <item m="1" x="25"/>
        <item m="1" x="26"/>
        <item m="1" x="27"/>
        <item m="1" x="28"/>
        <item m="1" x="21"/>
        <item m="1" x="16"/>
        <item m="1" x="17"/>
        <item m="1" x="18"/>
        <item m="1" x="19"/>
        <item m="1" x="20"/>
        <item m="1" x="14"/>
        <item m="1" x="15"/>
        <item m="1" x="12"/>
        <item m="1" x="13"/>
        <item m="1" x="10"/>
        <item m="1" x="11"/>
        <item m="1" x="9"/>
        <item m="1" x="4"/>
        <item m="1" x="5"/>
        <item m="1" x="6"/>
        <item m="1" x="7"/>
        <item m="1" x="8"/>
        <item m="1" x="3"/>
        <item x="0"/>
        <item x="1"/>
        <item x="2"/>
      </items>
      <extLst>
        <ext xmlns:x14="http://schemas.microsoft.com/office/spreadsheetml/2009/9/main" uri="{2946ED86-A175-432a-8AC1-64E0C546D7DE}">
          <x14:pivotField fillDownLabels="1"/>
        </ext>
      </extLst>
    </pivotField>
    <pivotField axis="axisRow" compact="0" outline="0" showAll="0" defaultSubtotal="0">
      <items count="33">
        <item m="1" x="27"/>
        <item m="1" x="32"/>
        <item m="1" x="31"/>
        <item m="1" x="29"/>
        <item m="1" x="26"/>
        <item m="1" x="30"/>
        <item m="1" x="28"/>
        <item m="1" x="21"/>
        <item m="1" x="22"/>
        <item m="1" x="23"/>
        <item m="1" x="24"/>
        <item m="1" x="25"/>
        <item m="1" x="16"/>
        <item m="1" x="17"/>
        <item m="1" x="18"/>
        <item m="1" x="19"/>
        <item m="1" x="20"/>
        <item m="1" x="14"/>
        <item m="1" x="15"/>
        <item m="1" x="12"/>
        <item m="1" x="13"/>
        <item m="1" x="10"/>
        <item m="1" x="11"/>
        <item m="1" x="8"/>
        <item m="1" x="9"/>
        <item m="1" x="7"/>
        <item m="1" x="3"/>
        <item m="1" x="4"/>
        <item m="1" x="5"/>
        <item m="1" x="6"/>
        <item x="0"/>
        <item x="1"/>
        <item x="2"/>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3">
    <i>
      <x v="49"/>
      <x v="34"/>
      <x v="40"/>
      <x/>
      <x v="41"/>
      <x v="30"/>
      <x/>
    </i>
    <i>
      <x v="50"/>
      <x v="35"/>
      <x v="41"/>
      <x/>
      <x v="42"/>
      <x v="31"/>
      <x/>
    </i>
    <i>
      <x v="51"/>
      <x v="36"/>
      <x v="42"/>
      <x/>
      <x v="43"/>
      <x v="32"/>
      <x/>
    </i>
  </rowItems>
  <colItems count="1">
    <i/>
  </colItems>
  <formats count="21">
    <format dxfId="88">
      <pivotArea field="53" type="button" dataOnly="0" labelOnly="1" outline="0" axis="axisRow" fieldPosition="5"/>
    </format>
    <format dxfId="87">
      <pivotArea type="all" dataOnly="0" outline="0" fieldPosition="0"/>
    </format>
    <format dxfId="86">
      <pivotArea field="0" type="button" dataOnly="0" labelOnly="1" outline="0" axis="axisRow" fieldPosition="0"/>
    </format>
    <format dxfId="85">
      <pivotArea field="37" type="button" dataOnly="0" labelOnly="1" outline="0" axis="axisRow" fieldPosition="1"/>
    </format>
    <format dxfId="84">
      <pivotArea field="52" type="button" dataOnly="0" labelOnly="1" outline="0" axis="axisRow" fieldPosition="2"/>
    </format>
    <format dxfId="83">
      <pivotArea field="93" type="button" dataOnly="0" labelOnly="1" outline="0" axis="axisRow" fieldPosition="3"/>
    </format>
    <format dxfId="82">
      <pivotArea field="39" type="button" dataOnly="0" labelOnly="1" outline="0" axis="axisRow" fieldPosition="4"/>
    </format>
    <format dxfId="81">
      <pivotArea field="53" type="button" dataOnly="0" labelOnly="1" outline="0" axis="axisRow" fieldPosition="5"/>
    </format>
    <format dxfId="80">
      <pivotArea field="54" type="button" dataOnly="0" labelOnly="1" outline="0" axis="axisRow" fieldPosition="6"/>
    </format>
    <format dxfId="79">
      <pivotArea dataOnly="0" labelOnly="1" outline="0" fieldPosition="0">
        <references count="1">
          <reference field="0" count="0"/>
        </references>
      </pivotArea>
    </format>
    <format dxfId="78">
      <pivotArea field="53" type="button" dataOnly="0" labelOnly="1" outline="0" axis="axisRow" fieldPosition="5"/>
    </format>
    <format dxfId="77">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76">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75">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74">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73">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72">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1">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70">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69">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68">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6" firstHeaderRow="1" firstDataRow="1" firstDataCol="3"/>
  <pivotFields count="102">
    <pivotField axis="axisRow" compact="0" outline="0" showAll="0" defaultSubtotal="0">
      <items count="52">
        <item m="1" x="43"/>
        <item m="1" x="46"/>
        <item m="1" x="50"/>
        <item m="1" x="48"/>
        <item m="1" x="49"/>
        <item m="1" x="45"/>
        <item m="1" x="44"/>
        <item m="1" x="47"/>
        <item m="1" x="51"/>
        <item m="1" x="34"/>
        <item m="1" x="35"/>
        <item m="1" x="36"/>
        <item m="1" x="37"/>
        <item m="1" x="38"/>
        <item m="1" x="39"/>
        <item m="1" x="40"/>
        <item m="1" x="41"/>
        <item m="1" x="42"/>
        <item m="1" x="24"/>
        <item m="1" x="25"/>
        <item m="1" x="26"/>
        <item m="1" x="27"/>
        <item m="1" x="28"/>
        <item m="1" x="29"/>
        <item m="1" x="30"/>
        <item m="1" x="31"/>
        <item m="1" x="32"/>
        <item m="1" x="33"/>
        <item m="1" x="23"/>
        <item m="1" x="16"/>
        <item m="1" x="17"/>
        <item m="1" x="18"/>
        <item m="1" x="19"/>
        <item m="1" x="20"/>
        <item m="1" x="21"/>
        <item m="1" x="22"/>
        <item m="1" x="14"/>
        <item m="1" x="15"/>
        <item m="1" x="12"/>
        <item m="1" x="13"/>
        <item m="1" x="11"/>
        <item m="1" x="10"/>
        <item m="1" x="9"/>
        <item m="1" x="4"/>
        <item m="1" x="5"/>
        <item m="1" x="6"/>
        <item m="1" x="7"/>
        <item m="1" x="8"/>
        <item m="1" x="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6"/>
        <item m="1" x="7"/>
        <item m="1" x="4"/>
        <item x="0"/>
        <item m="1" x="3"/>
        <item m="1" x="2"/>
        <item m="1" x="5"/>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1">
        <item m="1" x="33"/>
        <item m="1" x="37"/>
        <item m="1" x="36"/>
        <item m="1" x="35"/>
        <item m="1" x="34"/>
        <item m="1" x="38"/>
        <item n="Cordial saludo   Apreciado ciudadano  la peticion no corresponde a una peticion ciudadana para registro en Bogota te escucha. ya que esta corresponde a un tramite de la Entidad. Se le dara el tramite que corresponda a traves del sistema de gestion docume" m="1" x="40"/>
        <item n="Cordial saludo  Apreciado ciudadano  la peticion no corresponde a una peticion ciudadana para registro en Bogota te escucha. ya que esta corresponde a un tramite de la Entidad. Se le dara el tramite que corresponda a traves del sistema de gestion documen" m="1" x="32"/>
        <item n="Reciba un cordial saludo  apreciado Ciudadano(a) Una vez analizada su peticion y de acuerdo con la ley 1755 de 2015  trasladamos su caso a la Secretaria de Gobierno -Alcaldia Local  Instituto para la Economia Social- IPES  para que procedan de conformida" m="1" x="39"/>
        <item n="Reciba un cordial saludo  apreciado Ciudadano(a) Una vez analizada su peticion y de acuerdo con el articulo 21 de la Ley 1755 de 2015  trasladamos su caso a la Secretaria Desarrolloe Economico y Secretaria de Gobierno   para que proceda de conformidad co" m="1" x="23"/>
        <item n="Reciba un cordial saludo apreciado ciudadano (a)  Una vez analizada su peticion le informamos que su caso lo esta tramitando la Secretaria de Gobierno-Alcaldia Local  Instituto de Desarrollo Urbano-IDU  entidades competentes para darle tramite a su solic" m="1" x="24"/>
        <item n="Reciba un cordial saludo  apreciado Ciudadano(a) Una vez analizada su peticion y de acuerdo con el articulo 21 de la Ley 1755 de 2015  trasladamos su caso a la Secretarai de Desarrollo Economico y Secretaria Distrital de Gobierno -Alcaldia Local para que" m="1" x="25"/>
        <item n="Reciba un cordial saludo  apreciado Ciudadano(a) Una vez analizada su peticion y de acuerdo con el articulo 21 de la Ley 1755 de 2015  trasladamos su caso a la Secretaria de Desarroloo Economico  IDU y Secretaria Distrital de Gobierno -Alcaldia Local par" m="1" x="26"/>
        <item m="1" x="27"/>
        <item m="1" x="28"/>
        <item n="Reciba un cordial saludo apreciado ciudadano (a) Una vez analizada su peticion le informamos que su caso lo esta tramitando la Secretaria de Gobierno-Alcaldia Local  Secretaria de Ambiente  Secretaria de Seguridad  Subred Norte  entidades competentes par" m="1" x="29"/>
        <item n="Reciba un cordial saludo  apreciado Ciudadano(a) Una vez analizada su peticion y de acuerdo con la Ley 1755 de 2015  trasladamos su caso a la Secretaria de Planeacion  Catastro  Secretaria de Habitat  para que procedan de conformidad con sus competencias" m="1" x="30"/>
        <item n="Reciba un cordial saludo  apreciado Ciudadano(a) Una vez analizada su peticion y de acuerdo con el articulo 21 de la Ley 1755 de 2015  trasladamos su caso a la Secretaria Distrital de Gobierno -Alcaldia Local  para que proceda de conformidad con sus comp" m="1" x="31"/>
        <item m="1" x="22"/>
        <item m="1" x="12"/>
        <item n="Reciba un cordial saludo Apreciado ciudadano (a)  Su solicitud ha sido asignada a la Subdireccion de Gestion Corporativa de la Defensoria del Espacio Publico con el radicado Orfeo Dadep No. 20244000011152 Puede hacer seguimiento a su solicitud a traves d" m="1" x="17"/>
        <item n="Reciba un cordial saludo Apreciado ciudadano (a)  Su solicitud ha sido asignada a la Subdireccion de Gestion Corporativa de la Defensoria del Espacio Publico con el radicado Orfeo Dadep No. 20244000010012 Puede hacer seguimiento a su solicitud a traves d" m="1" x="18"/>
        <item m="1" x="19"/>
        <item n="Reciba un cordial saludo  apreciado Ciudadano(a) Una vez analizada su peticion y de acuerdo con el articulo 21 de la Ley 1755 de 2015  trasladamos su caso al Instituto Distrital de Gestion de Riesgos y Cambio Climatico-IDIGER  para que proceda de conform" m="1" x="20"/>
        <item m="1" x="21"/>
        <item m="1" x="13"/>
        <item n="Reciba un cordial saludo  apreciado Ciudadano(a) Una vez analizada su peticion y de acuerdo con el articulo 21 de la Ley 1755 de 2015  trasladamos su caso a la Secretaria Distrital de Gobierno -Alcaldia Local  Instituto de Desarrollo Urbano-IDU  para que" m="1" x="15"/>
        <item n="Reciba un cordial saludo  apreciado Ciudadano(a) Una vez analizada su peticion y de acuerdo con el articulo 21 de la Ley 1755 de 2015  trasladamos su caso a la Secretaria de Movilidad  Instituto de Desarrollo Urbano-IDU  para que procedan de conformidad " m="1" x="16"/>
        <item m="1" x="14"/>
        <item n="Reciba un cordial saludo  apreciado Ciudadano(a) Una vez analizada su peticion y de acuerdo con el articulo 21 de la Ley 1755 de 2015  trasladamos su caso a la Secretaria de Movilidad  para que proceda de conformidad con sus competencias. Igualmente le i" m="1" x="10"/>
        <item m="1" x="11"/>
        <item n="Reciba un cordial saludo apreciado ciudadano (a) Una vez analizada su peticion le informamos que su caso lo esta tramitando la Secretaria de Gobierno-Alcaldia Local  entidad competente para darle tramite a su solicitud.  Para su conocimiento  De conformi" m="1" x="9"/>
        <item m="1" x="4"/>
        <item m="1" x="5"/>
        <item m="1" x="6"/>
        <item m="1" x="7"/>
        <item m="1" x="8"/>
        <item n="Reciba un cordial saludo  apreciado Ciudadano(a) Una vez analizada su peticion y de acuerdo con el articulo 21 de la Ley 1755 de 2015  trasladamos su caso a la Secretaria de Cultura  Instituto Distrital de Patrimonio Cultural-IDPC  para que procedan de c" m="1" x="3"/>
        <item n="Reciba un cordial saludo  apreciado Ciudadano(a) Una vez analizada su peticion y de acuerdo con el articulo 21 de la Ley 1755 de 2015  trasladamos su caso a la Unidad Administrativa Especial de Catastro Distrital-UAECD  para que proceda de conformidad co" x="0"/>
        <item n="Reciba un cordial saludo  apreciado ciudadano (a)  Su solicitud ha sido asignada a la Subdireccion de Gestion Inmobiliaria y del Espacio Publico de la Defensoria del Espacio Publico con el radicado Orfeo Dadep No. 20244000230182 igualmente de conformidad"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3">
    <i>
      <x v="49"/>
      <x v="3"/>
      <x v="38"/>
    </i>
    <i>
      <x v="50"/>
      <x v="7"/>
      <x v="39"/>
    </i>
    <i>
      <x v="51"/>
      <x v="3"/>
      <x v="40"/>
    </i>
  </rowItems>
  <colItems count="1">
    <i/>
  </colItems>
  <formats count="33">
    <format dxfId="43">
      <pivotArea field="16" type="button" dataOnly="0" labelOnly="1" outline="0" axis="axisRow" fieldPosition="1"/>
    </format>
    <format dxfId="42">
      <pivotArea dataOnly="0" labelOnly="1" fieldPosition="0">
        <references count="1">
          <reference field="16" count="0"/>
        </references>
      </pivotArea>
    </format>
    <format dxfId="41">
      <pivotArea dataOnly="0" labelOnly="1" grandRow="1" outline="0" fieldPosition="0"/>
    </format>
    <format dxfId="40">
      <pivotArea dataOnly="0" labelOnly="1" fieldPosition="0">
        <references count="2">
          <reference field="0" count="2">
            <x v="9"/>
            <x v="17"/>
          </reference>
          <reference field="16" count="1" selected="0">
            <x v="0"/>
          </reference>
        </references>
      </pivotArea>
    </format>
    <format dxfId="39">
      <pivotArea dataOnly="0" labelOnly="1" fieldPosition="0">
        <references count="2">
          <reference field="0" count="1">
            <x v="10"/>
          </reference>
          <reference field="16" count="1" selected="0">
            <x v="1"/>
          </reference>
        </references>
      </pivotArea>
    </format>
    <format dxfId="38">
      <pivotArea dataOnly="0" labelOnly="1" fieldPosition="0">
        <references count="2">
          <reference field="0" count="5">
            <x v="11"/>
            <x v="12"/>
            <x v="13"/>
            <x v="14"/>
            <x v="15"/>
          </reference>
          <reference field="16" count="1" selected="0">
            <x v="2"/>
          </reference>
        </references>
      </pivotArea>
    </format>
    <format dxfId="37">
      <pivotArea dataOnly="0" labelOnly="1" fieldPosition="0">
        <references count="2">
          <reference field="0" count="1">
            <x v="16"/>
          </reference>
          <reference field="16" count="1" selected="0">
            <x v="3"/>
          </reference>
        </references>
      </pivotArea>
    </format>
    <format dxfId="36">
      <pivotArea dataOnly="0" labelOnly="1" fieldPosition="0">
        <references count="3">
          <reference field="0" count="1" selected="0">
            <x v="9"/>
          </reference>
          <reference field="16" count="1" selected="0">
            <x v="0"/>
          </reference>
          <reference field="62" count="1">
            <x v="7"/>
          </reference>
        </references>
      </pivotArea>
    </format>
    <format dxfId="35">
      <pivotArea dataOnly="0" labelOnly="1" fieldPosition="0">
        <references count="3">
          <reference field="0" count="1" selected="0">
            <x v="17"/>
          </reference>
          <reference field="16" count="1" selected="0">
            <x v="0"/>
          </reference>
          <reference field="62" count="1">
            <x v="6"/>
          </reference>
        </references>
      </pivotArea>
    </format>
    <format dxfId="34">
      <pivotArea dataOnly="0" labelOnly="1" fieldPosition="0">
        <references count="3">
          <reference field="0" count="1" selected="0">
            <x v="10"/>
          </reference>
          <reference field="16" count="1" selected="0">
            <x v="1"/>
          </reference>
          <reference field="62" count="1">
            <x v="0"/>
          </reference>
        </references>
      </pivotArea>
    </format>
    <format dxfId="33">
      <pivotArea dataOnly="0" labelOnly="1" fieldPosition="0">
        <references count="3">
          <reference field="0" count="1" selected="0">
            <x v="11"/>
          </reference>
          <reference field="16" count="1" selected="0">
            <x v="2"/>
          </reference>
          <reference field="62" count="1">
            <x v="4"/>
          </reference>
        </references>
      </pivotArea>
    </format>
    <format dxfId="32">
      <pivotArea dataOnly="0" labelOnly="1" fieldPosition="0">
        <references count="3">
          <reference field="0" count="1" selected="0">
            <x v="12"/>
          </reference>
          <reference field="16" count="1" selected="0">
            <x v="2"/>
          </reference>
          <reference field="62" count="1">
            <x v="3"/>
          </reference>
        </references>
      </pivotArea>
    </format>
    <format dxfId="31">
      <pivotArea dataOnly="0" labelOnly="1" fieldPosition="0">
        <references count="3">
          <reference field="0" count="1" selected="0">
            <x v="13"/>
          </reference>
          <reference field="16" count="1" selected="0">
            <x v="2"/>
          </reference>
          <reference field="62" count="1">
            <x v="2"/>
          </reference>
        </references>
      </pivotArea>
    </format>
    <format dxfId="30">
      <pivotArea dataOnly="0" labelOnly="1" fieldPosition="0">
        <references count="3">
          <reference field="0" count="1" selected="0">
            <x v="14"/>
          </reference>
          <reference field="16" count="1" selected="0">
            <x v="2"/>
          </reference>
          <reference field="62" count="1">
            <x v="1"/>
          </reference>
        </references>
      </pivotArea>
    </format>
    <format dxfId="29">
      <pivotArea dataOnly="0" labelOnly="1" fieldPosition="0">
        <references count="3">
          <reference field="0" count="1" selected="0">
            <x v="15"/>
          </reference>
          <reference field="16" count="1" selected="0">
            <x v="2"/>
          </reference>
          <reference field="62" count="1">
            <x v="5"/>
          </reference>
        </references>
      </pivotArea>
    </format>
    <format dxfId="28">
      <pivotArea dataOnly="0" labelOnly="1" fieldPosition="0">
        <references count="3">
          <reference field="0" count="1" selected="0">
            <x v="16"/>
          </reference>
          <reference field="16" count="1" selected="0">
            <x v="3"/>
          </reference>
          <reference field="62" count="1">
            <x v="8"/>
          </reference>
        </references>
      </pivotArea>
    </format>
    <format dxfId="27">
      <pivotArea dataOnly="0" labelOnly="1" fieldPosition="0">
        <references count="3">
          <reference field="0" count="1" selected="0">
            <x v="9"/>
          </reference>
          <reference field="16" count="1" selected="0">
            <x v="0"/>
          </reference>
          <reference field="62" count="1">
            <x v="7"/>
          </reference>
        </references>
      </pivotArea>
    </format>
    <format dxfId="26">
      <pivotArea dataOnly="0" labelOnly="1" outline="0" fieldPosition="0">
        <references count="2">
          <reference field="0" count="1" selected="0">
            <x v="9"/>
          </reference>
          <reference field="16" count="1">
            <x v="0"/>
          </reference>
        </references>
      </pivotArea>
    </format>
    <format dxfId="25">
      <pivotArea dataOnly="0" labelOnly="1" outline="0" fieldPosition="0">
        <references count="2">
          <reference field="0" count="1" selected="0">
            <x v="10"/>
          </reference>
          <reference field="16" count="1">
            <x v="1"/>
          </reference>
        </references>
      </pivotArea>
    </format>
    <format dxfId="24">
      <pivotArea dataOnly="0" labelOnly="1" outline="0" fieldPosition="0">
        <references count="2">
          <reference field="0" count="1" selected="0">
            <x v="11"/>
          </reference>
          <reference field="16" count="1">
            <x v="2"/>
          </reference>
        </references>
      </pivotArea>
    </format>
    <format dxfId="23">
      <pivotArea dataOnly="0" labelOnly="1" outline="0" fieldPosition="0">
        <references count="2">
          <reference field="0" count="1" selected="0">
            <x v="16"/>
          </reference>
          <reference field="16" count="1">
            <x v="3"/>
          </reference>
        </references>
      </pivotArea>
    </format>
    <format dxfId="22">
      <pivotArea dataOnly="0" labelOnly="1" outline="0" fieldPosition="0">
        <references count="2">
          <reference field="0" count="1" selected="0">
            <x v="17"/>
          </reference>
          <reference field="16" count="1">
            <x v="0"/>
          </reference>
        </references>
      </pivotArea>
    </format>
    <format dxfId="21">
      <pivotArea field="0" type="button" dataOnly="0" labelOnly="1" outline="0" axis="axisRow" fieldPosition="0"/>
    </format>
    <format dxfId="20">
      <pivotArea dataOnly="0" labelOnly="1" outline="0" fieldPosition="0">
        <references count="1">
          <reference field="0" count="0"/>
        </references>
      </pivotArea>
    </format>
    <format dxfId="19">
      <pivotArea dataOnly="0" labelOnly="1" outline="0" fieldPosition="0">
        <references count="1">
          <reference field="62" count="0"/>
        </references>
      </pivotArea>
    </format>
    <format dxfId="18">
      <pivotArea field="62" type="button" dataOnly="0" labelOnly="1" outline="0" axis="axisRow" fieldPosition="2"/>
    </format>
    <format dxfId="17">
      <pivotArea dataOnly="0" labelOnly="1" outline="0" fieldPosition="0">
        <references count="3">
          <reference field="0" count="0" selected="0"/>
          <reference field="16" count="0" selected="0"/>
          <reference field="62" count="0"/>
        </references>
      </pivotArea>
    </format>
    <format dxfId="16">
      <pivotArea field="16" type="button" dataOnly="0" labelOnly="1" outline="0" axis="axisRow" fieldPosition="1"/>
    </format>
    <format dxfId="15">
      <pivotArea dataOnly="0" labelOnly="1" outline="0" fieldPosition="0">
        <references count="2">
          <reference field="0" count="1" selected="0">
            <x v="29"/>
          </reference>
          <reference field="16" count="1">
            <x v="5"/>
          </reference>
        </references>
      </pivotArea>
    </format>
    <format dxfId="14">
      <pivotArea dataOnly="0" labelOnly="1" outline="0" fieldPosition="0">
        <references count="2">
          <reference field="0" count="1" selected="0">
            <x v="31"/>
          </reference>
          <reference field="16" count="1">
            <x v="3"/>
          </reference>
        </references>
      </pivotArea>
    </format>
    <format dxfId="13">
      <pivotArea field="16" type="button" dataOnly="0" labelOnly="1" outline="0" axis="axisRow" fieldPosition="1"/>
    </format>
    <format dxfId="12">
      <pivotArea dataOnly="0" labelOnly="1" outline="0" fieldPosition="0">
        <references count="2">
          <reference field="0" count="1" selected="0">
            <x v="29"/>
          </reference>
          <reference field="16" count="1">
            <x v="5"/>
          </reference>
        </references>
      </pivotArea>
    </format>
    <format dxfId="11">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47E466-C097-4E23-B2B6-700C0AB3DF24}"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8">
    <pivotField showAll="0"/>
    <pivotField showAll="0"/>
    <pivotField showAll="0"/>
    <pivotField showAll="0"/>
    <pivotField axis="axisRow" dataField="1" showAll="0">
      <items count="6">
        <item x="0"/>
        <item m="1" x="3"/>
        <item m="1" x="4"/>
        <item m="1" x="2"/>
        <item m="1" x="1"/>
        <item t="default"/>
      </items>
    </pivotField>
    <pivotField showAll="0"/>
    <pivotField numFmtId="1" showAll="0"/>
    <pivotField showAll="0"/>
  </pivotFields>
  <rowFields count="1">
    <field x="4"/>
  </rowFields>
  <rowItems count="2">
    <i>
      <x/>
    </i>
    <i t="grand">
      <x/>
    </i>
  </rowItems>
  <colItems count="1">
    <i/>
  </colItems>
  <dataFields count="1">
    <dataField name="Cuenta de Estado petición final_x000a_Estado de la petición en el último día  del mes" fld="4" subtotal="count" baseField="0" baseItem="0"/>
  </dataFields>
  <formats count="9">
    <format dxfId="52">
      <pivotArea field="4" type="button" dataOnly="0" labelOnly="1" outline="0" axis="axisRow" fieldPosition="0"/>
    </format>
    <format dxfId="51">
      <pivotArea dataOnly="0" labelOnly="1" grandRow="1" outline="0" fieldPosition="0"/>
    </format>
    <format dxfId="50">
      <pivotArea dataOnly="0" labelOnly="1" outline="0" axis="axisValues" fieldPosition="0"/>
    </format>
    <format dxfId="49">
      <pivotArea field="4" type="button" dataOnly="0" labelOnly="1" outline="0" axis="axisRow" fieldPosition="0"/>
    </format>
    <format dxfId="48">
      <pivotArea dataOnly="0" labelOnly="1" grandRow="1" outline="0" fieldPosition="0"/>
    </format>
    <format dxfId="47">
      <pivotArea outline="0" collapsedLevelsAreSubtotals="1" fieldPosition="0"/>
    </format>
    <format dxfId="46">
      <pivotArea dataOnly="0" labelOnly="1" outline="0" axis="axisValues" fieldPosition="0"/>
    </format>
    <format dxfId="45">
      <pivotArea outline="0" collapsedLevelsAreSubtotals="1" fieldPosition="0"/>
    </format>
    <format dxfId="4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5"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5" totalsRowShown="0">
  <autoFilter ref="A2:CX5"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15"/>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14"/>
    <tableColumn id="33" xr3:uid="{22C76F38-374E-4BE9-BDF0-C0C6CBB9176F}" name="Latitud de los hechos" dataDxfId="113"/>
    <tableColumn id="34" xr3:uid="{D324DBDC-71A2-4AE6-B60F-DAAFD0106793}" name="Longitud de registro de la petición" dataDxfId="112"/>
    <tableColumn id="35" xr3:uid="{9C46939B-AB96-4492-8186-D137444C0257}" name="Latitud de registro de la petición" dataDxfId="111"/>
    <tableColumn id="36" xr3:uid="{E85A7E60-8B74-4865-9617-3063DBD94D47}" name="Fecha ingreso" dataDxfId="110"/>
    <tableColumn id="37" xr3:uid="{C9C2EC9C-796F-41FC-AD4D-20AFB7B3C69B}" name="Fecha registro" dataDxfId="109"/>
    <tableColumn id="38" xr3:uid="{1D07CB92-A1E6-49D1-8E7C-79B52A1C938C}" name="Fecha asignación" dataDxfId="108"/>
    <tableColumn id="39" xr3:uid="{F7AAD57E-760B-43A7-B65E-D7A7545234B6}" name="Fecha inicio términos" dataDxfId="107"/>
    <tableColumn id="40" xr3:uid="{6790AB65-4960-4954-816A-F58D29553499}" name="Número radicado entrada" dataDxfId="106"/>
    <tableColumn id="41" xr3:uid="{F4E52A11-8483-4761-B9DC-7E4036747FC7}" name="Fecha radicado entrada" dataDxfId="105"/>
    <tableColumn id="42" xr3:uid="{9148B41D-612F-45F6-B9ED-60F9A90B1C4A}" name="Fecha solicitud aclaración" dataDxfId="104"/>
    <tableColumn id="43" xr3:uid="{6301B721-1E4B-4C1D-854F-7D8501485D1A}" name="Fecha solicitud ampliación" dataDxfId="103"/>
    <tableColumn id="44" xr3:uid="{2F21BEA8-9A9A-45FB-9E37-66D4C9BBBF64}" name="Fecha respuesta aclaración" dataDxfId="102"/>
    <tableColumn id="45" xr3:uid="{82E32B16-728B-4D06-97ED-F7E4F5105000}" name="Fecha respuesta ampliación" dataDxfId="101"/>
    <tableColumn id="46" xr3:uid="{B1259AF3-9288-4A12-9F4B-E04740E7F956}" name="Fecha reinicio de términos" dataDxfId="100"/>
    <tableColumn id="47" xr3:uid="{D337E24C-3F5B-4865-B40F-C72309FC6871}" name="Fecha vencimiento" dataDxfId="99"/>
    <tableColumn id="48" xr3:uid="{5EDB7085-836C-423E-8EAC-0661B8366AD1}" name="Días para el vencimiento" dataDxfId="98"/>
    <tableColumn id="49" xr3:uid="{2A8028C5-236B-4A38-9427-CB79AF5B50C2}" name="Número radicado salida" dataDxfId="97"/>
    <tableColumn id="50" xr3:uid="{C318C084-2BD5-4201-A6C8-B0D371EDA36F}" name="Fecha radicado salida" dataDxfId="96"/>
    <tableColumn id="51" xr3:uid="{A2BCC445-019E-475E-A50E-FEF78A4C101D}" name="Fecha finalización" dataDxfId="95"/>
    <tableColumn id="52" xr3:uid="{37A39E96-DE97-4B04-ABB8-1357ACB15C96}" name="Fecha cierre" dataDxfId="94"/>
    <tableColumn id="53" xr3:uid="{D0FCA4F1-9B22-46DD-9845-14728AECFA5B}" name="Días gestión" dataDxfId="93"/>
    <tableColumn id="54" xr3:uid="{FAF79A9D-EDB3-4B26-ACB4-48AE7854B0EC}" name="Días vencimiento" dataDxfId="92"/>
    <tableColumn id="55" xr3:uid="{3F04C641-DE98-44C8-B2B6-FA12C8F043F8}" name="Actividad"/>
    <tableColumn id="56" xr3:uid="{2E909AA5-6541-4AFC-8623-4D39153C7133}" name="Responsable actividad"/>
    <tableColumn id="57" xr3:uid="{3575530D-11B0-4537-93D3-6D48F0C36326}" name="Fecha fin actividad" dataDxfId="91"/>
    <tableColumn id="58" xr3:uid="{7BC8D085-A344-485A-94D1-E6DB354AD273}" name="Días de la actividad" dataDxfId="90"/>
    <tableColumn id="59" xr3:uid="{3E20DA29-EF5A-4522-BBED-1ACC48C3752E}" name="Días vencimiento actividad" dataDxfId="89"/>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4.4" zeroHeight="1"/>
  <cols>
    <col min="1" max="1" width="3.44140625" customWidth="1"/>
    <col min="2" max="2" width="2.44140625" customWidth="1"/>
    <col min="3" max="17" width="11.44140625" customWidth="1"/>
    <col min="18" max="18" width="3.44140625" customWidth="1"/>
    <col min="19" max="16383" width="11.44140625" hidden="1"/>
    <col min="16384" max="16384" width="2.44140625" customWidth="1"/>
  </cols>
  <sheetData>
    <row r="1" spans="16:18">
      <c r="P1" s="11" t="s">
        <v>230</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election activeCell="B11" sqref="B11:C14"/>
    </sheetView>
  </sheetViews>
  <sheetFormatPr baseColWidth="10" defaultColWidth="0" defaultRowHeight="14.4" zeroHeight="1"/>
  <cols>
    <col min="1" max="1" width="8.109375" customWidth="1"/>
    <col min="2" max="2" width="23.5546875" customWidth="1"/>
    <col min="3" max="3" width="31.109375" customWidth="1"/>
    <col min="4" max="4" width="35.88671875" customWidth="1"/>
    <col min="5" max="5" width="35" customWidth="1"/>
    <col min="6" max="6" width="28.44140625" customWidth="1"/>
    <col min="7" max="7" width="128.109375" customWidth="1"/>
    <col min="8" max="8" width="20.109375" customWidth="1"/>
    <col min="9" max="9" width="32.44140625" bestFit="1" customWidth="1"/>
    <col min="10" max="10" width="6.44140625" customWidth="1"/>
    <col min="11" max="16384" width="11.44140625" hidden="1"/>
  </cols>
  <sheetData>
    <row r="1" spans="2:8"/>
    <row r="2" spans="2:8" ht="14.4"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7" t="s">
        <v>262</v>
      </c>
      <c r="C11" s="97"/>
      <c r="D11" s="99"/>
      <c r="E11" s="99"/>
      <c r="F11" s="99"/>
      <c r="G11" s="99"/>
      <c r="H11" s="4"/>
    </row>
    <row r="12" spans="2:8" ht="15" customHeight="1">
      <c r="B12" s="97"/>
      <c r="C12" s="97"/>
      <c r="D12" s="99"/>
      <c r="E12" s="99"/>
      <c r="F12" s="99"/>
      <c r="G12" s="99"/>
      <c r="H12" s="4"/>
    </row>
    <row r="13" spans="2:8" ht="10.5" customHeight="1">
      <c r="B13" s="97"/>
      <c r="C13" s="97"/>
      <c r="D13" s="4"/>
      <c r="E13" s="4"/>
      <c r="F13" s="4"/>
      <c r="G13" s="4"/>
      <c r="H13" s="4"/>
    </row>
    <row r="14" spans="2:8" ht="26.25" customHeight="1">
      <c r="B14" s="97"/>
      <c r="C14" s="97"/>
      <c r="D14" s="98"/>
      <c r="E14" s="98"/>
      <c r="F14" s="98"/>
      <c r="G14" s="98"/>
      <c r="H14" s="98"/>
    </row>
    <row r="15" spans="2:8" ht="18" customHeight="1">
      <c r="D15" s="98"/>
      <c r="E15" s="98"/>
      <c r="F15" s="98"/>
      <c r="G15" s="98"/>
      <c r="H15" s="98"/>
    </row>
    <row r="16" spans="2:8"/>
    <row r="17" spans="1:9"/>
    <row r="18" spans="1:9" ht="15" thickBot="1"/>
    <row r="19" spans="1:9" ht="100.5" customHeight="1">
      <c r="B19" s="8" t="s">
        <v>203</v>
      </c>
      <c r="C19" s="9" t="s">
        <v>204</v>
      </c>
      <c r="D19" s="9" t="s">
        <v>205</v>
      </c>
      <c r="E19" s="9" t="s">
        <v>206</v>
      </c>
      <c r="F19" s="9" t="s">
        <v>143</v>
      </c>
      <c r="G19" s="9" t="s">
        <v>144</v>
      </c>
      <c r="H19" s="9" t="s">
        <v>207</v>
      </c>
      <c r="I19" s="10" t="s">
        <v>208</v>
      </c>
    </row>
    <row r="20" spans="1:9" ht="77.25" customHeight="1">
      <c r="A20" s="81">
        <v>1</v>
      </c>
      <c r="B20" s="16">
        <f>+'solc. acc.info.septiembre'!A3</f>
        <v>4368652024</v>
      </c>
      <c r="C20" s="16" t="str">
        <f>+'solc. acc.info.septiembre'!K3</f>
        <v>Olga Lucia Mesa Moreno</v>
      </c>
      <c r="D20" s="16" t="str">
        <f>+'solc. acc.info.septiembre'!N3</f>
        <v>WEB</v>
      </c>
      <c r="E20" s="16" t="str">
        <f>+'solc. acc.info.septiembre'!O3</f>
        <v>SOLICITUD DE ACCESO A LA INFORMACION</v>
      </c>
      <c r="F20" s="16" t="str">
        <f>+'solc. acc.info.septiembre'!Q3</f>
        <v>Solucionado - Por traslado</v>
      </c>
      <c r="G20" s="61" t="s">
        <v>231</v>
      </c>
      <c r="H20" s="18">
        <f>+'solc. acc.info.septiembre'!BC3</f>
        <v>1</v>
      </c>
      <c r="I20" s="16" t="str">
        <f>+'solc. acc.info.septiembre'!CP3</f>
        <v>GESTIONADO</v>
      </c>
    </row>
    <row r="21" spans="1:9" ht="41.4" customHeight="1">
      <c r="B21" s="16">
        <f>+'solc. acc.info.septiembre'!A4</f>
        <v>4609262024</v>
      </c>
      <c r="C21" s="16" t="str">
        <f>+'solc. acc.info.septiembre'!K4</f>
        <v>Olga Lucia Mesa Moreno</v>
      </c>
      <c r="D21" s="16" t="str">
        <f>+'solc. acc.info.septiembre'!N4</f>
        <v>WEB</v>
      </c>
      <c r="E21" s="16" t="str">
        <f>+'solc. acc.info.septiembre'!O4</f>
        <v>SOLICITUD DE ACCESO A LA INFORMACION</v>
      </c>
      <c r="F21" s="16" t="str">
        <f>+'solc. acc.info.septiembre'!Q4</f>
        <v>Solucionado por asignar - Trasladar</v>
      </c>
      <c r="G21" s="61" t="s">
        <v>240</v>
      </c>
      <c r="H21" s="18">
        <f>+'solc. acc.info.septiembre'!BC4</f>
        <v>1</v>
      </c>
      <c r="I21" s="16" t="str">
        <f>+'solc. acc.info.septiembre'!CP4</f>
        <v>GESTIONADO</v>
      </c>
    </row>
    <row r="22" spans="1:9" ht="55.2">
      <c r="B22" s="16">
        <f>+'solc. acc.info.septiembre'!A5</f>
        <v>4660172024</v>
      </c>
      <c r="C22" s="16" t="str">
        <f>+'solc. acc.info.septiembre'!K5</f>
        <v>Olga Lucia Mesa Moreno</v>
      </c>
      <c r="D22" s="16" t="str">
        <f>+'solc. acc.info.septiembre'!N5</f>
        <v>WEB</v>
      </c>
      <c r="E22" s="16" t="str">
        <f>+'solc. acc.info.septiembre'!O5</f>
        <v>SOLICITUD DE ACCESO A LA INFORMACION</v>
      </c>
      <c r="F22" s="16" t="str">
        <f>+'solc. acc.info.septiembre'!Q5</f>
        <v>Solucionado - Por traslado</v>
      </c>
      <c r="G22" s="61" t="s">
        <v>251</v>
      </c>
      <c r="H22" s="18">
        <f>+'solc. acc.info.septiembre'!BC5</f>
        <v>1</v>
      </c>
      <c r="I22" s="16" t="str">
        <f>+'solc. acc.info.septiembre'!CP5</f>
        <v>GESTIONADO</v>
      </c>
    </row>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5"/>
  <sheetViews>
    <sheetView zoomScale="106" zoomScaleNormal="106" workbookViewId="0">
      <pane xSplit="3" ySplit="2" topLeftCell="BF3" activePane="bottomRight" state="frozen"/>
      <selection pane="topRight" activeCell="C1" sqref="C1"/>
      <selection pane="bottomLeft" activeCell="A3" sqref="A3"/>
      <selection pane="bottomRight" activeCell="BK3" sqref="BK3:BK5"/>
    </sheetView>
  </sheetViews>
  <sheetFormatPr baseColWidth="10" defaultRowHeight="14.4"/>
  <cols>
    <col min="2" max="2" width="19.6640625" customWidth="1"/>
    <col min="3" max="3" width="18.44140625" bestFit="1" customWidth="1"/>
    <col min="4" max="4" width="22.33203125" bestFit="1" customWidth="1"/>
    <col min="5" max="5" width="32.33203125" bestFit="1" customWidth="1"/>
    <col min="6" max="6" width="38.109375" customWidth="1"/>
    <col min="7" max="7" width="34.88671875" bestFit="1" customWidth="1"/>
    <col min="8" max="8" width="18.88671875" bestFit="1" customWidth="1"/>
    <col min="9" max="9" width="16.6640625" bestFit="1" customWidth="1"/>
    <col min="10" max="10" width="39.88671875" bestFit="1" customWidth="1"/>
    <col min="11" max="11" width="66" bestFit="1" customWidth="1"/>
    <col min="12" max="12" width="45.109375" bestFit="1" customWidth="1"/>
    <col min="13" max="13" width="19.88671875" bestFit="1" customWidth="1"/>
    <col min="14" max="14" width="16.6640625" bestFit="1" customWidth="1"/>
    <col min="15" max="15" width="8.109375" bestFit="1" customWidth="1"/>
    <col min="16" max="16" width="38.88671875" bestFit="1" customWidth="1"/>
    <col min="17" max="17" width="30" bestFit="1" customWidth="1"/>
    <col min="18" max="19" width="26.5546875" bestFit="1" customWidth="1"/>
    <col min="20" max="20" width="28.5546875" customWidth="1"/>
    <col min="21" max="21" width="19.88671875" bestFit="1" customWidth="1"/>
    <col min="22" max="22" width="19.109375" bestFit="1" customWidth="1"/>
    <col min="23" max="23" width="12.109375" bestFit="1" customWidth="1"/>
    <col min="24" max="24" width="10.44140625" bestFit="1" customWidth="1"/>
    <col min="25" max="25" width="19.6640625" bestFit="1" customWidth="1"/>
    <col min="26" max="26" width="21.44140625" bestFit="1" customWidth="1"/>
    <col min="27" max="27" width="25.5546875" bestFit="1" customWidth="1"/>
    <col min="28" max="28" width="10.33203125" bestFit="1" customWidth="1"/>
    <col min="29" max="29" width="16.44140625" bestFit="1" customWidth="1"/>
    <col min="30" max="30" width="38.5546875" customWidth="1"/>
    <col min="31" max="31" width="24.33203125" bestFit="1" customWidth="1"/>
    <col min="32" max="36" width="10.88671875" customWidth="1"/>
    <col min="37" max="37" width="20.88671875" bestFit="1" customWidth="1"/>
    <col min="38" max="38" width="25.109375" customWidth="1"/>
    <col min="39" max="39" width="10.88671875" customWidth="1"/>
    <col min="40" max="40" width="22.44140625" customWidth="1"/>
    <col min="41" max="41" width="10.88671875" customWidth="1"/>
    <col min="42" max="42" width="18.5546875" bestFit="1" customWidth="1"/>
    <col min="43" max="48" width="10.88671875" customWidth="1"/>
    <col min="49" max="49" width="15.5546875" customWidth="1"/>
    <col min="50" max="50" width="10.88671875" customWidth="1"/>
    <col min="51" max="51" width="20.44140625" bestFit="1" customWidth="1"/>
    <col min="52" max="52" width="10.88671875" customWidth="1"/>
    <col min="53" max="53" width="18" customWidth="1"/>
    <col min="54" max="54" width="14.109375" bestFit="1" customWidth="1"/>
    <col min="55" max="55" width="18" customWidth="1"/>
    <col min="56" max="56" width="14" style="12" customWidth="1"/>
    <col min="57" max="57" width="19.44140625" bestFit="1" customWidth="1"/>
    <col min="58" max="58" width="14.109375" bestFit="1" customWidth="1"/>
    <col min="59" max="59" width="14" bestFit="1" customWidth="1"/>
    <col min="60" max="60" width="18.5546875" bestFit="1" customWidth="1"/>
    <col min="61" max="61" width="20.88671875" bestFit="1" customWidth="1"/>
    <col min="62" max="62" width="23.44140625" bestFit="1" customWidth="1"/>
    <col min="63" max="63" width="19.88671875" bestFit="1" customWidth="1"/>
    <col min="64" max="64" width="20.44140625" bestFit="1" customWidth="1"/>
    <col min="65" max="90" width="11" customWidth="1"/>
    <col min="91" max="91" width="19" bestFit="1" customWidth="1"/>
    <col min="92" max="101" width="11" customWidth="1"/>
  </cols>
  <sheetData>
    <row r="1" spans="1:102">
      <c r="C1" s="22">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t="s">
        <v>0</v>
      </c>
      <c r="B2" t="s">
        <v>1</v>
      </c>
      <c r="C2" t="s">
        <v>2</v>
      </c>
      <c r="D2" t="s">
        <v>3</v>
      </c>
      <c r="E2" t="s">
        <v>4</v>
      </c>
      <c r="F2" t="s">
        <v>5</v>
      </c>
      <c r="G2" t="s">
        <v>6</v>
      </c>
      <c r="H2" t="s">
        <v>7</v>
      </c>
      <c r="I2" t="s">
        <v>8</v>
      </c>
      <c r="J2" t="s">
        <v>9</v>
      </c>
      <c r="K2" t="s">
        <v>10</v>
      </c>
      <c r="L2" t="s">
        <v>11</v>
      </c>
      <c r="M2" t="s">
        <v>12</v>
      </c>
      <c r="N2" t="s">
        <v>13</v>
      </c>
      <c r="O2" t="s">
        <v>14</v>
      </c>
      <c r="P2" t="s">
        <v>15</v>
      </c>
      <c r="Q2" t="s">
        <v>16</v>
      </c>
      <c r="R2" t="s">
        <v>17</v>
      </c>
      <c r="S2" t="s">
        <v>18</v>
      </c>
      <c r="T2" t="s">
        <v>19</v>
      </c>
      <c r="U2" t="s">
        <v>20</v>
      </c>
      <c r="V2" t="s">
        <v>21</v>
      </c>
      <c r="W2" t="s">
        <v>22</v>
      </c>
      <c r="X2" t="s">
        <v>23</v>
      </c>
      <c r="Y2" t="s">
        <v>24</v>
      </c>
      <c r="Z2" t="s">
        <v>25</v>
      </c>
      <c r="AA2" t="s">
        <v>26</v>
      </c>
      <c r="AB2" t="s">
        <v>27</v>
      </c>
      <c r="AC2" t="s">
        <v>28</v>
      </c>
      <c r="AD2" t="s">
        <v>29</v>
      </c>
      <c r="AE2" t="s">
        <v>30</v>
      </c>
      <c r="AF2" t="s">
        <v>31</v>
      </c>
      <c r="AG2" t="s">
        <v>32</v>
      </c>
      <c r="AH2" t="s">
        <v>33</v>
      </c>
      <c r="AI2" t="s">
        <v>34</v>
      </c>
      <c r="AJ2" t="s">
        <v>35</v>
      </c>
      <c r="AK2" t="s">
        <v>36</v>
      </c>
      <c r="AL2" t="s">
        <v>37</v>
      </c>
      <c r="AM2" t="s">
        <v>38</v>
      </c>
      <c r="AN2" t="s">
        <v>39</v>
      </c>
      <c r="AO2" t="s">
        <v>40</v>
      </c>
      <c r="AP2" t="s">
        <v>41</v>
      </c>
      <c r="AQ2" t="s">
        <v>42</v>
      </c>
      <c r="AR2" t="s">
        <v>43</v>
      </c>
      <c r="AS2" t="s">
        <v>44</v>
      </c>
      <c r="AT2" t="s">
        <v>45</v>
      </c>
      <c r="AU2" t="s">
        <v>46</v>
      </c>
      <c r="AV2" t="s">
        <v>47</v>
      </c>
      <c r="AW2" t="s">
        <v>48</v>
      </c>
      <c r="AX2" t="s">
        <v>49</v>
      </c>
      <c r="AY2" t="s">
        <v>50</v>
      </c>
      <c r="AZ2" t="s">
        <v>51</v>
      </c>
      <c r="BA2" t="s">
        <v>52</v>
      </c>
      <c r="BB2" t="s">
        <v>53</v>
      </c>
      <c r="BC2" t="s">
        <v>54</v>
      </c>
      <c r="BD2" t="s">
        <v>55</v>
      </c>
      <c r="BE2" t="s">
        <v>56</v>
      </c>
      <c r="BF2" t="s">
        <v>57</v>
      </c>
      <c r="BG2" t="s">
        <v>58</v>
      </c>
      <c r="BH2" t="s">
        <v>59</v>
      </c>
      <c r="BI2" t="s">
        <v>60</v>
      </c>
      <c r="BJ2" t="s">
        <v>61</v>
      </c>
      <c r="BK2" t="s">
        <v>62</v>
      </c>
      <c r="BL2" t="s">
        <v>63</v>
      </c>
      <c r="BM2" t="s">
        <v>64</v>
      </c>
      <c r="BN2" t="s">
        <v>65</v>
      </c>
      <c r="BO2" t="s">
        <v>66</v>
      </c>
      <c r="BP2" t="s">
        <v>67</v>
      </c>
      <c r="BQ2" t="s">
        <v>68</v>
      </c>
      <c r="BR2" t="s">
        <v>69</v>
      </c>
      <c r="BS2" t="s">
        <v>70</v>
      </c>
      <c r="BT2" t="s">
        <v>71</v>
      </c>
      <c r="BU2" t="s">
        <v>72</v>
      </c>
      <c r="BV2" t="s">
        <v>73</v>
      </c>
      <c r="BW2" t="s">
        <v>74</v>
      </c>
      <c r="BX2" t="s">
        <v>75</v>
      </c>
      <c r="BY2" t="s">
        <v>76</v>
      </c>
      <c r="BZ2" t="s">
        <v>77</v>
      </c>
      <c r="CA2" t="s">
        <v>78</v>
      </c>
      <c r="CB2" t="s">
        <v>79</v>
      </c>
      <c r="CC2" t="s">
        <v>80</v>
      </c>
      <c r="CD2" t="s">
        <v>81</v>
      </c>
      <c r="CE2" t="s">
        <v>82</v>
      </c>
      <c r="CF2" t="s">
        <v>83</v>
      </c>
      <c r="CG2" t="s">
        <v>84</v>
      </c>
      <c r="CH2" t="s">
        <v>85</v>
      </c>
      <c r="CI2" t="s">
        <v>86</v>
      </c>
      <c r="CJ2" t="s">
        <v>87</v>
      </c>
      <c r="CK2" t="s">
        <v>88</v>
      </c>
      <c r="CL2" t="s">
        <v>89</v>
      </c>
      <c r="CM2" t="s">
        <v>90</v>
      </c>
      <c r="CN2" t="s">
        <v>91</v>
      </c>
      <c r="CO2" t="s">
        <v>92</v>
      </c>
      <c r="CP2" t="s">
        <v>93</v>
      </c>
      <c r="CQ2" t="s">
        <v>94</v>
      </c>
      <c r="CR2" t="s">
        <v>95</v>
      </c>
      <c r="CS2" t="s">
        <v>96</v>
      </c>
      <c r="CT2" t="s">
        <v>97</v>
      </c>
      <c r="CU2" t="s">
        <v>98</v>
      </c>
      <c r="CV2" t="s">
        <v>220</v>
      </c>
      <c r="CW2" t="s">
        <v>215</v>
      </c>
      <c r="CX2" t="s">
        <v>216</v>
      </c>
    </row>
    <row r="3" spans="1:102">
      <c r="A3">
        <v>4368652024</v>
      </c>
      <c r="B3" t="s">
        <v>99</v>
      </c>
      <c r="C3" t="s">
        <v>100</v>
      </c>
      <c r="D3" t="s">
        <v>101</v>
      </c>
      <c r="E3" t="s">
        <v>102</v>
      </c>
      <c r="F3" t="s">
        <v>103</v>
      </c>
      <c r="H3" t="s">
        <v>104</v>
      </c>
      <c r="I3" t="s">
        <v>127</v>
      </c>
      <c r="J3" t="s">
        <v>128</v>
      </c>
      <c r="K3" t="s">
        <v>153</v>
      </c>
      <c r="L3" t="s">
        <v>107</v>
      </c>
      <c r="N3" t="s">
        <v>121</v>
      </c>
      <c r="O3" t="s">
        <v>108</v>
      </c>
      <c r="P3" t="s">
        <v>109</v>
      </c>
      <c r="Q3" t="s">
        <v>155</v>
      </c>
      <c r="R3" t="s">
        <v>155</v>
      </c>
      <c r="S3" t="s">
        <v>231</v>
      </c>
      <c r="T3" t="s">
        <v>110</v>
      </c>
      <c r="V3" t="s">
        <v>111</v>
      </c>
      <c r="W3" t="s">
        <v>112</v>
      </c>
      <c r="X3" t="s">
        <v>111</v>
      </c>
      <c r="AA3" t="s">
        <v>111</v>
      </c>
      <c r="AC3" t="s">
        <v>232</v>
      </c>
      <c r="AL3" s="5">
        <v>45562</v>
      </c>
      <c r="AM3" s="5">
        <v>45565</v>
      </c>
      <c r="AN3" s="7">
        <v>45566.491840277777</v>
      </c>
      <c r="AO3" s="5">
        <v>45567</v>
      </c>
      <c r="AQ3" s="5">
        <v>45562</v>
      </c>
      <c r="AR3" t="s">
        <v>113</v>
      </c>
      <c r="AS3" t="s">
        <v>113</v>
      </c>
      <c r="AT3" t="s">
        <v>113</v>
      </c>
      <c r="AU3" t="s">
        <v>113</v>
      </c>
      <c r="AV3" t="s">
        <v>113</v>
      </c>
      <c r="AW3" s="7">
        <v>45581.999988425923</v>
      </c>
      <c r="AX3">
        <v>10</v>
      </c>
      <c r="AZ3" t="s">
        <v>113</v>
      </c>
      <c r="BA3" s="7">
        <v>45566.659884259258</v>
      </c>
      <c r="BB3" s="7">
        <v>45567.66642361111</v>
      </c>
      <c r="BC3">
        <v>1</v>
      </c>
      <c r="BD3">
        <v>0</v>
      </c>
      <c r="BE3" t="s">
        <v>114</v>
      </c>
      <c r="BF3" t="s">
        <v>10</v>
      </c>
      <c r="BG3" s="5">
        <v>45568</v>
      </c>
      <c r="BH3">
        <v>2</v>
      </c>
      <c r="BI3">
        <v>0</v>
      </c>
      <c r="BJ3" t="s">
        <v>233</v>
      </c>
      <c r="BK3" t="s">
        <v>233</v>
      </c>
      <c r="BL3" t="s">
        <v>122</v>
      </c>
      <c r="BM3" t="s">
        <v>122</v>
      </c>
      <c r="BN3" t="s">
        <v>123</v>
      </c>
      <c r="BO3" t="s">
        <v>154</v>
      </c>
      <c r="BP3" t="s">
        <v>115</v>
      </c>
      <c r="BQ3" t="s">
        <v>124</v>
      </c>
      <c r="BR3" t="s">
        <v>234</v>
      </c>
      <c r="BS3">
        <v>13270382</v>
      </c>
      <c r="BT3" t="s">
        <v>235</v>
      </c>
      <c r="BU3" t="s">
        <v>236</v>
      </c>
      <c r="BW3">
        <v>3154681228</v>
      </c>
      <c r="BX3" t="s">
        <v>237</v>
      </c>
      <c r="CC3" t="s">
        <v>111</v>
      </c>
      <c r="CD3" t="s">
        <v>112</v>
      </c>
      <c r="CE3" t="s">
        <v>238</v>
      </c>
      <c r="CF3" t="s">
        <v>101</v>
      </c>
      <c r="CG3">
        <v>1</v>
      </c>
      <c r="CH3" t="s">
        <v>116</v>
      </c>
      <c r="CI3" t="s">
        <v>125</v>
      </c>
      <c r="CK3" t="s">
        <v>239</v>
      </c>
      <c r="CL3" t="s">
        <v>117</v>
      </c>
      <c r="CO3" t="s">
        <v>119</v>
      </c>
      <c r="CP3" t="s">
        <v>120</v>
      </c>
      <c r="CV3" s="92">
        <v>0.30532407407407408</v>
      </c>
      <c r="CW3" t="s">
        <v>229</v>
      </c>
    </row>
    <row r="4" spans="1:102">
      <c r="A4">
        <v>4609262024</v>
      </c>
      <c r="B4" t="s">
        <v>99</v>
      </c>
      <c r="C4" t="s">
        <v>100</v>
      </c>
      <c r="D4" t="s">
        <v>101</v>
      </c>
      <c r="E4" t="s">
        <v>102</v>
      </c>
      <c r="F4" t="s">
        <v>103</v>
      </c>
      <c r="H4" t="s">
        <v>104</v>
      </c>
      <c r="I4" t="s">
        <v>127</v>
      </c>
      <c r="J4" t="s">
        <v>128</v>
      </c>
      <c r="K4" t="s">
        <v>153</v>
      </c>
      <c r="L4" t="s">
        <v>107</v>
      </c>
      <c r="N4" t="s">
        <v>121</v>
      </c>
      <c r="O4" t="s">
        <v>108</v>
      </c>
      <c r="P4" t="s">
        <v>171</v>
      </c>
      <c r="Q4" t="s">
        <v>226</v>
      </c>
      <c r="R4" t="s">
        <v>226</v>
      </c>
      <c r="S4" t="s">
        <v>240</v>
      </c>
      <c r="T4" t="s">
        <v>110</v>
      </c>
      <c r="V4" t="s">
        <v>111</v>
      </c>
      <c r="W4" t="s">
        <v>112</v>
      </c>
      <c r="X4" t="s">
        <v>111</v>
      </c>
      <c r="AA4" t="s">
        <v>111</v>
      </c>
      <c r="AL4" s="5">
        <v>45576</v>
      </c>
      <c r="AM4" s="5">
        <v>45580</v>
      </c>
      <c r="AN4" s="7">
        <v>45576.71806712963</v>
      </c>
      <c r="AO4" s="5">
        <v>45580</v>
      </c>
      <c r="AQ4" s="5">
        <v>45576</v>
      </c>
      <c r="AR4" t="s">
        <v>113</v>
      </c>
      <c r="AS4" t="s">
        <v>113</v>
      </c>
      <c r="AT4" t="s">
        <v>113</v>
      </c>
      <c r="AU4" t="s">
        <v>113</v>
      </c>
      <c r="AV4" t="s">
        <v>113</v>
      </c>
      <c r="AW4" s="7">
        <v>45593.999988425923</v>
      </c>
      <c r="AX4">
        <v>9</v>
      </c>
      <c r="AZ4" t="s">
        <v>113</v>
      </c>
      <c r="BA4" s="7">
        <v>45580.284687500003</v>
      </c>
      <c r="BB4" s="7">
        <v>45593.739884259259</v>
      </c>
      <c r="BC4">
        <v>1</v>
      </c>
      <c r="BD4">
        <v>0</v>
      </c>
      <c r="BE4" t="s">
        <v>114</v>
      </c>
      <c r="BF4" t="s">
        <v>10</v>
      </c>
      <c r="BG4" s="5">
        <v>45581</v>
      </c>
      <c r="BH4">
        <v>2</v>
      </c>
      <c r="BI4">
        <v>0</v>
      </c>
      <c r="BJ4" t="s">
        <v>241</v>
      </c>
      <c r="BK4" t="s">
        <v>241</v>
      </c>
      <c r="BL4" t="s">
        <v>122</v>
      </c>
      <c r="BM4" t="s">
        <v>122</v>
      </c>
      <c r="BN4" t="s">
        <v>123</v>
      </c>
      <c r="BO4" t="s">
        <v>154</v>
      </c>
      <c r="BP4" t="s">
        <v>115</v>
      </c>
      <c r="BQ4" t="s">
        <v>124</v>
      </c>
      <c r="BR4" t="s">
        <v>242</v>
      </c>
      <c r="BS4">
        <v>1058038422</v>
      </c>
      <c r="BT4" t="s">
        <v>235</v>
      </c>
      <c r="BU4" t="s">
        <v>243</v>
      </c>
      <c r="BV4">
        <v>3102371517</v>
      </c>
      <c r="BW4">
        <v>3102371517</v>
      </c>
      <c r="BX4" t="s">
        <v>244</v>
      </c>
      <c r="CC4" t="s">
        <v>111</v>
      </c>
      <c r="CD4" t="s">
        <v>112</v>
      </c>
      <c r="CE4" t="s">
        <v>245</v>
      </c>
      <c r="CF4" t="s">
        <v>101</v>
      </c>
      <c r="CG4">
        <v>1</v>
      </c>
      <c r="CH4" t="s">
        <v>180</v>
      </c>
      <c r="CI4" t="s">
        <v>125</v>
      </c>
      <c r="CK4" t="s">
        <v>126</v>
      </c>
      <c r="CL4" t="s">
        <v>117</v>
      </c>
      <c r="CN4" t="s">
        <v>118</v>
      </c>
      <c r="CO4" t="s">
        <v>119</v>
      </c>
      <c r="CP4" t="s">
        <v>120</v>
      </c>
    </row>
    <row r="5" spans="1:102">
      <c r="A5">
        <v>4660172024</v>
      </c>
      <c r="B5" t="s">
        <v>99</v>
      </c>
      <c r="C5" t="s">
        <v>100</v>
      </c>
      <c r="D5" t="s">
        <v>101</v>
      </c>
      <c r="E5" t="s">
        <v>102</v>
      </c>
      <c r="F5" t="s">
        <v>103</v>
      </c>
      <c r="H5" t="s">
        <v>104</v>
      </c>
      <c r="I5" t="s">
        <v>127</v>
      </c>
      <c r="J5" t="s">
        <v>128</v>
      </c>
      <c r="K5" t="s">
        <v>153</v>
      </c>
      <c r="L5" t="s">
        <v>107</v>
      </c>
      <c r="N5" t="s">
        <v>121</v>
      </c>
      <c r="O5" t="s">
        <v>108</v>
      </c>
      <c r="P5" t="s">
        <v>171</v>
      </c>
      <c r="Q5" t="s">
        <v>155</v>
      </c>
      <c r="R5" t="s">
        <v>155</v>
      </c>
      <c r="S5" t="s">
        <v>246</v>
      </c>
      <c r="T5" t="s">
        <v>110</v>
      </c>
      <c r="V5" t="s">
        <v>111</v>
      </c>
      <c r="W5" t="s">
        <v>111</v>
      </c>
      <c r="X5" t="s">
        <v>111</v>
      </c>
      <c r="AA5" t="s">
        <v>111</v>
      </c>
      <c r="AG5">
        <v>5</v>
      </c>
      <c r="AH5" s="88">
        <v>-7406308007233740</v>
      </c>
      <c r="AI5" s="88">
        <v>4706322849996810</v>
      </c>
      <c r="AL5" s="5">
        <v>45581</v>
      </c>
      <c r="AM5" s="5">
        <v>45582</v>
      </c>
      <c r="AN5" s="7">
        <v>45581.752812500003</v>
      </c>
      <c r="AO5" s="5">
        <v>45582</v>
      </c>
      <c r="AQ5" s="5">
        <v>45581</v>
      </c>
      <c r="AR5" t="s">
        <v>113</v>
      </c>
      <c r="AS5" t="s">
        <v>113</v>
      </c>
      <c r="AT5" t="s">
        <v>113</v>
      </c>
      <c r="AU5" t="s">
        <v>113</v>
      </c>
      <c r="AV5" t="s">
        <v>113</v>
      </c>
      <c r="AW5" s="7">
        <v>45595.999988425923</v>
      </c>
      <c r="AX5">
        <v>9</v>
      </c>
      <c r="AZ5" t="s">
        <v>113</v>
      </c>
      <c r="BA5" s="7">
        <v>45582.271909722222</v>
      </c>
      <c r="BB5" s="7">
        <v>45582.662187499998</v>
      </c>
      <c r="BC5">
        <v>1</v>
      </c>
      <c r="BD5">
        <v>0</v>
      </c>
      <c r="BE5" t="s">
        <v>114</v>
      </c>
      <c r="BF5" t="s">
        <v>10</v>
      </c>
      <c r="BG5" s="5">
        <v>45583</v>
      </c>
      <c r="BH5">
        <v>2</v>
      </c>
      <c r="BI5">
        <v>0</v>
      </c>
      <c r="BJ5" t="s">
        <v>247</v>
      </c>
      <c r="BK5" t="s">
        <v>247</v>
      </c>
      <c r="BL5" t="s">
        <v>122</v>
      </c>
      <c r="BM5" t="s">
        <v>122</v>
      </c>
      <c r="BN5" t="s">
        <v>123</v>
      </c>
      <c r="BO5" t="s">
        <v>154</v>
      </c>
      <c r="BP5" t="s">
        <v>248</v>
      </c>
      <c r="BQ5" t="s">
        <v>124</v>
      </c>
      <c r="BR5" t="s">
        <v>249</v>
      </c>
      <c r="BS5">
        <v>51703533</v>
      </c>
      <c r="BT5" t="s">
        <v>235</v>
      </c>
      <c r="BU5" t="s">
        <v>250</v>
      </c>
      <c r="BW5">
        <v>3168536299</v>
      </c>
      <c r="BX5" t="s">
        <v>250</v>
      </c>
      <c r="CC5" t="s">
        <v>111</v>
      </c>
      <c r="CD5" t="s">
        <v>112</v>
      </c>
      <c r="CE5" t="s">
        <v>179</v>
      </c>
      <c r="CF5" t="s">
        <v>101</v>
      </c>
      <c r="CG5">
        <v>1</v>
      </c>
      <c r="CH5" t="s">
        <v>180</v>
      </c>
      <c r="CI5" t="s">
        <v>125</v>
      </c>
      <c r="CK5" t="s">
        <v>126</v>
      </c>
      <c r="CL5" t="s">
        <v>117</v>
      </c>
      <c r="CN5" t="s">
        <v>118</v>
      </c>
      <c r="CO5" t="s">
        <v>119</v>
      </c>
      <c r="CP5" t="s">
        <v>120</v>
      </c>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topLeftCell="A4" zoomScale="80" zoomScaleNormal="80" workbookViewId="0"/>
  </sheetViews>
  <sheetFormatPr baseColWidth="10" defaultColWidth="0" defaultRowHeight="14.4" customHeight="1" zeroHeight="1"/>
  <cols>
    <col min="1" max="1" width="2.44140625" customWidth="1"/>
    <col min="2" max="2" width="4.44140625" customWidth="1"/>
    <col min="3" max="3" width="30.5546875" customWidth="1"/>
    <col min="4" max="4" width="30.109375" customWidth="1"/>
    <col min="5" max="5" width="2" customWidth="1"/>
    <col min="6" max="6" width="30.109375" customWidth="1"/>
    <col min="7" max="7" width="30.5546875" customWidth="1"/>
    <col min="8" max="8" width="3.5546875" customWidth="1"/>
    <col min="9" max="11" width="11.5546875" customWidth="1"/>
    <col min="12" max="15" width="11.44140625" customWidth="1"/>
    <col min="16" max="16384" width="11.44140625" hidden="1"/>
  </cols>
  <sheetData>
    <row r="1" spans="3:4"/>
    <row r="2" spans="3:4"/>
    <row r="3" spans="3:4"/>
    <row r="4" spans="3:4"/>
    <row r="5" spans="3:4"/>
    <row r="6" spans="3:4"/>
    <row r="7" spans="3:4"/>
    <row r="8" spans="3:4"/>
    <row r="9" spans="3:4"/>
    <row r="10" spans="3:4"/>
    <row r="11" spans="3:4"/>
    <row r="12" spans="3:4"/>
    <row r="13" spans="3:4"/>
    <row r="14" spans="3:4"/>
    <row r="15" spans="3:4" ht="15" customHeight="1">
      <c r="C15" s="101" t="s">
        <v>132</v>
      </c>
      <c r="D15" s="101"/>
    </row>
    <row r="16" spans="3:4" ht="15" customHeight="1">
      <c r="C16" s="101"/>
      <c r="D16" s="101"/>
    </row>
    <row r="17" spans="3:9" ht="28.5" customHeight="1">
      <c r="C17" s="2"/>
    </row>
    <row r="18" spans="3:9" ht="15" customHeight="1">
      <c r="C18" s="105" t="s">
        <v>252</v>
      </c>
      <c r="D18" s="105"/>
      <c r="E18" s="77"/>
      <c r="F18" s="106" t="s">
        <v>258</v>
      </c>
      <c r="G18" s="106"/>
    </row>
    <row r="19" spans="3:9" ht="30.75" customHeight="1">
      <c r="C19" s="105"/>
      <c r="D19" s="105"/>
      <c r="E19" s="77"/>
      <c r="F19" s="106"/>
      <c r="G19" s="106"/>
    </row>
    <row r="20" spans="3:9" ht="30.75" customHeight="1">
      <c r="C20" s="105"/>
      <c r="D20" s="105"/>
      <c r="E20" s="77"/>
      <c r="F20" s="106"/>
      <c r="G20" s="106"/>
    </row>
    <row r="21" spans="3:9" ht="16.2">
      <c r="C21" s="105"/>
      <c r="D21" s="105"/>
      <c r="E21" s="77"/>
      <c r="F21" s="106"/>
      <c r="G21" s="106"/>
    </row>
    <row r="22" spans="3:9" ht="16.2">
      <c r="C22" s="105"/>
      <c r="D22" s="105"/>
      <c r="E22" s="77"/>
      <c r="F22" s="106"/>
      <c r="G22" s="106"/>
    </row>
    <row r="23" spans="3:9" ht="16.2">
      <c r="C23" s="105"/>
      <c r="D23" s="105"/>
      <c r="E23" s="77"/>
      <c r="F23" s="106"/>
      <c r="G23" s="106"/>
    </row>
    <row r="24" spans="3:9" ht="16.2">
      <c r="C24" s="79"/>
      <c r="D24" s="79"/>
      <c r="E24" s="77"/>
      <c r="F24" s="106"/>
      <c r="G24" s="106"/>
    </row>
    <row r="25" spans="3:9" ht="16.2">
      <c r="C25" s="79"/>
      <c r="D25" s="79"/>
      <c r="E25" s="77"/>
      <c r="F25" s="106"/>
      <c r="G25" s="106"/>
    </row>
    <row r="26" spans="3:9" ht="16.2">
      <c r="C26" s="79"/>
      <c r="D26" s="79"/>
      <c r="E26" s="77"/>
      <c r="F26" s="106"/>
      <c r="G26" s="106"/>
    </row>
    <row r="27" spans="3:9" ht="16.2">
      <c r="C27" s="79"/>
      <c r="D27" s="79"/>
      <c r="E27" s="77"/>
      <c r="F27" s="106"/>
      <c r="G27" s="106"/>
    </row>
    <row r="28" spans="3:9" ht="16.2">
      <c r="C28" s="79"/>
      <c r="D28" s="79"/>
      <c r="E28" s="77"/>
      <c r="F28" s="106"/>
      <c r="G28" s="106"/>
    </row>
    <row r="29" spans="3:9" ht="57.6">
      <c r="C29" s="20" t="s">
        <v>133</v>
      </c>
      <c r="D29" s="20" t="s">
        <v>134</v>
      </c>
      <c r="E29" s="103" t="s">
        <v>135</v>
      </c>
      <c r="F29" s="103"/>
      <c r="G29" s="20" t="s">
        <v>136</v>
      </c>
    </row>
    <row r="30" spans="3:9" ht="42" customHeight="1">
      <c r="C30" s="21">
        <v>3</v>
      </c>
      <c r="D30" s="21">
        <v>2</v>
      </c>
      <c r="E30" s="102">
        <v>1</v>
      </c>
      <c r="F30" s="102"/>
      <c r="G30" s="21">
        <v>0</v>
      </c>
    </row>
    <row r="31" spans="3:9" ht="30.75" customHeight="1">
      <c r="C31" s="100" t="s">
        <v>209</v>
      </c>
      <c r="D31" s="100"/>
      <c r="E31" s="100"/>
      <c r="F31" s="100"/>
      <c r="G31" s="100"/>
      <c r="I31" s="1"/>
    </row>
    <row r="32" spans="3:9" ht="27" customHeight="1">
      <c r="C32" s="104"/>
      <c r="D32" s="104"/>
      <c r="E32" s="104"/>
      <c r="F32" s="104"/>
      <c r="G32" s="104"/>
    </row>
    <row r="33" hidden="1"/>
    <row r="34" hidden="1"/>
    <row r="35" hidden="1"/>
    <row r="41" hidden="1"/>
    <row r="42" ht="31.3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9"/>
  <sheetViews>
    <sheetView showGridLines="0" topLeftCell="A8" zoomScale="80" zoomScaleNormal="80" workbookViewId="0"/>
  </sheetViews>
  <sheetFormatPr baseColWidth="10" defaultColWidth="11.44140625" defaultRowHeight="14.4" customHeight="1" zeroHeight="1"/>
  <cols>
    <col min="1" max="1" width="2.44140625" customWidth="1"/>
    <col min="2" max="2" width="4.44140625" customWidth="1"/>
    <col min="3" max="3" width="20" customWidth="1"/>
    <col min="4" max="7" width="26" customWidth="1"/>
    <col min="8" max="11" width="11.88671875" customWidth="1"/>
    <col min="12" max="12" width="79.5546875" customWidth="1"/>
    <col min="13" max="13" width="11.44140625" customWidth="1"/>
  </cols>
  <sheetData>
    <row r="1" spans="3:3" ht="14.4" customHeight="1"/>
    <row r="2" spans="3:3" ht="14.4" customHeight="1"/>
    <row r="3" spans="3:3" ht="14.4" customHeight="1"/>
    <row r="4" spans="3:3" ht="14.4"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 customHeight="1"/>
    <row r="14" spans="3:3" ht="14.4" customHeight="1"/>
    <row r="15" spans="3:3" ht="14.4" customHeight="1"/>
    <row r="16" spans="3:3" ht="34.200000000000003">
      <c r="C16" s="17" t="s">
        <v>137</v>
      </c>
    </row>
    <row r="17" spans="3:12" ht="14.4" customHeight="1"/>
    <row r="18" spans="3:12">
      <c r="C18" s="109" t="s">
        <v>224</v>
      </c>
      <c r="D18" s="110"/>
      <c r="E18" s="110"/>
      <c r="F18" s="110"/>
      <c r="G18" s="110"/>
      <c r="H18" s="110"/>
      <c r="I18" s="110"/>
      <c r="J18" s="110"/>
      <c r="K18" s="110"/>
      <c r="L18" s="110"/>
    </row>
    <row r="19" spans="3:12" ht="56.25" customHeight="1">
      <c r="C19" s="110"/>
      <c r="D19" s="110"/>
      <c r="E19" s="110"/>
      <c r="F19" s="110"/>
      <c r="G19" s="110"/>
      <c r="H19" s="110"/>
      <c r="I19" s="110"/>
      <c r="J19" s="110"/>
      <c r="K19" s="110"/>
      <c r="L19" s="110"/>
    </row>
    <row r="20" spans="3:12" ht="44.25" customHeight="1">
      <c r="C20" s="109" t="s">
        <v>260</v>
      </c>
      <c r="D20" s="109"/>
      <c r="E20" s="109"/>
      <c r="F20" s="109"/>
      <c r="G20" s="109"/>
      <c r="H20" s="109"/>
      <c r="I20" s="109"/>
      <c r="J20" s="109"/>
      <c r="K20" s="109"/>
      <c r="L20" s="109"/>
    </row>
    <row r="21" spans="3:12" ht="100.5" customHeight="1">
      <c r="C21" s="50" t="s">
        <v>196</v>
      </c>
      <c r="D21" s="51" t="s">
        <v>197</v>
      </c>
      <c r="E21" s="51" t="s">
        <v>198</v>
      </c>
      <c r="F21" s="51" t="s">
        <v>199</v>
      </c>
      <c r="G21" s="52" t="s">
        <v>189</v>
      </c>
      <c r="H21" s="111" t="s">
        <v>200</v>
      </c>
      <c r="I21" s="111"/>
      <c r="J21" s="111" t="s">
        <v>201</v>
      </c>
      <c r="K21" s="111"/>
      <c r="L21" s="53" t="s">
        <v>191</v>
      </c>
    </row>
    <row r="22" spans="3:12" ht="58.2" customHeight="1">
      <c r="C22" s="80">
        <f>+'base Solicitudes de Información'!B20</f>
        <v>4368652024</v>
      </c>
      <c r="D22" s="78">
        <f>+'plantilla formula'!E5</f>
        <v>45562</v>
      </c>
      <c r="E22" s="78">
        <f>+'plantilla formula'!P5</f>
        <v>45581</v>
      </c>
      <c r="F22" s="78">
        <f>+'plantilla formula'!H5</f>
        <v>45566.491840277777</v>
      </c>
      <c r="G22" s="78">
        <f>+'plantilla formula'!N5</f>
        <v>45566</v>
      </c>
      <c r="H22" s="112">
        <f>+'plantilla formula'!K5</f>
        <v>1</v>
      </c>
      <c r="I22" s="113"/>
      <c r="J22" s="112" t="str">
        <f>+'plantilla formula'!G17</f>
        <v>GESTIONADO</v>
      </c>
      <c r="K22" s="113"/>
      <c r="L22" s="65" t="str">
        <f>+'datos adicionales'!D14</f>
        <v>Se trasladó  a la Unidad Administrativa Especial de Catastro Distrital-UAECD para que procedan de conformidad con sus competencias.</v>
      </c>
    </row>
    <row r="23" spans="3:12" ht="87.6" customHeight="1">
      <c r="C23" s="80">
        <f>+'base Solicitudes de Información'!B21</f>
        <v>4609262024</v>
      </c>
      <c r="D23" s="78">
        <f>+'plantilla formula'!E6</f>
        <v>45576</v>
      </c>
      <c r="E23" s="78">
        <f>+'plantilla formula'!P6</f>
        <v>45593</v>
      </c>
      <c r="F23" s="78">
        <f>+'plantilla formula'!H6</f>
        <v>45576.71806712963</v>
      </c>
      <c r="G23" s="78">
        <f>+'plantilla formula'!N6</f>
        <v>45593</v>
      </c>
      <c r="H23" s="112">
        <f>+'plantilla formula'!K6</f>
        <v>1</v>
      </c>
      <c r="I23" s="113"/>
      <c r="J23" s="112" t="str">
        <f>+'plantilla formula'!G18</f>
        <v>GESTIONADO</v>
      </c>
      <c r="K23" s="113"/>
      <c r="L23" s="65" t="str">
        <f>+'datos adicionales'!D15</f>
        <v>Se asignó a la entidad con el radicado Orfeo Dadep No. 20244000230182 y se trasladó a  la Terminal de Transporte  Instituto de Desarrollo Urbano-IDU para que procedan   conforme a su competencia. Se encuentra en terminos para su respuesta.</v>
      </c>
    </row>
    <row r="24" spans="3:12" ht="65.400000000000006" customHeight="1">
      <c r="C24" s="80">
        <f>+'base Solicitudes de Información'!B22</f>
        <v>4660172024</v>
      </c>
      <c r="D24" s="78">
        <f>+'plantilla formula'!E7</f>
        <v>45581</v>
      </c>
      <c r="E24" s="78">
        <f>+'plantilla formula'!P7</f>
        <v>45595</v>
      </c>
      <c r="F24" s="78">
        <f>+'plantilla formula'!H7</f>
        <v>45581.752812500003</v>
      </c>
      <c r="G24" s="78">
        <f>+'plantilla formula'!N7</f>
        <v>45582</v>
      </c>
      <c r="H24" s="112">
        <f>+'plantilla formula'!K7</f>
        <v>1</v>
      </c>
      <c r="I24" s="113"/>
      <c r="J24" s="112" t="str">
        <f>+'plantilla formula'!G19</f>
        <v>GESTIONADO</v>
      </c>
      <c r="K24" s="113"/>
      <c r="L24" s="65" t="str">
        <f>+'datos adicionales'!D16</f>
        <v>Se trasladó  a la Secretaria Distrital de Gobierno -Alcaldia Local  para que procedan de conformidad con sus competencias.</v>
      </c>
    </row>
    <row r="25" spans="3:12" ht="51" customHeight="1">
      <c r="C25" s="90"/>
      <c r="D25" s="67"/>
      <c r="E25" s="67"/>
      <c r="F25" s="67"/>
      <c r="G25" s="67"/>
      <c r="H25" s="91"/>
      <c r="I25" s="91"/>
      <c r="J25" s="91"/>
      <c r="K25" s="91"/>
      <c r="L25" s="70"/>
    </row>
    <row r="26" spans="3:12" ht="23.25" customHeight="1">
      <c r="C26" s="66"/>
      <c r="D26" s="67"/>
      <c r="E26" s="67"/>
      <c r="F26" s="67"/>
      <c r="G26" s="67"/>
      <c r="H26" s="68"/>
      <c r="I26" s="69"/>
      <c r="J26" s="66"/>
      <c r="K26" s="66"/>
      <c r="L26" s="70"/>
    </row>
    <row r="27" spans="3:12" ht="35.1" customHeight="1">
      <c r="C27" s="108" t="s">
        <v>138</v>
      </c>
      <c r="D27" s="108"/>
      <c r="E27" s="19"/>
      <c r="F27" s="19"/>
      <c r="G27" s="19"/>
      <c r="H27" s="19"/>
      <c r="I27" s="19"/>
      <c r="J27" s="19"/>
      <c r="K27" s="19"/>
      <c r="L27" s="19"/>
    </row>
    <row r="28" spans="3:12" s="6" customFormat="1" ht="92.25" customHeight="1">
      <c r="C28" s="114" t="s">
        <v>192</v>
      </c>
      <c r="D28" s="114"/>
      <c r="E28" s="114"/>
      <c r="F28" s="114"/>
      <c r="G28" s="114"/>
      <c r="H28" s="114"/>
      <c r="I28" s="114"/>
      <c r="J28" s="114"/>
      <c r="K28" s="114"/>
      <c r="L28" s="114"/>
    </row>
    <row r="29" spans="3:12" s="6" customFormat="1" ht="92.25" customHeight="1">
      <c r="C29" s="114"/>
      <c r="D29" s="114"/>
      <c r="E29" s="114"/>
      <c r="F29" s="114"/>
      <c r="G29" s="114"/>
      <c r="H29" s="114"/>
      <c r="I29" s="114"/>
      <c r="J29" s="114"/>
      <c r="K29" s="114"/>
      <c r="L29" s="114"/>
    </row>
    <row r="30" spans="3:12" s="6" customFormat="1" ht="92.25" customHeight="1">
      <c r="C30" s="93"/>
      <c r="D30" s="93"/>
      <c r="E30" s="93"/>
      <c r="F30" s="93"/>
      <c r="G30" s="93"/>
      <c r="H30" s="93"/>
      <c r="I30" s="93"/>
      <c r="J30" s="93"/>
      <c r="K30" s="93"/>
      <c r="L30" s="93"/>
    </row>
    <row r="31" spans="3:12" s="6" customFormat="1" ht="92.25" customHeight="1">
      <c r="C31" s="107" t="s">
        <v>193</v>
      </c>
      <c r="D31" s="107"/>
      <c r="E31" s="107"/>
      <c r="F31" s="107"/>
      <c r="G31" s="107"/>
      <c r="H31" s="107"/>
      <c r="I31" s="107"/>
      <c r="J31" s="107"/>
      <c r="K31" s="107"/>
      <c r="L31" s="107"/>
    </row>
    <row r="32" spans="3:12">
      <c r="L32" s="34" t="s">
        <v>225</v>
      </c>
    </row>
    <row r="33"/>
    <row r="34" hidden="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sheetData>
  <mergeCells count="13">
    <mergeCell ref="C31:L31"/>
    <mergeCell ref="C27:D27"/>
    <mergeCell ref="C18:L19"/>
    <mergeCell ref="C20:L20"/>
    <mergeCell ref="H21:I21"/>
    <mergeCell ref="J21:K21"/>
    <mergeCell ref="H22:I22"/>
    <mergeCell ref="J22:K22"/>
    <mergeCell ref="C28:L29"/>
    <mergeCell ref="H23:I23"/>
    <mergeCell ref="J23:K23"/>
    <mergeCell ref="H24:I24"/>
    <mergeCell ref="J24:K24"/>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E5" activePane="bottomRight" state="frozen"/>
      <selection activeCell="C1" sqref="C1"/>
      <selection pane="topRight" activeCell="E1" sqref="E1"/>
      <selection pane="bottomLeft" activeCell="C5" sqref="C5"/>
      <selection pane="bottomRight" activeCell="L5" sqref="L5:L7"/>
    </sheetView>
  </sheetViews>
  <sheetFormatPr baseColWidth="10" defaultColWidth="11.44140625" defaultRowHeight="14.4"/>
  <cols>
    <col min="1" max="2" width="2.109375" style="12" customWidth="1"/>
    <col min="3" max="3" width="4.44140625" style="32" customWidth="1"/>
    <col min="4" max="4" width="19.44140625" style="12" customWidth="1"/>
    <col min="5" max="5" width="22.5546875" style="12" bestFit="1" customWidth="1"/>
    <col min="6" max="6" width="14" style="12" customWidth="1"/>
    <col min="7" max="7" width="16.88671875" style="12" customWidth="1"/>
    <col min="8" max="8" width="15" style="12" customWidth="1"/>
    <col min="9" max="9" width="20.6640625" style="24" customWidth="1"/>
    <col min="10" max="10" width="14.109375" style="12" bestFit="1" customWidth="1"/>
    <col min="11" max="11" width="22.6640625" style="12" customWidth="1"/>
    <col min="12" max="12" width="26.44140625" style="12" customWidth="1"/>
    <col min="13" max="13" width="31.21875" style="12" bestFit="1" customWidth="1"/>
    <col min="14" max="14" width="27.109375" style="31" bestFit="1" customWidth="1"/>
    <col min="15" max="18" width="11.44140625" style="12"/>
    <col min="19" max="19" width="11.44140625" style="12" customWidth="1"/>
    <col min="20" max="21" width="14.88671875" style="12" customWidth="1"/>
    <col min="22" max="22" width="5.44140625" style="12" customWidth="1"/>
    <col min="23" max="24" width="10.88671875" style="12" customWidth="1"/>
    <col min="25" max="25" width="14.44140625" style="12" customWidth="1"/>
    <col min="26" max="16384" width="11.44140625" style="12"/>
  </cols>
  <sheetData>
    <row r="1" spans="1:28" ht="23.4">
      <c r="K1" s="87" t="str">
        <f>+Portada!$P$1</f>
        <v>Octubre 2024</v>
      </c>
      <c r="T1" s="23" t="s">
        <v>186</v>
      </c>
      <c r="U1" s="24">
        <f ca="1">TODAY()</f>
        <v>45603</v>
      </c>
    </row>
    <row r="2" spans="1:28" ht="15" thickBot="1">
      <c r="T2" s="25"/>
      <c r="U2" s="26"/>
      <c r="Y2" s="29"/>
    </row>
    <row r="3" spans="1:28" s="13" customFormat="1" ht="61.2">
      <c r="B3" s="86" t="s">
        <v>187</v>
      </c>
      <c r="C3" s="33"/>
      <c r="I3" s="35"/>
      <c r="N3" s="36"/>
      <c r="Q3" s="115" t="s">
        <v>188</v>
      </c>
      <c r="R3" s="116"/>
      <c r="S3" s="116"/>
      <c r="T3" s="117"/>
      <c r="W3" s="23"/>
      <c r="X3" s="24"/>
      <c r="Y3" s="12"/>
      <c r="Z3" s="12"/>
      <c r="AA3" s="12"/>
      <c r="AB3" s="12"/>
    </row>
    <row r="4" spans="1:28" ht="52.8">
      <c r="D4" s="12" t="s">
        <v>0</v>
      </c>
      <c r="E4" s="12" t="s">
        <v>37</v>
      </c>
      <c r="F4" s="12" t="s">
        <v>52</v>
      </c>
      <c r="G4" s="12" t="s">
        <v>93</v>
      </c>
      <c r="H4" s="12" t="s">
        <v>39</v>
      </c>
      <c r="I4" s="24" t="s">
        <v>53</v>
      </c>
      <c r="J4" s="12" t="s">
        <v>54</v>
      </c>
      <c r="K4" s="37" t="s">
        <v>194</v>
      </c>
      <c r="L4" s="37" t="s">
        <v>259</v>
      </c>
      <c r="M4" s="37" t="s">
        <v>39</v>
      </c>
      <c r="N4" s="38" t="s">
        <v>53</v>
      </c>
      <c r="O4" s="37" t="s">
        <v>202</v>
      </c>
      <c r="P4" s="37" t="s">
        <v>195</v>
      </c>
      <c r="Q4" s="37" t="s">
        <v>190</v>
      </c>
      <c r="R4" s="39"/>
      <c r="W4" s="27"/>
      <c r="X4" s="28"/>
      <c r="Y4" s="30" t="s">
        <v>217</v>
      </c>
    </row>
    <row r="5" spans="1:28">
      <c r="C5" s="32">
        <v>1</v>
      </c>
      <c r="D5" s="12">
        <v>4368652024</v>
      </c>
      <c r="E5" s="24">
        <v>45562</v>
      </c>
      <c r="F5" s="24">
        <v>45566.659884259258</v>
      </c>
      <c r="G5" s="12" t="s">
        <v>120</v>
      </c>
      <c r="H5" s="24">
        <v>45566.491840277777</v>
      </c>
      <c r="I5" s="24">
        <v>45567.66642361111</v>
      </c>
      <c r="J5" s="12">
        <v>1</v>
      </c>
      <c r="K5" s="40">
        <f>+J5</f>
        <v>1</v>
      </c>
      <c r="L5" s="41">
        <f>NETWORKDAYS.INTL(H5,F5,1,$Y$5:$Y$23)</f>
        <v>1</v>
      </c>
      <c r="M5" s="42">
        <f>+H5</f>
        <v>45566.491840277777</v>
      </c>
      <c r="N5" s="43">
        <v>45566</v>
      </c>
      <c r="O5" s="44">
        <v>10</v>
      </c>
      <c r="P5" s="62">
        <f>WORKDAY(M5,O5,Y$5:Y$23)</f>
        <v>45581</v>
      </c>
      <c r="Q5" s="63">
        <f>NETWORKDAYS.INTL(H5,N5,1,Y5:Y23)</f>
        <v>1</v>
      </c>
      <c r="R5" s="15"/>
      <c r="Y5" s="64">
        <v>45292</v>
      </c>
    </row>
    <row r="6" spans="1:28">
      <c r="C6" s="32">
        <v>2</v>
      </c>
      <c r="D6" s="12">
        <v>4609262024</v>
      </c>
      <c r="E6" s="24">
        <v>45576</v>
      </c>
      <c r="F6" s="24">
        <v>45580.284687500003</v>
      </c>
      <c r="G6" s="12" t="s">
        <v>120</v>
      </c>
      <c r="H6" s="24">
        <v>45576.71806712963</v>
      </c>
      <c r="I6" s="24">
        <v>45593.739884259259</v>
      </c>
      <c r="J6" s="12">
        <v>1</v>
      </c>
      <c r="K6" s="40">
        <f t="shared" ref="K6:K7" si="0">+J6</f>
        <v>1</v>
      </c>
      <c r="L6" s="41">
        <f t="shared" ref="L6:L7" si="1">NETWORKDAYS.INTL(H6,F6,1,$Y$5:$Y$23)</f>
        <v>2</v>
      </c>
      <c r="M6" s="42">
        <f t="shared" ref="M6:M7" si="2">+H6</f>
        <v>45576.71806712963</v>
      </c>
      <c r="N6" s="43">
        <v>45593</v>
      </c>
      <c r="O6" s="44">
        <v>10</v>
      </c>
      <c r="P6" s="62">
        <f t="shared" ref="P6:P7" si="3">WORKDAY(M6,O6,Y$5:Y$23)</f>
        <v>45593</v>
      </c>
      <c r="Q6" s="63">
        <f>NETWORKDAYS.INTL(H6,N6,1,Y6:Y24)</f>
        <v>11</v>
      </c>
      <c r="R6" s="14"/>
      <c r="Y6" s="64">
        <v>45299</v>
      </c>
    </row>
    <row r="7" spans="1:28">
      <c r="C7" s="32">
        <v>3</v>
      </c>
      <c r="D7" s="12">
        <v>4660172024</v>
      </c>
      <c r="E7" s="24">
        <v>45581</v>
      </c>
      <c r="F7" s="24">
        <v>45582.271909722222</v>
      </c>
      <c r="G7" s="12" t="s">
        <v>120</v>
      </c>
      <c r="H7" s="24">
        <v>45581.752812500003</v>
      </c>
      <c r="I7" s="24">
        <v>45582.662187499998</v>
      </c>
      <c r="J7" s="12">
        <v>1</v>
      </c>
      <c r="K7" s="40">
        <f t="shared" si="0"/>
        <v>1</v>
      </c>
      <c r="L7" s="41">
        <f t="shared" si="1"/>
        <v>2</v>
      </c>
      <c r="M7" s="42">
        <f t="shared" si="2"/>
        <v>45581.752812500003</v>
      </c>
      <c r="N7" s="43">
        <v>45582</v>
      </c>
      <c r="O7" s="44">
        <v>10</v>
      </c>
      <c r="P7" s="62">
        <f t="shared" si="3"/>
        <v>45595</v>
      </c>
      <c r="Q7" s="63">
        <f t="shared" ref="Q7" si="4">NETWORKDAYS.INTL(H7,N7,1,Y7:Y25)</f>
        <v>2</v>
      </c>
      <c r="R7" s="15"/>
      <c r="Y7" s="64">
        <v>45376</v>
      </c>
    </row>
    <row r="8" spans="1:28">
      <c r="C8" s="32">
        <v>4</v>
      </c>
      <c r="D8"/>
      <c r="E8"/>
      <c r="F8"/>
      <c r="G8"/>
      <c r="H8"/>
      <c r="I8"/>
      <c r="J8"/>
      <c r="K8" s="40"/>
      <c r="L8" s="41"/>
      <c r="M8" s="42"/>
      <c r="N8" s="43"/>
      <c r="O8" s="44"/>
      <c r="P8" s="62"/>
      <c r="Q8" s="63"/>
      <c r="R8" s="15"/>
      <c r="Y8" s="64">
        <v>45379</v>
      </c>
    </row>
    <row r="9" spans="1:28" s="46" customFormat="1">
      <c r="C9" s="32">
        <v>5</v>
      </c>
      <c r="D9"/>
      <c r="E9"/>
      <c r="F9"/>
      <c r="G9"/>
      <c r="H9"/>
      <c r="I9"/>
      <c r="J9"/>
      <c r="K9" s="40"/>
      <c r="L9" s="41"/>
      <c r="M9" s="42"/>
      <c r="N9" s="43"/>
      <c r="O9" s="44"/>
      <c r="P9" s="62"/>
      <c r="Q9" s="63"/>
      <c r="R9" s="47"/>
      <c r="Y9" s="64">
        <v>45380</v>
      </c>
    </row>
    <row r="10" spans="1:28" s="46" customFormat="1">
      <c r="C10" s="32">
        <v>6</v>
      </c>
      <c r="D10"/>
      <c r="E10"/>
      <c r="F10"/>
      <c r="G10"/>
      <c r="H10"/>
      <c r="I10"/>
      <c r="J10"/>
      <c r="K10" s="40"/>
      <c r="L10" s="41"/>
      <c r="M10" s="42"/>
      <c r="N10" s="43"/>
      <c r="O10" s="44"/>
      <c r="P10" s="62"/>
      <c r="Q10" s="63"/>
      <c r="Y10" s="64">
        <v>45382</v>
      </c>
    </row>
    <row r="11" spans="1:28" s="46" customFormat="1">
      <c r="A11" s="12"/>
      <c r="B11" s="12"/>
      <c r="C11" s="32">
        <v>7</v>
      </c>
      <c r="D11"/>
      <c r="E11"/>
      <c r="F11"/>
      <c r="G11"/>
      <c r="H11"/>
      <c r="I11"/>
      <c r="J11"/>
      <c r="K11" s="40"/>
      <c r="L11" s="41"/>
      <c r="M11" s="42"/>
      <c r="N11" s="43"/>
      <c r="O11" s="44"/>
      <c r="P11" s="62"/>
      <c r="Q11" s="63"/>
      <c r="R11" s="12"/>
      <c r="S11" s="12"/>
      <c r="Y11" s="64">
        <v>45413</v>
      </c>
    </row>
    <row r="12" spans="1:28" s="46" customFormat="1">
      <c r="A12" s="12"/>
      <c r="B12" s="12"/>
      <c r="C12" s="32">
        <v>8</v>
      </c>
      <c r="D12"/>
      <c r="E12"/>
      <c r="F12"/>
      <c r="G12"/>
      <c r="H12"/>
      <c r="I12"/>
      <c r="J12"/>
      <c r="K12" s="40"/>
      <c r="L12" s="41"/>
      <c r="M12" s="42"/>
      <c r="N12" s="43"/>
      <c r="O12" s="44"/>
      <c r="P12" s="62"/>
      <c r="Q12" s="63"/>
      <c r="R12" s="12"/>
      <c r="S12" s="12"/>
      <c r="Y12" s="64">
        <v>45425</v>
      </c>
    </row>
    <row r="13" spans="1:28">
      <c r="C13" s="32">
        <v>9</v>
      </c>
      <c r="D13"/>
      <c r="E13"/>
      <c r="F13"/>
      <c r="G13"/>
      <c r="H13"/>
      <c r="I13"/>
      <c r="J13"/>
      <c r="K13" s="40"/>
      <c r="L13" s="41"/>
      <c r="M13" s="42"/>
      <c r="N13" s="43"/>
      <c r="O13" s="44"/>
      <c r="P13" s="62"/>
      <c r="Q13" s="63"/>
      <c r="Y13" s="64">
        <v>45446</v>
      </c>
    </row>
    <row r="14" spans="1:28">
      <c r="D14"/>
      <c r="E14"/>
      <c r="F14"/>
      <c r="G14"/>
      <c r="H14"/>
      <c r="I14"/>
      <c r="J14"/>
      <c r="K14" s="40"/>
      <c r="L14" s="41"/>
      <c r="M14" s="42"/>
      <c r="N14" s="43"/>
      <c r="O14" s="44"/>
      <c r="P14" s="62"/>
      <c r="Q14" s="45"/>
      <c r="Y14" s="64">
        <v>45453</v>
      </c>
    </row>
    <row r="15" spans="1:28">
      <c r="Y15" s="64">
        <v>45474</v>
      </c>
    </row>
    <row r="16" spans="1:28">
      <c r="D16" s="12" t="s">
        <v>0</v>
      </c>
      <c r="E16" s="12" t="s">
        <v>37</v>
      </c>
      <c r="F16" s="12" t="s">
        <v>52</v>
      </c>
      <c r="G16" s="12" t="s">
        <v>93</v>
      </c>
      <c r="H16" s="12" t="s">
        <v>39</v>
      </c>
      <c r="I16" s="24" t="s">
        <v>53</v>
      </c>
      <c r="J16" s="12" t="s">
        <v>54</v>
      </c>
      <c r="K16" s="59" t="s">
        <v>83</v>
      </c>
      <c r="L16" s="59" t="s">
        <v>82</v>
      </c>
      <c r="M16" s="12" t="s">
        <v>16</v>
      </c>
      <c r="N16" s="85" t="s">
        <v>210</v>
      </c>
      <c r="Y16" s="64">
        <v>45493</v>
      </c>
    </row>
    <row r="17" spans="2:25" ht="15.6">
      <c r="C17" s="32">
        <v>1</v>
      </c>
      <c r="D17" s="12">
        <v>4368652024</v>
      </c>
      <c r="E17" s="24">
        <v>45562</v>
      </c>
      <c r="F17" s="24">
        <v>45566.659884259258</v>
      </c>
      <c r="G17" s="12" t="s">
        <v>120</v>
      </c>
      <c r="H17" s="24">
        <v>45566.491840277777</v>
      </c>
      <c r="I17" s="24">
        <v>45567.66642361111</v>
      </c>
      <c r="J17" s="12">
        <v>1</v>
      </c>
      <c r="K17" s="12" t="s">
        <v>101</v>
      </c>
      <c r="L17" s="12" t="s">
        <v>238</v>
      </c>
      <c r="M17" s="12" t="s">
        <v>155</v>
      </c>
      <c r="N17" s="82" t="s">
        <v>155</v>
      </c>
      <c r="O17" s="58"/>
      <c r="Y17" s="64">
        <v>45511</v>
      </c>
    </row>
    <row r="18" spans="2:25">
      <c r="C18" s="32">
        <v>2</v>
      </c>
      <c r="D18" s="12">
        <v>4609262024</v>
      </c>
      <c r="E18" s="24">
        <v>45576</v>
      </c>
      <c r="F18" s="24">
        <v>45580.284687500003</v>
      </c>
      <c r="G18" s="12" t="s">
        <v>120</v>
      </c>
      <c r="H18" s="24">
        <v>45576.71806712963</v>
      </c>
      <c r="I18" s="24">
        <v>45593.739884259259</v>
      </c>
      <c r="J18" s="12">
        <v>1</v>
      </c>
      <c r="K18" s="12" t="s">
        <v>101</v>
      </c>
      <c r="L18" s="12" t="s">
        <v>245</v>
      </c>
      <c r="M18" s="12" t="s">
        <v>226</v>
      </c>
      <c r="N18" s="96" t="s">
        <v>257</v>
      </c>
      <c r="O18" s="84"/>
      <c r="Y18" s="64">
        <v>45523</v>
      </c>
    </row>
    <row r="19" spans="2:25">
      <c r="C19" s="32">
        <v>3</v>
      </c>
      <c r="D19" s="12">
        <v>4660172024</v>
      </c>
      <c r="E19" s="24">
        <v>45581</v>
      </c>
      <c r="F19" s="24">
        <v>45582.271909722222</v>
      </c>
      <c r="G19" s="12" t="s">
        <v>120</v>
      </c>
      <c r="H19" s="24">
        <v>45581.752812500003</v>
      </c>
      <c r="I19" s="24">
        <v>45582.662187499998</v>
      </c>
      <c r="J19" s="12">
        <v>1</v>
      </c>
      <c r="K19" s="12" t="s">
        <v>101</v>
      </c>
      <c r="L19" s="12" t="s">
        <v>179</v>
      </c>
      <c r="M19" s="12" t="s">
        <v>155</v>
      </c>
      <c r="N19" s="96" t="s">
        <v>155</v>
      </c>
      <c r="Y19" s="64">
        <v>45579</v>
      </c>
    </row>
    <row r="20" spans="2:25">
      <c r="C20" s="32">
        <v>4</v>
      </c>
      <c r="D20"/>
      <c r="E20"/>
      <c r="F20"/>
      <c r="G20"/>
      <c r="H20"/>
      <c r="I20"/>
      <c r="J20"/>
      <c r="K20"/>
      <c r="L20"/>
      <c r="M20"/>
      <c r="N20" s="83"/>
      <c r="Y20" s="64">
        <v>45600</v>
      </c>
    </row>
    <row r="21" spans="2:25">
      <c r="B21" s="46"/>
      <c r="C21" s="32">
        <v>5</v>
      </c>
      <c r="D21"/>
      <c r="E21"/>
      <c r="F21"/>
      <c r="G21"/>
      <c r="H21"/>
      <c r="I21"/>
      <c r="J21"/>
      <c r="K21"/>
      <c r="L21"/>
      <c r="M21"/>
      <c r="N21" s="83"/>
      <c r="Y21" s="64">
        <v>45607</v>
      </c>
    </row>
    <row r="22" spans="2:25">
      <c r="B22" s="46"/>
      <c r="C22" s="32">
        <v>6</v>
      </c>
      <c r="D22"/>
      <c r="E22"/>
      <c r="F22"/>
      <c r="G22"/>
      <c r="H22"/>
      <c r="I22"/>
      <c r="J22"/>
      <c r="K22"/>
      <c r="L22"/>
      <c r="M22"/>
      <c r="Y22" s="64">
        <v>45634</v>
      </c>
    </row>
    <row r="23" spans="2:25">
      <c r="C23" s="32">
        <v>7</v>
      </c>
      <c r="D23"/>
      <c r="E23"/>
      <c r="F23"/>
      <c r="G23"/>
      <c r="H23"/>
      <c r="I23"/>
      <c r="J23"/>
      <c r="K23"/>
      <c r="L23"/>
      <c r="M23"/>
      <c r="Y23" s="64">
        <v>45651</v>
      </c>
    </row>
    <row r="24" spans="2:25">
      <c r="C24" s="32">
        <v>8</v>
      </c>
      <c r="D24"/>
      <c r="E24"/>
      <c r="F24"/>
      <c r="G24"/>
      <c r="H24"/>
      <c r="I24"/>
      <c r="J24"/>
      <c r="K24"/>
      <c r="L24"/>
      <c r="M24"/>
    </row>
    <row r="25" spans="2:25">
      <c r="C25" s="32">
        <v>9</v>
      </c>
      <c r="D25"/>
      <c r="E25"/>
      <c r="F25"/>
      <c r="G25"/>
      <c r="H25"/>
      <c r="I25"/>
      <c r="J25"/>
      <c r="K25"/>
      <c r="L25"/>
      <c r="M25"/>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F45"/>
  <sheetViews>
    <sheetView topLeftCell="B3" zoomScale="60" zoomScaleNormal="60" workbookViewId="0">
      <selection activeCell="C16" sqref="C16"/>
    </sheetView>
  </sheetViews>
  <sheetFormatPr baseColWidth="10" defaultRowHeight="14.4"/>
  <cols>
    <col min="1" max="1" width="27" style="49" bestFit="1" customWidth="1"/>
    <col min="2" max="2" width="55.33203125" style="22" bestFit="1" customWidth="1"/>
    <col min="3" max="3" width="215.88671875" style="1" bestFit="1" customWidth="1"/>
    <col min="4" max="4" width="61.109375" style="49" customWidth="1"/>
    <col min="6" max="6" width="81.5546875" style="6" customWidth="1"/>
  </cols>
  <sheetData>
    <row r="2" spans="1:6" ht="42">
      <c r="A2" s="73" t="s">
        <v>218</v>
      </c>
    </row>
    <row r="3" spans="1:6" ht="28.8">
      <c r="A3" s="55" t="s">
        <v>211</v>
      </c>
      <c r="B3" s="71" t="s">
        <v>213</v>
      </c>
      <c r="C3"/>
    </row>
    <row r="4" spans="1:6">
      <c r="A4" s="89" t="s">
        <v>155</v>
      </c>
      <c r="B4" s="22">
        <v>1</v>
      </c>
      <c r="C4"/>
    </row>
    <row r="5" spans="1:6">
      <c r="A5" s="48" t="s">
        <v>212</v>
      </c>
      <c r="B5" s="22">
        <v>1</v>
      </c>
      <c r="C5"/>
    </row>
    <row r="6" spans="1:6">
      <c r="A6"/>
      <c r="B6"/>
    </row>
    <row r="7" spans="1:6">
      <c r="A7" s="48"/>
    </row>
    <row r="8" spans="1:6">
      <c r="A8" s="48"/>
    </row>
    <row r="9" spans="1:6">
      <c r="A9" s="48"/>
    </row>
    <row r="10" spans="1:6">
      <c r="A10" s="48"/>
    </row>
    <row r="11" spans="1:6">
      <c r="A11"/>
    </row>
    <row r="12" spans="1:6" ht="21">
      <c r="A12" s="73" t="s">
        <v>219</v>
      </c>
    </row>
    <row r="13" spans="1:6">
      <c r="A13" s="56" t="s">
        <v>0</v>
      </c>
      <c r="B13" s="72" t="s">
        <v>16</v>
      </c>
      <c r="C13" s="57" t="s">
        <v>62</v>
      </c>
      <c r="D13" s="74" t="s">
        <v>214</v>
      </c>
    </row>
    <row r="14" spans="1:6" ht="105" customHeight="1">
      <c r="A14" s="54">
        <v>4368652024</v>
      </c>
      <c r="B14" s="1" t="s">
        <v>155</v>
      </c>
      <c r="C14" s="76" t="s">
        <v>253</v>
      </c>
      <c r="D14" s="75" t="s">
        <v>254</v>
      </c>
      <c r="F14" s="94" t="s">
        <v>233</v>
      </c>
    </row>
    <row r="15" spans="1:6" ht="172.8">
      <c r="A15" s="54">
        <v>4609262024</v>
      </c>
      <c r="B15" s="1" t="s">
        <v>226</v>
      </c>
      <c r="C15" s="76" t="s">
        <v>255</v>
      </c>
      <c r="D15" s="49" t="s">
        <v>261</v>
      </c>
      <c r="F15" s="95" t="s">
        <v>241</v>
      </c>
    </row>
    <row r="16" spans="1:6" ht="201.6">
      <c r="A16" s="54">
        <v>4660172024</v>
      </c>
      <c r="B16" s="1" t="s">
        <v>155</v>
      </c>
      <c r="C16" s="76" t="s">
        <v>247</v>
      </c>
      <c r="D16" s="75" t="s">
        <v>256</v>
      </c>
      <c r="F16" s="94" t="s">
        <v>247</v>
      </c>
    </row>
    <row r="17" spans="1:4" ht="28.8">
      <c r="A17"/>
      <c r="B17"/>
      <c r="C17"/>
      <c r="D17" s="75" t="s">
        <v>227</v>
      </c>
    </row>
    <row r="18" spans="1:4">
      <c r="A18"/>
      <c r="B18"/>
      <c r="C18"/>
      <c r="D18" s="75" t="s">
        <v>228</v>
      </c>
    </row>
    <row r="19" spans="1:4">
      <c r="A19"/>
      <c r="B19"/>
      <c r="C19"/>
      <c r="D19" s="75"/>
    </row>
    <row r="20" spans="1:4" ht="43.2">
      <c r="A20"/>
      <c r="B20"/>
      <c r="C20"/>
      <c r="D20" s="75" t="s">
        <v>221</v>
      </c>
    </row>
    <row r="21" spans="1:4" ht="28.8">
      <c r="A21"/>
      <c r="C21"/>
      <c r="D21" s="75" t="s">
        <v>222</v>
      </c>
    </row>
    <row r="22" spans="1:4" ht="28.8">
      <c r="A22"/>
      <c r="C22"/>
      <c r="D22" s="75" t="s">
        <v>223</v>
      </c>
    </row>
    <row r="23" spans="1:4">
      <c r="A23"/>
      <c r="C23"/>
    </row>
    <row r="24" spans="1:4">
      <c r="A24" s="54"/>
    </row>
    <row r="25" spans="1:4">
      <c r="A25" s="54"/>
    </row>
    <row r="26" spans="1:4">
      <c r="A26" s="54"/>
    </row>
    <row r="27" spans="1:4">
      <c r="A27" s="54"/>
    </row>
    <row r="28" spans="1:4">
      <c r="A28" s="54"/>
    </row>
    <row r="29" spans="1:4">
      <c r="A29" s="54"/>
    </row>
    <row r="30" spans="1:4">
      <c r="A30" s="54"/>
    </row>
    <row r="31" spans="1:4">
      <c r="A31" s="54"/>
    </row>
    <row r="32" spans="1:4">
      <c r="A32" s="54"/>
    </row>
    <row r="33" spans="1:1">
      <c r="A33" s="54"/>
    </row>
    <row r="34" spans="1:1">
      <c r="A34" s="54"/>
    </row>
    <row r="35" spans="1:1">
      <c r="A35" s="54"/>
    </row>
    <row r="36" spans="1:1">
      <c r="A36" s="54"/>
    </row>
    <row r="37" spans="1:1">
      <c r="A37" s="54"/>
    </row>
    <row r="38" spans="1:1">
      <c r="A38" s="54"/>
    </row>
    <row r="39" spans="1:1">
      <c r="A39" s="54"/>
    </row>
    <row r="40" spans="1:1">
      <c r="A40" s="54"/>
    </row>
    <row r="41" spans="1:1">
      <c r="A41" s="54"/>
    </row>
    <row r="42" spans="1:1">
      <c r="A42" s="54"/>
    </row>
    <row r="43" spans="1:1">
      <c r="A43" s="54"/>
    </row>
    <row r="44" spans="1:1">
      <c r="A44" s="54"/>
    </row>
    <row r="45" spans="1:1">
      <c r="A45" s="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4140625" defaultRowHeight="15" customHeight="1"/>
  <cols>
    <col min="1" max="1" width="22.5546875" customWidth="1"/>
    <col min="2" max="2" width="31.5546875" bestFit="1" customWidth="1"/>
    <col min="4" max="4" width="17" customWidth="1"/>
    <col min="5" max="5" width="32.5546875" customWidth="1"/>
    <col min="6" max="6" width="40.44140625" customWidth="1"/>
    <col min="7" max="7" width="32.109375" bestFit="1" customWidth="1"/>
    <col min="8" max="8" width="25.6640625" bestFit="1" customWidth="1"/>
    <col min="9" max="9" width="14.44140625" bestFit="1" customWidth="1"/>
    <col min="10" max="10" width="19.5546875" customWidth="1"/>
    <col min="12" max="12" width="13.44140625" customWidth="1"/>
    <col min="13" max="13" width="19.44140625" customWidth="1"/>
    <col min="14" max="14" width="16.44140625" customWidth="1"/>
    <col min="16" max="16" width="14.5546875" customWidth="1"/>
    <col min="17" max="17" width="22.44140625" customWidth="1"/>
    <col min="18" max="18" width="21.109375" customWidth="1"/>
    <col min="19" max="19" width="21.44140625" customWidth="1"/>
    <col min="21" max="21" width="19.44140625" customWidth="1"/>
    <col min="22" max="22" width="18.88671875" customWidth="1"/>
    <col min="23" max="23" width="12" customWidth="1"/>
    <col min="25" max="25" width="19.44140625" customWidth="1"/>
    <col min="26" max="26" width="21.109375" customWidth="1"/>
    <col min="27" max="27" width="25.109375" customWidth="1"/>
    <col min="29" max="29" width="16.44140625" customWidth="1"/>
    <col min="31" max="31" width="23.88671875" customWidth="1"/>
    <col min="32" max="32" width="19.109375" customWidth="1"/>
    <col min="33" max="33" width="20.88671875" customWidth="1"/>
    <col min="34" max="34" width="21.5546875" customWidth="1"/>
    <col min="35" max="35" width="23.44140625" customWidth="1"/>
    <col min="36" max="36" width="21.5546875" customWidth="1"/>
    <col min="37" max="37" width="33.44140625" customWidth="1"/>
    <col min="38" max="38" width="31.5546875" customWidth="1"/>
    <col min="39" max="40" width="15.44140625" style="5" customWidth="1"/>
    <col min="41" max="41" width="18" style="5" customWidth="1"/>
    <col min="42" max="42" width="22" style="5" customWidth="1"/>
    <col min="43" max="43" width="25.5546875" customWidth="1"/>
    <col min="44" max="44" width="23.44140625" style="5" customWidth="1"/>
    <col min="45" max="45" width="25.44140625" style="5" customWidth="1"/>
    <col min="46" max="46" width="26.44140625" style="5" customWidth="1"/>
    <col min="47" max="47" width="26.5546875" style="5" customWidth="1"/>
    <col min="48" max="48" width="27.44140625" style="5" customWidth="1"/>
    <col min="49" max="49" width="26.44140625" style="5" customWidth="1"/>
    <col min="50" max="50" width="19.88671875" style="5" customWidth="1"/>
    <col min="51" max="51" width="24.88671875" customWidth="1"/>
    <col min="52" max="52" width="24" customWidth="1"/>
    <col min="53" max="53" width="21.88671875" style="5" customWidth="1"/>
    <col min="54" max="54" width="18.88671875" style="5" customWidth="1"/>
    <col min="55" max="55" width="13.88671875" style="5" customWidth="1"/>
    <col min="56" max="56" width="13.88671875" customWidth="1"/>
    <col min="57" max="57" width="18.44140625" customWidth="1"/>
    <col min="59" max="59" width="22.88671875" customWidth="1"/>
    <col min="60" max="60" width="19.44140625" style="5" customWidth="1"/>
    <col min="61" max="61" width="20" customWidth="1"/>
    <col min="62" max="62" width="26.88671875" customWidth="1"/>
    <col min="63" max="63" width="13.44140625" customWidth="1"/>
    <col min="64" max="64" width="16.109375" customWidth="1"/>
    <col min="65" max="65" width="14.44140625" customWidth="1"/>
    <col min="66" max="66" width="20.88671875" customWidth="1"/>
    <col min="67" max="67" width="14" customWidth="1"/>
    <col min="68" max="68" width="17.44140625" customWidth="1"/>
    <col min="69" max="69" width="19.44140625" customWidth="1"/>
    <col min="70" max="70" width="20.44140625" customWidth="1"/>
    <col min="71" max="71" width="21.44140625" customWidth="1"/>
    <col min="72" max="72" width="23.5546875" customWidth="1"/>
    <col min="73" max="73" width="24.88671875" customWidth="1"/>
    <col min="74" max="74" width="30.5546875" customWidth="1"/>
    <col min="75" max="75" width="25.5546875" customWidth="1"/>
    <col min="76" max="76" width="20.44140625" customWidth="1"/>
    <col min="77" max="77" width="32.109375" customWidth="1"/>
    <col min="78" max="78" width="24.44140625" customWidth="1"/>
    <col min="79" max="79" width="19.44140625" customWidth="1"/>
    <col min="80" max="80" width="21.44140625" customWidth="1"/>
    <col min="81" max="81" width="22.109375" customWidth="1"/>
    <col min="82" max="82" width="18.88671875" customWidth="1"/>
    <col min="83" max="83" width="24.109375" customWidth="1"/>
    <col min="84" max="84" width="19.5546875" customWidth="1"/>
    <col min="85" max="85" width="21.109375" customWidth="1"/>
    <col min="86" max="86" width="20.5546875" customWidth="1"/>
    <col min="87" max="87" width="16.5546875" customWidth="1"/>
    <col min="88" max="88" width="17" customWidth="1"/>
    <col min="91" max="91" width="16.5546875" customWidth="1"/>
    <col min="92" max="92" width="20.44140625" customWidth="1"/>
    <col min="93" max="93" width="22.44140625" customWidth="1"/>
    <col min="94" max="94" width="14.109375" customWidth="1"/>
    <col min="95" max="95" width="24.88671875" customWidth="1"/>
    <col min="96" max="96" width="19.5546875" customWidth="1"/>
    <col min="97" max="97" width="21.109375" customWidth="1"/>
    <col min="98" max="98" width="30.109375" customWidth="1"/>
    <col min="99" max="99" width="17.44140625" customWidth="1"/>
  </cols>
  <sheetData>
    <row r="1" spans="1:102" ht="14.4">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ht="14.4">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ht="14.4">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ht="14.4">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ht="14.4">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ht="14.4">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ht="14.4">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0" t="s">
        <v>147</v>
      </c>
      <c r="B19" s="60" t="s">
        <v>5</v>
      </c>
      <c r="C19" s="60" t="s">
        <v>13</v>
      </c>
      <c r="D19" s="60" t="s">
        <v>14</v>
      </c>
      <c r="E19" s="60" t="s">
        <v>16</v>
      </c>
      <c r="F19" s="60" t="s">
        <v>18</v>
      </c>
      <c r="G19" s="60" t="s">
        <v>54</v>
      </c>
      <c r="H19" s="60"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acc.info.septiembre</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2024-11-07T11:14:36Z</dcterms:modified>
  <cp:category/>
  <cp:contentStatus/>
</cp:coreProperties>
</file>