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35" tabRatio="693" firstSheet="1" activeTab="1"/>
  </bookViews>
  <sheets>
    <sheet name="resumen 30-04-18" sheetId="21" state="hidden" r:id="rId1"/>
    <sheet name="Seguimiento PAA agosto 31" sheetId="22" r:id="rId2"/>
    <sheet name="Hoja2" sheetId="23" r:id="rId3"/>
    <sheet name="Hoja4" sheetId="25" r:id="rId4"/>
    <sheet name="resumen 31-08-18" sheetId="18" state="hidden" r:id="rId5"/>
    <sheet name="DATOS" sheetId="19" state="hidden" r:id="rId6"/>
    <sheet name="REQUERIMIENTOS SDQS (III)" sheetId="17" state="hidden" r:id="rId7"/>
    <sheet name="Hoja1" sheetId="16" state="hidden" r:id="rId8"/>
  </sheets>
  <definedNames>
    <definedName name="_xlnm.Print_Area" localSheetId="0">'resumen 30-04-18'!$D$4:$H$72</definedName>
    <definedName name="_xlnm.Print_Area" localSheetId="4">'resumen 31-08-18'!$D$4:$H$72</definedName>
    <definedName name="_xlnm.Print_Area" localSheetId="1">'Seguimiento PAA agosto 31'!$A$1:$T$67</definedName>
    <definedName name="_xlnm.Print_Titles" localSheetId="0">'resumen 30-04-18'!$4:$9</definedName>
    <definedName name="_xlnm.Print_Titles" localSheetId="4">'resumen 31-08-18'!$4:$9</definedName>
  </definedNames>
  <calcPr calcId="152511"/>
  <fileRecoveryPr autoRecover="0"/>
</workbook>
</file>

<file path=xl/calcChain.xml><?xml version="1.0" encoding="utf-8"?>
<calcChain xmlns="http://schemas.openxmlformats.org/spreadsheetml/2006/main">
  <c r="P58" i="22" l="1"/>
  <c r="P57" i="22"/>
  <c r="P43" i="22"/>
  <c r="P48" i="22"/>
  <c r="P54" i="22"/>
  <c r="P38" i="22"/>
  <c r="P30" i="22"/>
  <c r="P29" i="22"/>
  <c r="P27" i="22"/>
  <c r="P26" i="22"/>
  <c r="P51" i="22" l="1"/>
  <c r="P49" i="22"/>
  <c r="P46" i="22"/>
  <c r="P34" i="22"/>
  <c r="P14" i="22" l="1"/>
  <c r="P8" i="22" l="1"/>
  <c r="P17" i="22"/>
  <c r="P18" i="22"/>
  <c r="P20" i="22"/>
  <c r="R22" i="25"/>
  <c r="P25" i="22"/>
  <c r="P22" i="22"/>
  <c r="P12" i="22" l="1"/>
  <c r="P35" i="22"/>
  <c r="P33" i="22"/>
  <c r="P23" i="22" l="1"/>
  <c r="P15" i="22"/>
  <c r="K27" i="23" l="1"/>
  <c r="K28" i="23"/>
  <c r="K29" i="23"/>
  <c r="K26" i="23"/>
  <c r="H71" i="21" l="1"/>
  <c r="H59" i="21"/>
  <c r="H47" i="21"/>
  <c r="H35" i="21"/>
  <c r="H25" i="21"/>
  <c r="H21" i="21"/>
  <c r="H74" i="21" s="1"/>
  <c r="H74" i="18" l="1"/>
  <c r="H71" i="18"/>
  <c r="H25" i="18"/>
  <c r="H59" i="18" l="1"/>
  <c r="H47" i="18"/>
  <c r="H35" i="18"/>
  <c r="H21" i="18"/>
  <c r="D14" i="17" l="1"/>
  <c r="D11" i="17"/>
  <c r="D19" i="17" s="1"/>
  <c r="E21" i="17" s="1"/>
</calcChain>
</file>

<file path=xl/sharedStrings.xml><?xml version="1.0" encoding="utf-8"?>
<sst xmlns="http://schemas.openxmlformats.org/spreadsheetml/2006/main" count="506" uniqueCount="315">
  <si>
    <t xml:space="preserve">Componente </t>
  </si>
  <si>
    <t>Actividades programadas</t>
  </si>
  <si>
    <t>% de Avance</t>
  </si>
  <si>
    <t>Observaciones</t>
  </si>
  <si>
    <t>GESTION DEL RIESGO</t>
  </si>
  <si>
    <t xml:space="preserve">TRANSPARENCIA Y ACCESO A LA INFORMACIÓN </t>
  </si>
  <si>
    <t xml:space="preserve">Subcomponente </t>
  </si>
  <si>
    <t>4. Monitoreo y revisión</t>
  </si>
  <si>
    <t>RACIONALIZACIÓN DE TRÁMITES</t>
  </si>
  <si>
    <t>1. Política de Administración del Riesgo</t>
  </si>
  <si>
    <t>2. Construcción del Mapa de Riesgos</t>
  </si>
  <si>
    <t>3. Consulta y Divulgación</t>
  </si>
  <si>
    <t>5. Seguimiento</t>
  </si>
  <si>
    <t>1. Información de calidad y lenguaje comprensible</t>
  </si>
  <si>
    <t>2. Dialogo de doble vía con ciudadanos y organizaciones</t>
  </si>
  <si>
    <t>3. Incentivos para motivar la cultura de la rendición y petición de cuentas</t>
  </si>
  <si>
    <t>4. Evaluación y retroalimentación a la gestión institucional</t>
  </si>
  <si>
    <t xml:space="preserve">RENDICIÓN DE CUENTAS </t>
  </si>
  <si>
    <t>ATENCIÓN AL CIUDADANO</t>
  </si>
  <si>
    <t>1. Estructura administrativa y Direccionamiento estratégico</t>
  </si>
  <si>
    <t>2. Fortalecimiento de los canales de atención</t>
  </si>
  <si>
    <t>4. Normativo y procedimental</t>
  </si>
  <si>
    <t>5. Relacionamiento con el ciudadano</t>
  </si>
  <si>
    <t>1. Lineamientos de transparencia activa</t>
  </si>
  <si>
    <t>2. Lineamientos de transparencia pasiva</t>
  </si>
  <si>
    <t>3. Elaboración de los instrumentos de Gestión de la Información</t>
  </si>
  <si>
    <t>Realizar capacitación a los funcionarios en temas relación con la atención a las personas en condición de discapacidad.</t>
  </si>
  <si>
    <t>Destacar al personal por su desempeño en la atención al ciudadano.</t>
  </si>
  <si>
    <t xml:space="preserve">Realizar campañas informativas con los ciudadanos sobre los derechos y deberes relacionados con la misionalidad de la entidad </t>
  </si>
  <si>
    <t>Divulgar la información de la página WEB en diferentes idiomas</t>
  </si>
  <si>
    <t xml:space="preserve">4. Criterio diferencial de accesibilidad
</t>
  </si>
  <si>
    <t>Generar anualmente el informe de solicitudes de acceso a la información en los términos del art. 52 del Decreto 103 de 2015</t>
  </si>
  <si>
    <t>5. Monitoreo del Acceso a la Información Pública</t>
  </si>
  <si>
    <t>Incorporar recursos en el presupuesto para el desarrollo de iniciativas que mejoren el servicio al ciudadano.</t>
  </si>
  <si>
    <t xml:space="preserve">Mantener informada a la comunidad sobre la ejecución de los proyectos de inversión </t>
  </si>
  <si>
    <t>Tabla No.7 PQRS por Canal de Atención</t>
  </si>
  <si>
    <t>CANAL</t>
  </si>
  <si>
    <t>CANTIDAD</t>
  </si>
  <si>
    <t>% PARTICIPACIÓN</t>
  </si>
  <si>
    <t xml:space="preserve">Buzón </t>
  </si>
  <si>
    <t>Escrito</t>
  </si>
  <si>
    <t>Presencial</t>
  </si>
  <si>
    <t>Redes sociales</t>
  </si>
  <si>
    <t>Web</t>
  </si>
  <si>
    <t> TOTAL</t>
  </si>
  <si>
    <t xml:space="preserve">1- Reconocimiento a los funcionarios que acompañaron y apoyaron las actividades desarrolladas por el área de Atención al Ciudadano y que participaron en las charlas divulgativas de trámites y servicios del DADEP dirigidas a funcionarios del Distrito y a las Juntas de Acción Comunal.
2- Remisión certificado actualización trámites en la Guía de Trámites y Servicios-Mapa callejero
3- Personas atendidas en Diciembre 2017 por Canales de atención establecidos:
- Presencial: 102
- Telefónico
Conmutador PBX: 150
Linea nacional: 2
Virtuales
 - Chat: 17 
-SDQS: 476
- Redes sociales: 3
-Correo institucional: 7
4- Aplicación telefónica de la encuesta de satisfacción de los usuarios que radicaron derechos de petición en ORFEO y en SDQS en el mes de octubre de 2017
5. Envío por parte de la profesional enlace para la propuesta de lenguaje claros de 3 modelos de respuesta simplificada para aprobación de la Subdirección de Administración Inmobiliaria 
6. Mejoras administrativas implementación política cero papel:
6,1 - Producción de copias informativas a la Oficina Asesora Jurídica
6,2 - Lineamientos Soportes de informes contratistas. 
comunicaciones internas diseños y diagramación de piezas gráficas
publicadas en los diferentes medios digitales de divulgación tales
como, carteleras digitales, internas y externas, envío de mailings,
publicaciones en la página web, diseño y publicación de la revista
digital Entorno, actualización de la intranet, compilado de álbumes
fotográficos, elaboración y personalización de wall papers según
campaña y fechas especiales.
*Correos Dadep: 18. *Brujula: 6. *Revista Entorno 1. publicación
digital:1. *Videos publicados: 6. Editados 18. *Noticias intranet: 6.
*Piezas banner intranet: 4. *Piezas cartelera: 18. * Actualización
cartelera: 4 veces. * Reproducción de audios: 11. *Eventos y
Cumpleaños: 26.
comunicaciones externas diseños y diagramación de piezas gráficas
personalizadas para divulgación en redes sociales, Twitter: 162,
Facebook: 59, Instagram: 28, en cuanto a los medios de prensa se
realizaron 10 notas de prensa y medios de comunicación con
resultados positivos para la entidad. 6 Boletínes de prensa, 12
actualizaciones de la pagina web.
</t>
  </si>
  <si>
    <t xml:space="preserve"> </t>
  </si>
  <si>
    <t>Julio a Diciembre de 2017</t>
  </si>
  <si>
    <t>Conmutador</t>
  </si>
  <si>
    <t>Lìnea Nacional</t>
  </si>
  <si>
    <t>TELEFÒNICO</t>
  </si>
  <si>
    <t>VIRTUAL</t>
  </si>
  <si>
    <t>Chat</t>
  </si>
  <si>
    <t>SDQS</t>
  </si>
  <si>
    <t>Correo institucional</t>
  </si>
  <si>
    <r>
      <t>De acuerdo con el reporte del Sistema Distrital de Quejas y Soluciones – SDQS-, el total de requerimientos recibidos a través de los diferentes canales de atención en el periodo julio - diciembre de 2017 es de</t>
    </r>
    <r>
      <rPr>
        <sz val="11"/>
        <color rgb="FFFF0000"/>
        <rFont val="Trebuchet MS"/>
        <family val="2"/>
      </rPr>
      <t xml:space="preserve"> xxxxx</t>
    </r>
    <r>
      <rPr>
        <sz val="11"/>
        <color theme="1"/>
        <rFont val="Trebuchet MS"/>
        <family val="2"/>
      </rPr>
      <t xml:space="preserve">  así: </t>
    </r>
  </si>
  <si>
    <t>DICIEMBRE</t>
  </si>
  <si>
    <t xml:space="preserve">TALENTO HUMANO
La restructuración de la planta de personal se encuentra contemplada para desarrollar en dos etapas, en la primera se ha realizado un avance del 50%, y comprende la parte que no requiere presupuesto para su ejecución, dentro de estas actividades se encuentra la propuesta de convertir  la actual oficina asesora de jurídica en una Subdirección a cero (0) costo.
Se solicitaron  ajustes al informe final presentado por el contratista Asociación Internacional de Consultoría –AIC  del contrato  400-00131-238-0-2017 suscrito el 02-06-2017, correspondiente a capacitación de acuerdo con el objeto contractual, en cuanto al análisis de las encuestas  de impacto y percepción de la capacitación las cuales fueron aplicadas el día 30-10-2017, con el fin de medir la actividad de capacitación. Estos ajustes fueron recibidos el día 22-12-2017 a satisfacción,  conllevando a la ejecución total del contrato y por tanto se procede a proyectar  la liquidación del mismo remitida a la Oficina Asesora Jurídica con radicado 20174010036553 el día 28-12-2017.
Ejecución presupuestal en capacitación fue del 100%
Se adelantaron tres (3) capacitaciones entre internas y externas en los siguientes temas: 1). Capacitación Acoso laboral Sexual (Decreto 044 de 2015)  2). Capacitación Socialización Política de Cartera y reporte SICO, aspectos propiedad Inmobiliaria y reporte SIPROJ – NMNC 3). Capacitación en el aplicativo de la ARL 
Se terminaron los diplomados convenio 4211000577-2017 secretaria general de la alcaldía mayor –UNAD-, los certificados serán entregados al personal que haya pasado el diplomado en el mes de enero de 2018.
De acuerdo con el contrato 284 de 2017 de Bienestar e Incentivos suscrito con Compensar se  ejecutó en un 100 %. Con las actividades programadas así:
1. Se realizó el día 15 de diciembre de 2017 la actividad denominada “Rendición de Cuentas – Cierre de Gestión” de acuerdo con lo establecido en el contrato 284.
2. Se premiaron los mejores funcionarios de la  vigencia 2016, exaltándolos ante toda la Entidad el día 15 de diciembre de 2017  
3. Se realizaron las vacaciones recreativas de acuerdo con lo programado  el día 04 al 07 de diciembre de 2017, con actividades pedagógicas.
4. Se entregaron a los niños hijos de funcionarios menores de 12 años el bono navideño
Ejecución presupuestal del 99%
Con el fin de motivar a los funcionarios y fortalecer su desempeño laboral se realizaron actividades por gestión  como:
1. Novenas navideñas organizadas por cada una de las dependencias donde se buscaba compartir y fortalecer el trabajo en equipo e integración
2. El día 04 de diciembre de 2017, se llevó a cabo  la tercera celebración de cumpleaños para los colaboradores del DADEP, de acuerdo con lo programado.
3. Se premió el concurso de Halloween , actividad   compartir ( lechona ) piso 16
• El proceso  contractual el cual tiene por objeto “Contratar la adquisición de elementos para la promoción institucional”. PROCESO DADEP-SMINC-24-2017 SOMBRILLAS, fue declarado desierto.
• Se inicia la ejecución del  contrato No 400-00131-361-0-2017, el cual tiene por objeto “ Adquisición de elementos de seguridad y salud en el trabajo”, dentro del cual se verificaron la condiciones técnicas con el proveedor para la entrega de los elementos a adquirir , de acuerdo con lo solicitado en el proceso, y en el mes de enero de 2018 el contratista  se compromete a entregar los elementos.
Ejecución presupuestal del 99.9%
CONTABILIDAD
 Revisión saneamiento contable según resolución 107 de 2017 expedida por la Contaduría General de la Nación.
 Pruebas aplicativo SAI/SAE bajo Nuevo Marco Normativo Contable.
 Revisión de los bienes entregados en administración a la Contraloría de Bogotá D.C.
 Revisión avances desarrollos aplicativos SAI/SAE bajo Nuevo Marco Normativo Contable.
 Revisión obligaciones contrato de avalúos de los bienes muebles de la entidad, aquellos que superan el valor de 2 SMMV.
 Revisión dinámica de cuentas para el SIDEP 2.0 y las comunicaciones que se deben enviar al sector central, Dirección Distrital de Contabilidad y otros entes distritales para determinación de saldos iníciales en la vigencia 2018. 
 Pruebas aplicativo SAI-SAE bajo Nuevo Marco Normativo Contable.
 Análisis catalogo de cuentas Nuevo Marco Normativo Contable para determinar afectaciones contables de los inmuebles.
 Revisión archivo cargue datos iníciales en SIDEP 2.0 en atención al Nuevo Marco Normativo Contable.
 Revisión base de datos saldos iníciales de los bienes inmuebles para circularizar a entidades del sector central y descentralizado.
 Análisis dinámicas de cuentas Nuevo Marco Normativo Contable.
 Revisión conceptos tablas dinámicas Nuevo Marco Normativo Contable para el tema de predios.
</t>
  </si>
  <si>
    <t xml:space="preserve">1 Informe Seguimiento de la Gestión a los procesos institucionales mediante el Modelo de confrontación de evidencias de Modelo de Autoevaluación
2 Informe Medición de campañas, impacto y nivel de satisfaccion
 3 Seguimiento a las recomendaciones de Control Interno a traves del CPM. 
4 Informes:
Proyecto de Inversión SAF 2017;
Subsistema de Control Interno.
</t>
  </si>
  <si>
    <t>OCTUBRE</t>
  </si>
  <si>
    <t>1.Solicitud de reunión con el DAFP con el fin de realizar mesa de trabajo sobre los trámites y servicios (transparencia, actualización SUIT, rendición de cuentas, Plan Anticorrupción), 
2. Se envió el certificado de confiabilidad de la Guía de Trámites y Servicios a la Secretaría General de la Alcaldía Mayor, 
3. Se realizó la gestión con el Departamento Nacional de Planeación y Veeduría Distrital para la implementación de la guía de lenguaje claro en el procedimiento de comunicaciones,
4. Se diseñaron y divulgaron 50 piezas relacionadas con comunicaciones internas evidenciando actividades de tipo misional, cultural y de índole social, 
5. Implementación del nuevo proceso de administración de contenidos de página Web en cuanto a piezas y de acuerdo con en su nueva estructura denominada gobimento, 
6. Publicación de las campañas a través de intranet y carteleras digitales, entre otros: 6.1 del Acuerdo mediante el cual se crea el DADEP, 6.2. campañas sociales, de responsabilidad social, restituciones de espacio público, entrada en vigencia del código de policía,
7. Se apoyaron las campañas del día sin carro, Peñalosa en mi barrio, y los avances en la construcción del metro, 
8. Se adelantó la actualización del Proceso de Atención al Cliente y/o Usuario, 9. Se adelantó la actualización del Proceso de comunicaciones, 
10. Capacitación a los funcionarios del área de Atención al Ciudadano sobre el proceso de Atención al Cliente y/o Usuario, Derechos de Petición y Habeas Data,
 11. Se adelantó el diseñó de la herramienta de mejora continua de la calidad del proceso de atención al ciudadano validada por la OAP, 
12. Se realizó el diagnóstico de la prueba piloto de la encuesta telefónica de calidad y satisfacción, 13. Mesa de trabajo con el área de atención al ciudadano sobre la política del lenguaje claro, 14. reporte de los indicadores del proceso de atención al usuario.</t>
  </si>
  <si>
    <t>1-Realización de 1 charla divulgativa de los trámites y servicios del DADEP y de las competencias distritales sobre espacio público para la JAC de la localidad de Kennedy.  La charla fue realizada por  el DADEP presentada por el Dr. Giovanni Herrera y se contó con el acompañamiento de los Profesionales delegados de las áreas misionales y de la Dra. Sandra Castro de Veeduría Distrital. Por otra parte se entregaron a los asistentes a las charlas las piezas informativas de los trámites y servicios y se socializó el SDQS.
2- Remisión certificado actualización trámites en la Guía de Trámites y Servicios-Mapa callejero
3- Recepción de observaciones y ajustes por parte del área de Gestión Documental y de la Subdirección de Registro Inmobiliario al Instructivo de Correspondencia Oficial.
4- Activación del canal virtual CHAT con una atención en prueba piloto a 20 ciudadanos en el mes de octubre de 2017.
5- Aplicación telefónica de la encuesta de satisfacción de los usuarios que radicaron derechos de petición en ORFEO y en SDQS en el mes de agosto de 2017
6- Formalización de la modificación No.1 al convenio interadministrativo Nro.2212100-499-2014
7- Asistencia al evento organizado por la Secretaría General de la Alcaldía Mayor de Bogotá y la Subsecretaría de Servicio a la Ciudadanía: Foro Internacional de Servicio a la Ciudadanía: “Una Experiencia en Transformación” 2017,  realizado el pasado 24 de octubre de 2017
8- Cálculo de los Indicadores de Satisfacción, Percepción y Oportunidad y su envío a la Oficina Asesora de Planeación, así como remisión de informe  de los vencimientos de derechos de petición a las dependencias (memorando).
9- Avance en la revisión y coordinación con otras entidades de normatividad y requisitos para inscripción trámite Expedición permisos temporales, en el SUIT 
10. Revisión y validación con el área de Defensa modelo de respuesta lenguaje claro para denuncias de invasión.
COMUNICACIONES: comunicaciones internas: diseños y diagramación de piezas gráficas publicadas en los diferentes medios digitales de divulgación tales como, carteleras digitales, internas y externas, envío de mailings, publicaciones en la página web, diseño y publicación de la revista digital Entorno, actualización de la intranet, compilado de álbumes fotográficos, elaboración y personalización de wall papers según campaña y fechas especiales. *Correos Dadep: 23. *Brujula: 8. *Revista Entorno. publicación digital:1. *Videos publicados: 6. Editados 11. *Noticias intranet: 7. *Piezas banner intranet: 8. *Piezas cartelera: 22. * Actualización cartelera: 6 veces. * Reproducción de audios: 12. *Eventos y Cumpleaños: 28.
comunicaciones externas diseños y diagramación de piezas gráficas personalizadas para divulgación en redes sociales, Twitter: 138, Facebook: 50, Instagram: 25, en cuanto a los medios de prensa se realizaron 15 notas de prensa y medios de comunicación con resultados positivos para la entidad. 6 Boletínes de prensa, 12 actualizaciones de la pagina web.</t>
  </si>
  <si>
    <t>NOVIEMBRE</t>
  </si>
  <si>
    <t>TOTAL ACTIVIDADES</t>
  </si>
  <si>
    <t>Fecha programada</t>
  </si>
  <si>
    <t>Inicial</t>
  </si>
  <si>
    <t>Final</t>
  </si>
  <si>
    <t>3. Talento Humano</t>
  </si>
  <si>
    <t>4. Criterio diferencial de accesibilidad</t>
  </si>
  <si>
    <t>Meta/Producto</t>
  </si>
  <si>
    <t>Responsable</t>
  </si>
  <si>
    <t>Oficina Asesora de Planeación</t>
  </si>
  <si>
    <t>Realizar tres (3) monitoreos al mapa de riesgos de corrupción.</t>
  </si>
  <si>
    <t>Realizar tres (3) seguimientos al mapa de riesgos de corrupción.</t>
  </si>
  <si>
    <t xml:space="preserve">Oficina de Control Interno </t>
  </si>
  <si>
    <t>N/A</t>
  </si>
  <si>
    <t>RACIONALIZACIÓN 
DE TRÁMITES</t>
  </si>
  <si>
    <t>Subdirecciòn Administrativa, Financiera y de Control Disciplinario - Servicio al Ciudadano</t>
  </si>
  <si>
    <t>Actualizar la estrategia de comunicación para fortalecer la gestión institucional y así potenciar, reforzar y mejorar la gestión de atención ciudadana.</t>
  </si>
  <si>
    <t>Socializar en la Página Web y Redes Sociales la gestión que realiza la entidad.</t>
  </si>
  <si>
    <t xml:space="preserve">Informes sobre la ejecución de los proyectos de inversión </t>
  </si>
  <si>
    <t>Realizar publicaciones semestrales, en la página Web, relacionados con la gestión de la entidad</t>
  </si>
  <si>
    <t>Informes de gestión semestrales</t>
  </si>
  <si>
    <t>Informar al Comité Directivo y/o a en las reuniones de directivos sobre los resultados del seguimiento a las Acciones definidas en el proceso de Atención al Cliente y/o Usuario.</t>
  </si>
  <si>
    <t>Recursos asignados</t>
  </si>
  <si>
    <t>Informe de Peticiones Quejas y Reclamos-PQR</t>
  </si>
  <si>
    <t>Subdirección Administrativa, Financiera y de Control Disciplinario</t>
  </si>
  <si>
    <t>Publicar datos sobre información de interés a través de los canales de comunicación establecidos en la entidad.</t>
  </si>
  <si>
    <t>Realizar seguimiento a los indicadores que permitan medir el desempeño de los canales de atención y consolidar estadísticas sobre tiempos de espera, tiempos de atención y cantidad de ciudadanos atendidos que permitan identificar oportunidades de mejora.</t>
  </si>
  <si>
    <t>Publicaciones realizadas</t>
  </si>
  <si>
    <t>Jornadas de capacitación</t>
  </si>
  <si>
    <t>Informes de seguimiento</t>
  </si>
  <si>
    <t>Subdirección Administrativa, Financiera y de Control Disciplinario (Grupo de comunicaciones)</t>
  </si>
  <si>
    <t xml:space="preserve">Capacitación al del personal encargado de la atención al ciudadano en el procedimiento de atención al usuario. </t>
  </si>
  <si>
    <t>Fortalecer competencias laborales del personal vinculado a la entidad a través de capacitaciones en temas relacionados con la Atención al usuario y con las funciones del Defensor del Ciudadano.</t>
  </si>
  <si>
    <t>Servidores capacitados</t>
  </si>
  <si>
    <t>Funcionarios destacados</t>
  </si>
  <si>
    <t>Divulgar información sobre el tratamiento y seguridad de datos personales.</t>
  </si>
  <si>
    <t xml:space="preserve">Mantener actualizados los documentos relacionados con la atención al ciudadano, de acuerdo con la normatividad vigente.  </t>
  </si>
  <si>
    <t xml:space="preserve">Campañas </t>
  </si>
  <si>
    <t>Piezas comunicacionales</t>
  </si>
  <si>
    <t>Procedimientos, instructivos, guías y protocolos</t>
  </si>
  <si>
    <t>Oficina de Sistemas</t>
  </si>
  <si>
    <t>Subdirección Administrativa, Financiera y de Control Disciplinario (Grupo de comunicaciones)
Oficina de Sistemas</t>
  </si>
  <si>
    <t xml:space="preserve">Caracterizar a los usuarios de los trámites y servicios del DADEP, de acuerdo con los diferentes grupos poblacionales. </t>
  </si>
  <si>
    <t>Informe de caracterización de los usuarios</t>
  </si>
  <si>
    <t xml:space="preserve">Aplicación de encuestas de satisfacción y percepción a los usuarios de los trámites y servicios ofertados por el DADEP. </t>
  </si>
  <si>
    <t xml:space="preserve">Informes de seguimiento </t>
  </si>
  <si>
    <t>Aumentar el porcentaje de inscripción de trámites y otros procedimientos administrativos en el SUIT.</t>
  </si>
  <si>
    <t xml:space="preserve">Revisar y actualizar los trámites que están en proceso de aprobación y los procedimientos administrativos inscritos en el SUIT, </t>
  </si>
  <si>
    <t xml:space="preserve">Mantener actualizada en la página web los requisitos mínimos de la Ley 1712 y su Decreto reglamentario. </t>
  </si>
  <si>
    <t>Trámites y otros procedimientos administrativos registrados en el SUIT</t>
  </si>
  <si>
    <t>Informe de actualización trámites y servicios</t>
  </si>
  <si>
    <t>Inventario de tramites y otros procedimientos administrativos actualizados en el SUIT</t>
  </si>
  <si>
    <t>Requisitos ley 1712 publicados</t>
  </si>
  <si>
    <t xml:space="preserve">Administrativa, Financiera y de Control Disciplinario
Procesos Misionales
</t>
  </si>
  <si>
    <t xml:space="preserve">Oficina de Sistemas
Oficina Asesora de Planeación
</t>
  </si>
  <si>
    <t>Consolidar y realizar seguimiento a la oportunidad de las respuestas a peticiones conforme al artículo 14 de Ley 1437 de 2011, al artículo 76 de la Ley 1474 de 2011 y a la Ley 1755 de 2015</t>
  </si>
  <si>
    <t>Actualización del Inventario de activos de la información.</t>
  </si>
  <si>
    <t>Informes de Peticiones, Quejas y Reclamos - PQRS</t>
  </si>
  <si>
    <t>Inventario de activos actualizado</t>
  </si>
  <si>
    <t>Mantener actualizada la Tabla de Retención Documental</t>
  </si>
  <si>
    <t>Tabla de Retención Documental actualizada</t>
  </si>
  <si>
    <t>Subdirección Administrativa, Financiera y de Control Disciplinario
Todos los procesos</t>
  </si>
  <si>
    <t>Implementar en el sitio Web los lineamientos de accesibilidad enmarcados en la norma técnica colombiana 5854</t>
  </si>
  <si>
    <t>Página WEB con opción de información en varios idiomas</t>
  </si>
  <si>
    <t>Portal Web accesible a toda la población en situación de discapacidad.</t>
  </si>
  <si>
    <t>Informe de solicitudes de acceso a la información publicada en la WEB según cumplimiento ley 1712 Decreto 103 de 2005</t>
  </si>
  <si>
    <t>Subdirección Administrativa, Financiera y de Control Disciplinario
Oficina de Sistemas</t>
  </si>
  <si>
    <t>Estrategia de racionalización de trámites</t>
  </si>
  <si>
    <t>INICIATIVAS ADICIONALES - PLAN DE GESTIÓN DE LA INTEGRIDAD</t>
  </si>
  <si>
    <t>1. Alistamiento</t>
  </si>
  <si>
    <t>Talento Humano
Gestores de Integridad</t>
  </si>
  <si>
    <t>Realizar mesas de trabajo para armonizar los valores y los puntos de encuentro entre el Código de Ética de la entidad y el Código de Integridad y realizar una comparación entre el contenido de cada uno.</t>
  </si>
  <si>
    <t>Adoptar el Código de Integridad en la entidad</t>
  </si>
  <si>
    <t xml:space="preserve">Realizar acciones de socialización y/o divulgación del Código de Integridad al interior de la Entidad </t>
  </si>
  <si>
    <t xml:space="preserve">2. Armonización </t>
  </si>
  <si>
    <t>Revisión de valores y principios de acción diligenciando el Formato "canvas armonización valores"</t>
  </si>
  <si>
    <t>Acto administrativo de adopción del Código de Integridad</t>
  </si>
  <si>
    <t>Socialización y/o divulgación del Código de Integridad a través de campañas comunicacionales masivas</t>
  </si>
  <si>
    <t xml:space="preserve">Talento Humano
Gestores de Integridad
</t>
  </si>
  <si>
    <t>3. Diagnóstico</t>
  </si>
  <si>
    <t>4. Implementación</t>
  </si>
  <si>
    <t>5. Seguimiento y evaluación</t>
  </si>
  <si>
    <t>TOTAL ACTIVIDADES PAAC 2018</t>
  </si>
  <si>
    <t>Plan anticorrupción  y Atención al Ciudadano-PAAC
2018</t>
  </si>
  <si>
    <t>30/04/018</t>
  </si>
  <si>
    <t>Twitter</t>
  </si>
  <si>
    <t xml:space="preserve"> Facebook</t>
  </si>
  <si>
    <t>Instagram</t>
  </si>
  <si>
    <t>Febrero</t>
  </si>
  <si>
    <t>Marzo</t>
  </si>
  <si>
    <t>Boletínes de prensa</t>
  </si>
  <si>
    <t>Notas de prensa</t>
  </si>
  <si>
    <t>Actualizaciones de la página web</t>
  </si>
  <si>
    <t>Medios de prensa</t>
  </si>
  <si>
    <t>Gestión de la entidad en las redes sociales</t>
  </si>
  <si>
    <t>Detalle</t>
  </si>
  <si>
    <t xml:space="preserve">Realizar las inclusiones o actualizaciones a que haya lugar en el SUIT de acuerdo con la re 01/02/2018 visión del inventario de trámites y otros procedimientos administrativos registrados en el SUIT. </t>
  </si>
  <si>
    <t>Monitoreo a actividades</t>
  </si>
  <si>
    <t>30/04/2018
30/08/2018
30/12/2018</t>
  </si>
  <si>
    <t>10/05/2018
10/09/2018
10/01/2019</t>
  </si>
  <si>
    <t>31/12/2018
Avance realizado con corte a 31/08/2018</t>
  </si>
  <si>
    <t>Acciones adelantadas durante el periodo analizado: Responsable Oficina de Control Interno</t>
  </si>
  <si>
    <t>31/05/2018
Avance realizado con corte a 31/08/2018</t>
  </si>
  <si>
    <t>Informe detallando los resultados de la implementación del Código de Integridad en entidad.</t>
  </si>
  <si>
    <t>Identificar y revisar las herramientas para la implementación y apropiación de la política y código de integridad por parte de los servidores públicos y contratistas.</t>
  </si>
  <si>
    <t xml:space="preserve">Talento Humano
Gestores de Integridad - Oficina Asesora de Planeación
</t>
  </si>
  <si>
    <t>Divulgación de piezas comunicaciones que apoyan la difusión e interiorización del Código de Integridad.</t>
  </si>
  <si>
    <t>Gestores de Integridad - Talento Humano - Comunicaciones</t>
  </si>
  <si>
    <t>Realizar el seguimiento y evaluación periódica del cumplimiento de las actividades descritas en el Plan de Gestión de la Integridad</t>
  </si>
  <si>
    <t>Realizar tres (3) seguimientos y evaluación al Plan de Gestión de Integridad</t>
  </si>
  <si>
    <t>31/12/2018
Avance realizado con corte a 30/08/2018</t>
  </si>
  <si>
    <t>MONITOREO A LAS ACCIONES CONTEMPLADAS EN EL PLAN ANTICORRUPCIÓN Y ATENCION AL CIUDADANO - PAAC 2018
Fecha de corte: 31 de Agosto de 2018
OFICINA ASESORA DE PLANEACIÓN</t>
  </si>
  <si>
    <t xml:space="preserve"> Durante el mes de Junio en el área de comunicaciones externas se adelantaron diseños y diagramación de piezas gráficas personalizadas para divulgación en redes sociales, </t>
  </si>
  <si>
    <t>JUNIO</t>
  </si>
  <si>
    <t xml:space="preserve">Secundario: </t>
  </si>
  <si>
    <t xml:space="preserve"> 1 edición</t>
  </si>
  <si>
    <t xml:space="preserve">Noticias publicadas en  la intranet: </t>
  </si>
  <si>
    <t>Boletines de prensa</t>
  </si>
  <si>
    <t>ctualizaciones de la página web.</t>
  </si>
  <si>
    <t>Banner intranet</t>
  </si>
  <si>
    <t>REDES SOCIALES</t>
  </si>
  <si>
    <t>JULIO</t>
  </si>
  <si>
    <t>AGOSTO</t>
  </si>
  <si>
    <t>TOTAL</t>
  </si>
  <si>
    <t>MEDIOS DE PRENSA</t>
  </si>
  <si>
    <t xml:space="preserve">Notas de prensa en medios masivos de comunicación  </t>
  </si>
  <si>
    <t xml:space="preserve">Videos: </t>
  </si>
  <si>
    <t>Publicados</t>
  </si>
  <si>
    <t>Editados:</t>
  </si>
  <si>
    <t>Carteleras</t>
  </si>
  <si>
    <t>Externas e internas</t>
  </si>
  <si>
    <t>Intranet</t>
  </si>
  <si>
    <t>Slideshow (banners página web)</t>
  </si>
  <si>
    <t>Principal</t>
  </si>
  <si>
    <t>Secundario</t>
  </si>
  <si>
    <t>Revista</t>
  </si>
  <si>
    <t>Revista Entorno</t>
  </si>
  <si>
    <t>Boletines</t>
  </si>
  <si>
    <t>Contenido página web</t>
  </si>
  <si>
    <t>Noticias</t>
  </si>
  <si>
    <t>Publicaciones</t>
  </si>
  <si>
    <t>Audios</t>
  </si>
  <si>
    <t>Brújulas</t>
  </si>
  <si>
    <t>Correos Dadep</t>
  </si>
  <si>
    <t>Cumpleaños</t>
  </si>
  <si>
    <t>Publicación wall paper</t>
  </si>
  <si>
    <t>Mediante radicado de la Secretaria Técnica del Consejo Distrital del Archivo de Bogotá, No.2-2018-13006  de fecha 08 de junio de 2018, remiten concepto de revisión y evaluación de los ajustes realizados por el Departamento Administrativo de la Defensoría del Espacio Público, a las tablas de Retención Documental, considerando viable y llevando a cabo la convalidación de la propuesta de tabla de retención presentada mediante oficio No. 2018-400-012051-2.  
Se solicitó la publicación en la página web del DADEP, actualización en el sistema Orfeo y se proyectó la resolución de adopción de las mismas que al 30 de junio se encuentra en revisión por parte de la Oficina Asesora Jurídica.</t>
  </si>
  <si>
    <t>MAYO</t>
  </si>
  <si>
    <t>Reproducidos</t>
  </si>
  <si>
    <t>Tarjetas de Cumpleaños</t>
  </si>
  <si>
    <t>Banner</t>
  </si>
  <si>
    <t>Facebook</t>
  </si>
  <si>
    <t>Denuncias en redes</t>
  </si>
  <si>
    <t>En cuanto a los medios de prensa se promovió lo siguiente:</t>
  </si>
  <si>
    <t xml:space="preserve">Para la vigencia 2018 la evidencia se puede consultar en el Plan Anual de Adquisiciones. Link: ttps://www.dadep.gov.co/transparencia/contratacion/plan-anual-adquisiciones
</t>
  </si>
  <si>
    <t>Red Social</t>
  </si>
  <si>
    <t>DETALLE</t>
  </si>
  <si>
    <t>Reporte Redes Sociales Defensoría Del Espacio Público
 2018</t>
  </si>
  <si>
    <t>Evidencia: https://www.dadep.gov.co/transparencia/planeacion/plan-anticorrupcion</t>
  </si>
  <si>
    <t>X:\EVIDENCIA SEGUIMIENTO PAAC\EVIDENCIA A 31 DE AGOSTO 2018</t>
  </si>
  <si>
    <t xml:space="preserve">Diseño y divulgación piezas gráficas y publicación de videos a nivel interno evidenciando actividades de tipo misional. 
Publicación de noticias en la intranet relacionadas con espacio público y la misionalidad de la entidad. Los temas documentados fueron: Recuperación de espacio público, restituciones voluntarias, encuentros ciudadanos, actividades de sensibilización y sostenibilidad del espacio público con los guardianes del espacio, capacitaciones de espacio público, alimentos sin control y workshop del observatorio del espacio público. </t>
  </si>
  <si>
    <t>La información puede ser consultada en el siguiente link: https://www.dadep.gov.co/transparencia/planeacion/proyectos-inversion-y-programas</t>
  </si>
  <si>
    <t>W:\EVIDENCIA SEGUIMIENTO PAAC\EVIDENCIA A 31 DE AGOSTO 2018</t>
  </si>
  <si>
    <t>El consolidado de atenciones a la fecha presenta la caracterización de los usuarios de acuerdo con los criterios establecidos respecto de los diferentes grupos poblacionales de los meses de mayo, junio y julio de 2018.</t>
  </si>
  <si>
    <t>https://www.dadep.gov.co/defensor-ciudadano</t>
  </si>
  <si>
    <t>https://www.dadep.gov.co/dadep-accesibilidad</t>
  </si>
  <si>
    <t>https://www.dadep.gov.co/transparencia/instrumentos-gestion-informacion-publica/Informe-pqr-denuncias-solicitudes</t>
  </si>
  <si>
    <t xml:space="preserve">Mensualmente la entidad publica el informe de PQR en la página Web de la Entidad.
</t>
  </si>
  <si>
    <t>El portal web tiene implementado una funcionalidad de Google la cual traduce los contenidos a diferentes idiomas, en el portal esta parametrizado para Ingles y francés.</t>
  </si>
  <si>
    <t>En el mes de septiembre de 2018 se estará analizando y consolidando la información de las fichas de monitoreo del primer semestre de 2018 para determinar las acciones a seguir con los funcionarios destacados en la atención al ciudadano.
Por lo anterior durante este periodo no presenta ejecución</t>
  </si>
  <si>
    <t xml:space="preserve">Los informes de Peticiones Quejas y Reclamos-PQR de la vigencia 2018, se encuentran publicados en la página web de la entidad, en el link de transparencia:  https://www.dadep.gov.co/transparencia/instrumentos-gestion-informacion-publica/Informe-pqr-denuncias-solicitudes.     </t>
  </si>
  <si>
    <t>La Oficina Asesora de Planeación de manera permanente da a conocer a la ciudadanía la ejecución de sus proyectos de inversión, publicando en la página web de la entidad los respectivos informes de seguimiento.</t>
  </si>
  <si>
    <t xml:space="preserve">Se realizó mesa de trabajo con los gestores de etica y con la asesora de la Subdirección Administrativa, Financiera y de Control Disciplinario, producto de esta reunión se concluyó que la entidad adoptaria los valores que se encuentran inscritos en el Código de Integridad Nacional.  Por esta razón en el mes de julio se solicitó al área de sistemas publicar el Código de Integridad en la página Web de la entidad. </t>
  </si>
  <si>
    <t> linck (https://www.dadep.gov.co/sites/default/files/codigo_de_integridad_2018.pdf)
Evidencia:  Carpeta física Actas Comité de Integridad</t>
  </si>
  <si>
    <t>X:\EVIDENCIA SEGUIMIENTO PAAC\EVIDENCIA A 31 DE AGOSTO 2018\Comite de Integridad 2018</t>
  </si>
  <si>
    <t xml:space="preserve">El grupo de comunicaciones realizó la divulgación de los representantes del Comité de Integridad a través de la publicación de pieza gráfica - resolución, promovida por los canales de comunicación de la entidad mediante correo masivo de la intanet, banner de la intranet y  carteleras digitales. 
Se realizó la promoción del Código de integridad por medio de la publicación en la revista entorno, con la campaña Valores de la Casa liderada por FONDADEP, el Comité de Integridad y la SAF. </t>
  </si>
  <si>
    <t xml:space="preserve">A través de correo electrónico se remitió a los  gestores de integridad la caja de herramientas para su revisión. 
En la actualidad los gestores de integridad se encuentran validando las actividades que se van a realizar con relación a los valores priorizados de acuerdo al test de percepción de integridad: Honestidad, Justicia y Compromiso.  </t>
  </si>
  <si>
    <t>* Se enviaron comunicaciones resaltando cada uno de los valores de la casa establecidos en el Código de Integridad.  
* Se está trabajando en la apropiación del Código de Integridad  utilizando la estrategía de recordación, al incluir los escudos de los valores  de honestidad, compromiso, justicia, respeto y diligencia en piezas gráficas, se envían por correo a todos los servidores y  en la divulgación  en los canales de publicación como carteleras digitales, correo dadep, wall paper y banner de la intranet.
* Mediante la Campaña de alimentos saludables se incentiva el valor de la Honestidad 
* Se realizó la inscripción para participar del curso de Gestores de Integridad ofrecido por la Alcaldía Mayor</t>
  </si>
  <si>
    <t xml:space="preserve">* En reunión de gestores de integridad realizada en el mes de agosto se realizó seguimiento a las actividades propuestas en el Plan de Gestión de la Integridad
* Se realizó seguimiento con fecha 30 de abril en el informe del Plan Anticorrupción y de Atención al Ciudadano </t>
  </si>
  <si>
    <t>https://www.dadep.gov.co/transparencia/planeacion/plan-anti-corrupcion-y-atencion-al-ciudadano/seguimiento-plan-2</t>
  </si>
  <si>
    <t>Evidencia: https://www.dadep.gov.co/transparencia/control/plan-anual-auditorias/01-informe-seguimiento-paac-0</t>
  </si>
  <si>
    <t>La Oficina de Control Interno establece cumplimiento  en cuanto a las estrategias diseñadas para la rendición de cuentas no obstante es necesario fortalecer algunos temas que se evidenciaron en desarrollo del aplicativo de control "Modelo de Autoevaluación" aplicado en el primer semestre de 2018, donde se estableció que  el proceso con mayor desviación, corresponde al de Direccionamiento Estratégico, procedimiento de Comunicaciones Internas, en el que se observó incumplimiento del procedimiento de comunicaciones internas, falta de consolidados de las solicitudes y servicios prestados, vencimientos de acciones CPM, desactualización en la documentación del proceso y falta de estadísticas de redes sociales, que permitan efectuar comparativos de interacción y participación de la ciudadanía.</t>
  </si>
  <si>
    <t>La Oficina de Control Interno  evidencia que la Defensoría del Espacio Público ha realizado durante los primeros ocho  meses del año, las acciones pertinentes  de incorporar recursos en el presupuesto para el desarrollo de iniciativas que mejoren el servicio al ciudadano. Por lo anterior recomienda seguir ejecutando los controles y monitoreando la gestión de las actividades programadas que le permitan mantener un escenario institucional libre de actos de corrupción.</t>
  </si>
  <si>
    <t>La Oficina de Control Interno  evidencia que la Defensoría del Espacio Público ha realizado durante  los primeros ocho meses del año un  avance con relación al criterio diferencial de accesibilidad a la información que refleja la página WEB ,. no obstante estan pendientes aún actividades que se espera se desarrollen en lo que resta del período del año. Por lo anterior recomienda seguir ejecutando los controles y monitoreando la gestión de las actividades programadas.</t>
  </si>
  <si>
    <t>La Oficina de Control Interno  evidencia que la Defensoría del Espacio Público ha realizado avances importantes  con relación  al informe de solicitudes de acceso a la información ,  Por lo anterior recomienda seguir ejecutando las  acciones y desarrollando los controles y monitoreando la gestión de las actividades programadas.</t>
  </si>
  <si>
    <t>Mediante radicado DADEP No. 20181300024993, se comprobó la existencia de procesos de  capacitación al área de Atención al Ciudadano en la inscripción de los trámites y servicios en el SUIT en el Departamento Administrativo de la Función Pública–DAFP. Posteriormente, efectuó mesas de trabajo con las diferentes áreas misionales para revisar, actualizar y presentar al Comité Directivo la propuesta para su respectiva aprobación y por último se logró la inscripción en SUIT de 2 servicios.</t>
  </si>
  <si>
    <t>La Oficina de Control Interno utilizando las normas de auditoría generalmente aceptadas, evidencia que la Defensoría del Espacio Público ha realizado las acciones pertinentes tendientes a realizar las publicaciones semestrales en la página Web, relacionados con la gestión de la entidad. Por lo anterior recomienda seguir ejecutando los controles y monitoreando la gestión de las actividades programadas que le permitan mantener un escenario institucional libre de actos de corrupción.</t>
  </si>
  <si>
    <t>La Oficina de Control Interno utilizando las normas de auditoría generalmente aceptadas, evidencia que la Defensoría del Espacio Público ha realizado las acciones pertinentes tendientes a realizar las publicaciones semestrales en la página Web, relacionados con los proyectos de inversión. Por lo anterior recomienda seguir ejecutando los controles y monitoreando la gestión de las actividades programadas.</t>
  </si>
  <si>
    <t>La oficina de Control Interno evidencia el cumplimiento de  las acciones de divulgar información sobre el tratamiento y seguridad de datos personales.</t>
  </si>
  <si>
    <t>La Oficina de Control Interno utilizando las normas de auditoría generalmente aceptadas, evidencia que la Defensoría del Espacio Público ha realizado las acciones pertinentes tendientes a la caracterización de  los usuarios de los trámites y servicios del DADEP, de acuerdo con los diferentes grupos poblacionales.  Por lo anterior recomienda seguir ejecutando los controles y monitoreando la gestión de las actividades programadas que le permitan mantener un escenario institucional libre de actos de corrupción.</t>
  </si>
  <si>
    <t>Mediante informe de auditoria Radicado DADEP No. 20181300024993 , se evidenció la participación de  funcionarios y contratistas del proceso  de atencion al usuario a diferentes actualizaciones y/o capacitaciones, realizadas en el semestre.</t>
  </si>
  <si>
    <t>Mediante informe de auditoria Radicado DADEP No. 20181300024993 se  evidenció la participación de  funcionarios y contratistas del proceso  de atención al usuario a diferentes actualizaciones y/o capacitaciones, realizadas en el semestre.</t>
  </si>
  <si>
    <t>De acuerdo al reporte hecho por la Oficina Asesora de Planeación  y evaluada la información suministrada; la Oficina de Control Interno  conceptúa que existe coherencia con el cumplimiento de la actividad programada y las evidencias de su realización.</t>
  </si>
  <si>
    <t>La Oficina de Control Interno  una vez revisadas las evidencias soporte a las acciones  del Plan de Gestión de la Integridad, considera que la Defensoría del Espacio Público dio cumplimiento a cada una de las actividades proyectadas  en el subcomponente  de  armonización,   Por lo  que recomienda dar continuidad a  las  acciones .</t>
  </si>
  <si>
    <t>La Oficina de Control Interno  una vez revisadas las evidencias soporte a las acciones  del Plan de Gestión de la Integridad, considera que la Defensoría del Espacio Público ha adelantado  acciones importantes  de lo  proyectado  en el subcomponente  de  implementación    Por lo  que recomienda agilizar la validación y  presentación de resultados del test de percepción de la integridad aplicado a los funcionarios de planta de la entidad.</t>
  </si>
  <si>
    <t>La Oficina de Control Interno  una vez revisadas las evidencias soporte a las acciones  del Plan de Gestión de la Integridad, considera que la Defensoría del Espacio Público ha adelantado  acciones importantes  de lo  proyectado  en el subcomponente  de   seguimiento y evaluación.   Por lo  que recomienda dar continuidad a las  campañas  de  sensibilización  a los servidores públicos vinculados a la Entidad de cada uno de los valores incluidos en el Código de Integridad del DADEP y realizar el seguimiento y evaluación periódica del cumplimiento de las actividades descritas en el Plan de Gestión de la Integridad ya que el último se efectúo en abril.</t>
  </si>
  <si>
    <t xml:space="preserve">Sensibilizar a los servidores públicos vinculados a la Entidad de cada uno de los valores incluidos en el Código de Integridad del DADEP. </t>
  </si>
  <si>
    <t>Monitorear y revisar periódicamente el Mapa de Riesgos de Corrupción.</t>
  </si>
  <si>
    <t>SEGUIMIENTO OFICINA DE CONTROL INTERNO
Agosto 31 de 2018</t>
  </si>
  <si>
    <t>En la página web de la entidad se encuentra publicada la Versión 3 de los riesgos de corrupcion. Se está trabajando en la implementación de la Guía para la Administración de los Riesgos de Gestión, Corrupción y Seguridad Digital y el Diseño de Controles en Entidades Públicas, publicado por el Departamento Administrativo de la Función Pública -DAFP. Mensajes via correo electronico, carteleras virtuales y audio para sensibilizar a funcionarios y contratitas frente a los riesgos de corrupción. La Oficina Asesora de Planeación realiza el respectivo seguimiento a los riesgos de corrupción.</t>
  </si>
  <si>
    <t>El grupo de comunicaciones actualizó la Estrategia de Comunicaciones 2018, la cual está pendiente la formalización con la Oficina Asesora de Planeación. Se recomienda nuevamente agilizar la publicación de la estrategía de comunicaciones y  seguir  monitoreando la gestión de las actividades programadas para la totalidad de la vigencia.</t>
  </si>
  <si>
    <t>Subdirección Administrativa, Financiera y de control Disciplinario (Grupo Comunicaciones)</t>
  </si>
  <si>
    <r>
      <rPr>
        <sz val="11"/>
        <color theme="1"/>
        <rFont val="Calibri"/>
        <family val="2"/>
      </rPr>
      <t xml:space="preserve">Las quejas y solicitudes de los ciudadanos en redes sociales con respecto al espacio público y temas relacionados son tratadas con la mayor transparencia y eficiencia posible. Según la misión de la entidad nos esforzamos en dar respuesta oportuna a cada solicitud, siempre transmitiendo confianza y un mensaje de apropiación y participación activa por el mejoramiento y sostenibilidad de nuestro espacio público. </t>
    </r>
    <r>
      <rPr>
        <b/>
        <sz val="11"/>
        <color theme="1"/>
        <rFont val="Calibri"/>
        <family val="2"/>
      </rPr>
      <t xml:space="preserve">
</t>
    </r>
    <r>
      <rPr>
        <sz val="11"/>
        <color theme="1"/>
        <rFont val="Calibri"/>
        <family val="2"/>
      </rPr>
      <t>En la página Web y redes sociales se publicó la siguiente cantidad de contenidos: Facebook 351 Publicaciones, Twitter 655 publicaciones, Instagram 100 publicaciones, Boletines con información: 13, Noticias publicadas en la página web 13, adicionalmente se diseñaron y publicaron 8 SlideShow principal y 4 SlideShow secundario.</t>
    </r>
  </si>
  <si>
    <t>Realizar el seguimiento periódico al Mapa de Riesgos de Corrupción.</t>
  </si>
  <si>
    <t xml:space="preserve">Acciones encaminadas a la la racionalización, sistematización (Virtualización de tramites), optimización, verificación y eliminación de tramites.
</t>
  </si>
  <si>
    <t>Divulgar información concerniente a los temas, aspectos y contenidos relevantes de la gestión institucional del DADEP para mejorar la atención a la ciudadanía.</t>
  </si>
  <si>
    <t>Acciones realizadas durante el periodo evaluado.</t>
  </si>
  <si>
    <t>Estrategia de comunicación actualizada.</t>
  </si>
  <si>
    <t>Documentos diseñados, diagramados e impresos Piezas comunicativas en temas de espacio público desarrolladas y divulgadas.</t>
  </si>
  <si>
    <t>Publicaciones en la Página Web Publicaciones en Redes Sociales.</t>
  </si>
  <si>
    <t>https://www.dadep.gov.co/transparencia/planeacion/plan-estrategico
https://www.dadep.gov.co/transparencia/planeacion/plan-accion/informe-ejecutivo-del-desarrollo-del-plan-desarrollo-distrital
https://www.dadep.gov.co/transparencia/planeacion/plan-operativo-anual-inversiones/informe-seguimiento-componentes-inversion
https://www.dadep.gov.co/transparencia/planeacion/metas-e-indicadores/informe-ejecucion-presupuestal-5
https://www.dadep.gov.co/transparencia/planeacion/metas-e-indicadores/informe-producto-metas-y-resultados-pmr-0</t>
  </si>
  <si>
    <t>Durante el periodo evaluado, la Oficina Asesora de Planeación ha publicado en la página web de la entidad los siguientes informes de gestión de sus proyectos de inversiòn:  Informe segundo trimestre 2018 del Plan Estrategico. https://www.dadep.gov.co/transparencia/planeacion/plan-estrategico. Informe ejecutivo del Plan de Desarrollo distrital "Bogota Mejor para Todos" - Segundo trimestre de 2018. https://www.dadep.gov.co/transparencia/planeacion/plan-accion/informe-ejecutivo-del-desarrollo-del-plan-desarrollo-distrital. Informe de seguimiento de componentes de inversión del II trimestre de 2018. https://www.dadep.gov.co/transparencia/planeacion/plan-operativo-anual-inversiones/informe-seguimiento-componentes-inversion. Informe ejecución presupuestal. https://www.dadep.gov.co/transparencia/planeacion/metas-e-indicadores/informe-ejecucion-presupuestal-5
Informe de producto, metas y resultados PMR. https://www.dadep.gov.co/transparencia/planeacion/metas-e-indicadores/informe-producto-metas-y-resultados-pmr-0</t>
  </si>
  <si>
    <r>
      <t xml:space="preserve">Adicional a la información reportada por la Oficina de Planeación, la Oficina de Control Interno mediante Radicado DADEP No. 20181300024993 en cumplimiento de la  Ley 1474 de 2011 y Decreto Nacional 2641 de 2012, presentó el informe de auditoria sobre atención al ciudadano sobre las quejas y sugerencias, estableciendo con relación al SUIT lo siguiente: </t>
    </r>
    <r>
      <rPr>
        <b/>
        <sz val="11"/>
        <color theme="1"/>
        <rFont val="Calibri"/>
        <family val="2"/>
      </rPr>
      <t>1.</t>
    </r>
    <r>
      <rPr>
        <sz val="11"/>
        <color theme="1"/>
        <rFont val="Calibri"/>
        <family val="2"/>
      </rPr>
      <t xml:space="preserve"> En reunión del 16 de abril, se llevó a cabo el estudio de la actualización de trámites y procedimientos administrativos-OPA, para la entidad; en Comité Directivo llevado a cabo el 19 de abril se definió y aprobó:  trámite denominado Recepción, Incorporación y Titulación de zonas de cesión al Distrito Capital y 5 OPA, identificados como: Cambio de uso de las zonas de bienes de uso público del Distrito Capital, Observatorio del Espacio Público de Bogotá, Certificación de la propiedad inmobiliaria Distrital, Estudio de la viabilidad de las solicitudes de administración de bienes, y Asesoría en administración y sostenibilidad del Espacio Público, a la fecha se encuentran debidamente inscritos  en el aplicativo los dos últimos. </t>
    </r>
    <r>
      <rPr>
        <b/>
        <sz val="11"/>
        <color theme="1"/>
        <rFont val="Calibri"/>
        <family val="2"/>
      </rPr>
      <t>2.</t>
    </r>
    <r>
      <rPr>
        <sz val="11"/>
        <color theme="1"/>
        <rFont val="Calibri"/>
        <family val="2"/>
      </rPr>
      <t xml:space="preserve"> Se capacitó al área de Atención al Ciudadano en la inscripción de los trámites y servicios en el SUIT en el Departamento Administrativo de la Función Pública–DAFP. Posteriormente, efectuó mesas de trabajo con las diferentes áreas misionales para revisar, actualizar y presentar al Comité Directivo la propuesta para su respectiva aprobación y por último se logró la inscripción en SUIT de 2 servicios. </t>
    </r>
    <r>
      <rPr>
        <b/>
        <sz val="11"/>
        <color theme="1"/>
        <rFont val="Calibri"/>
        <family val="2"/>
      </rPr>
      <t>3,</t>
    </r>
    <r>
      <rPr>
        <sz val="11"/>
        <color theme="1"/>
        <rFont val="Calibri"/>
        <family val="2"/>
      </rPr>
      <t xml:space="preserve"> Respecto al trámite de Titulación de zonas de cesión al distrito capital registrado en el SUIT, la entidad se encuentra en proceso de actualización y definición del nuevo denominado Recepción, Incorporación y Titulación de zonas de cesión al Distrito Capital, por lo que envió por correo electrónico el 8 de junio al Departamento Administrativo de la Función Pública-DAFP con la documentación para tal fin; recibidas las observaciones emitidas por el DAFP, el proceso de servicio al cliente, solicitó el 12 de julio a la Subdirección de Registro Inmobiliario, una reunión para revisar la pertinencia de las observaciones planteadas, no obstante, a la fecha del presente informe no se ha realizado. </t>
    </r>
  </si>
  <si>
    <t>La Subdirección Administrativa, Financiera y de Control Disciplinario y la Oficina Asesora de Planeación elaboraron el anteproyecto de presupuesto 2019 (funcionamiento e inversión) con destino a la Secretaría de Hacienda, mediante el cual la entidad solicita los recursos requeridos para fortalecer las acciones encaminadas al mejoramiento continuo de la atención al ciudadano.  Para la vigencia 2019 se solicitan recursos para el proyecto de inversión 3-3-1-15-07-42-1066-185 - Fortalecimiento Institucional DADEP, afectando la meta: Diseñar y poner en operación 3 Estrategias del servicio a la ciudadanía. Estos recursos son utilizados para el pago de contratos de prestación de servicios de apoyo a las actividades relacionadas con atención al ciudadano en los diferentes canales de atención, la presencia de la entidad en los Supercade Móviles, participación de los nodos sectoriales e intersectoriales, implementación de la política pública de servicio a la ciudadanía, actualización de trámites y servicios y articulación con otras entidades para adopción de mejores prácticas. Se ejecutan recursos del presupuesto de funcionamiento para apoyar el proceso de Atención al Cliente y/o Usuario.</t>
  </si>
  <si>
    <r>
      <t xml:space="preserve">La Defensoria del Espacio Publico dio cumplimiento a la  publicación de  los informes de Peticiones Quejas y Reclamos-PQR de la vigencia 2018, no obstante se hace necesario tomar los correctivos necesarios  recomendados en el informe de auditoría radicado dadep No. 20181300024993 sobre atención al ciudadano sobre las quejas, sugerencias y reclamos, en cuanto a: </t>
    </r>
    <r>
      <rPr>
        <b/>
        <sz val="11"/>
        <color theme="1"/>
        <rFont val="Calibri"/>
        <family val="2"/>
      </rPr>
      <t>1.</t>
    </r>
    <r>
      <rPr>
        <sz val="11"/>
        <color theme="1"/>
        <rFont val="Calibri"/>
        <family val="2"/>
      </rPr>
      <t xml:space="preserve"> Actualizar la documentación del proceso y procedimiento, incluyendo formatos o instructivos a que haya lugar dentro del SIG, así como complementar y finalizar lo relacionado con los trámites y servicios en el aplicativo SUIT, antes de finalizar el año. </t>
    </r>
    <r>
      <rPr>
        <b/>
        <sz val="11"/>
        <color theme="1"/>
        <rFont val="Calibri"/>
        <family val="2"/>
      </rPr>
      <t>2.</t>
    </r>
    <r>
      <rPr>
        <sz val="11"/>
        <color theme="1"/>
        <rFont val="Calibri"/>
        <family val="2"/>
      </rPr>
      <t xml:space="preserve"> Continuar el fortalecimiento de los otros canales de atención, e incluir la medición de los que no están siendo reportados en el consolidado. Adicionalmente, aplicar a un porcentaje representativo de usuarios las encuestas de satisfacción tanto en módulos presenciales como por vía telefónica. </t>
    </r>
    <r>
      <rPr>
        <b/>
        <sz val="11"/>
        <color theme="1"/>
        <rFont val="Calibri"/>
        <family val="2"/>
      </rPr>
      <t>3.</t>
    </r>
    <r>
      <rPr>
        <sz val="11"/>
        <color theme="1"/>
        <rFont val="Calibri"/>
        <family val="2"/>
      </rPr>
      <t xml:space="preserve"> Efectuar seguimiento a los casos que se reportan con posibles vencimientos en el aplicativo Bogotá Te Escucha-SDQS versus ORFEO, y depurar con los responsables de los aplicativos y de cada proceso, con el fin de analizar y constatar la oportunidad en las respuestas del primer semestre del presente año. </t>
    </r>
    <r>
      <rPr>
        <b/>
        <sz val="11"/>
        <color theme="1"/>
        <rFont val="Calibri"/>
        <family val="2"/>
      </rPr>
      <t xml:space="preserve">4. </t>
    </r>
    <r>
      <rPr>
        <sz val="11"/>
        <color theme="1"/>
        <rFont val="Calibri"/>
        <family val="2"/>
      </rPr>
      <t>Establecer la posibilidad de llevar el tema al Comité Directivo para tomar decisiones sobre el particular que conduzcan a minimizar la posibilidad de materialización de riesgos como los relacionados con sanciones administrativas por incumplimientos.</t>
    </r>
  </si>
  <si>
    <t>La Oficina de Control Interno considera un acierto las acciones que ha implementado la entidad para lograr  de parte de los usuiarios una mayor y mejor percepción y conocimiento de sus funciones, como son  la participación en ferias de servicio a la ciudadanía programadas por la Secretaría General y otras entidades.</t>
  </si>
  <si>
    <t>CANAL PRESENCIAL:  A traves de este canal la entidad participa de las actividades programadas por la Secretaria General en las que se divulga información de interés a la ciudadania relacionada con trámites y servicios ofertados:
Durante los meses de mayo a agosto de 2018 la entidad participó en los siguientes SuperCADE MOVIL programados por la Secretaría General: Mártires: 10-05-2018, Fontibón: 13-07-2018, Engativá: 26-07-2018, Puente Aranda: 09-08-2018, Usme:23-08-2018, Santa fé: 16-08-2018. En las anteriores actividades se solucionaron y recepcionaron solicitudes por parte de la ciudadanía y se distribuyeron piezas divulgativas de trámites y servicios prestados por la entidad.
CANAL VIRTUAL: REDES SOCIALES: En redes sociales y página Web se adelantó la difusión de las actividades, acciones y programas con los que cuenta la entidad. Las acciones de las que se divulgó información son las relacionadas con: Convenios solidarios para la administración de salones comunales, invitación a participar del Día del Espacio Público, Walk21, Bienal de Espacio Público, Work Shlop 5. Información de las recuperaciones de espacio público y acciones adelantadas a través de los pactos de sostenibilidad del espacio público firmados entre la comunidad y el Distrito. Entre mayo y agosto se han realizado las siguientes publicaciones: Facebook 351 Publicaciones, Twitter 655 publicaciones, instagram 100 publicaciones, Boletines con información: 13, Noticias publicadas en la página web: 13, Noticias publicadas por los medios de comunicación 58.</t>
  </si>
  <si>
    <r>
      <t xml:space="preserve">Durante el periodo evaluado se realizaron las siguientes actividades:
</t>
    </r>
    <r>
      <rPr>
        <b/>
        <sz val="11"/>
        <color theme="1"/>
        <rFont val="Calibri"/>
        <family val="2"/>
      </rPr>
      <t>1</t>
    </r>
    <r>
      <rPr>
        <sz val="11"/>
        <color theme="1"/>
        <rFont val="Calibri"/>
        <family val="2"/>
      </rPr>
      <t xml:space="preserve">. Los funcionarios y contratistas del área de Atención al Ciudadano, participaron en las reuniones de los Nodos de la Red Distrital de Quejas y Reclamos programadas por la Veeduría Distrital en los meses mayo a agosto de 2018.
</t>
    </r>
    <r>
      <rPr>
        <b/>
        <sz val="11"/>
        <color theme="1"/>
        <rFont val="Calibri"/>
        <family val="2"/>
      </rPr>
      <t>2</t>
    </r>
    <r>
      <rPr>
        <sz val="11"/>
        <color theme="1"/>
        <rFont val="Calibri"/>
        <family val="2"/>
      </rPr>
      <t xml:space="preserve">. Por otra parte el área de Atención al Ciudadano coordinó con la Secretaría General y las Subdirecciones misionales de la entidad, la capacitación a los operadoradores de la línea 195, la cual fue realizada el día 17 de agosto de 2018. 
</t>
    </r>
    <r>
      <rPr>
        <b/>
        <sz val="11"/>
        <color theme="1"/>
        <rFont val="Calibri"/>
        <family val="2"/>
      </rPr>
      <t>3.</t>
    </r>
    <r>
      <rPr>
        <sz val="11"/>
        <color theme="1"/>
        <rFont val="Calibri"/>
        <family val="2"/>
      </rPr>
      <t xml:space="preserve"> Igualmente inició las actividades de coordinación, con la Veeduría y entidades que tienen competencias relacionadas con el espacio público y con las subdirecciones misionales para capacitar a los funcionarios de Servicio a la Ciudadanía y operadores del Sistema Distrital de Quejas y Soluciones-Bogotá te escucha de las entidades del Distrito.</t>
    </r>
  </si>
  <si>
    <r>
      <t xml:space="preserve">En el periodo evaluado se realizaron las siguientes actividades:
</t>
    </r>
    <r>
      <rPr>
        <b/>
        <sz val="11"/>
        <color theme="1"/>
        <rFont val="Calibri"/>
        <family val="2"/>
      </rPr>
      <t>1.</t>
    </r>
    <r>
      <rPr>
        <sz val="11"/>
        <color theme="1"/>
        <rFont val="Calibri"/>
        <family val="2"/>
      </rPr>
      <t xml:space="preserve"> Reporte a la Oficina Asesora de Planeación de los indicadores de percepción y satisfacción.
</t>
    </r>
    <r>
      <rPr>
        <b/>
        <sz val="11"/>
        <color theme="1"/>
        <rFont val="Calibri"/>
        <family val="2"/>
      </rPr>
      <t>2</t>
    </r>
    <r>
      <rPr>
        <sz val="11"/>
        <color theme="1"/>
        <rFont val="Calibri"/>
        <family val="2"/>
      </rPr>
      <t xml:space="preserve">. Se  realizó seguimiento a la percepción y satisfacción de los usuarios mediante la aplicación de una encuesta a los ciudadanos atendidos a través de los canales virtual-chat, presencial y canal escrito-Ventanilla de radicación.
</t>
    </r>
    <r>
      <rPr>
        <b/>
        <sz val="11"/>
        <color theme="1"/>
        <rFont val="Calibri"/>
        <family val="2"/>
      </rPr>
      <t>3</t>
    </r>
    <r>
      <rPr>
        <sz val="11"/>
        <color theme="1"/>
        <rFont val="Calibri"/>
        <family val="2"/>
      </rPr>
      <t xml:space="preserve">. Se establecieron las cantidades de ciudadanos atendidos durante los meses de mayo, junio y julio por los canales Chat, presencial y telefónico.
</t>
    </r>
    <r>
      <rPr>
        <b/>
        <sz val="11"/>
        <color theme="1"/>
        <rFont val="Calibri"/>
        <family val="2"/>
      </rPr>
      <t>4.</t>
    </r>
    <r>
      <rPr>
        <sz val="11"/>
        <color theme="1"/>
        <rFont val="Calibri"/>
        <family val="2"/>
      </rPr>
      <t xml:space="preserve"> se realizó el seguimiento a la oportunidad de las respuestas a Derechos de Petición a través de alertas enviadas a las dependencias mediante correo electrónico.
</t>
    </r>
    <r>
      <rPr>
        <b/>
        <sz val="11"/>
        <color theme="1"/>
        <rFont val="Calibri"/>
        <family val="2"/>
      </rPr>
      <t>5</t>
    </r>
    <r>
      <rPr>
        <sz val="11"/>
        <color theme="1"/>
        <rFont val="Calibri"/>
        <family val="2"/>
      </rPr>
      <t xml:space="preserve">. Se remitió a las depedencias memorando sobre el informe remitido por la Secretaría General relacionado con los criterios de calida, claridad, coherencia y calidez de las respuestas.
</t>
    </r>
    <r>
      <rPr>
        <b/>
        <sz val="11"/>
        <color theme="1"/>
        <rFont val="Calibri"/>
        <family val="2"/>
      </rPr>
      <t>6.</t>
    </r>
    <r>
      <rPr>
        <sz val="11"/>
        <color theme="1"/>
        <rFont val="Calibri"/>
        <family val="2"/>
      </rPr>
      <t xml:space="preserve"> Se elaboró circular suscrita por la directora  relacionada con el cierre oportuno de los trámites de correspondencia en los Sistemas de Información: Orfeo y SDQS.
</t>
    </r>
    <r>
      <rPr>
        <b/>
        <sz val="11"/>
        <color theme="1"/>
        <rFont val="Calibri"/>
        <family val="2"/>
      </rPr>
      <t>7.</t>
    </r>
    <r>
      <rPr>
        <sz val="11"/>
        <color theme="1"/>
        <rFont val="Calibri"/>
        <family val="2"/>
      </rPr>
      <t xml:space="preserve"> Se elaboró la ficha de monitoreo de la correspondencia del 2o. trimestre de 2018.
</t>
    </r>
    <r>
      <rPr>
        <b/>
        <sz val="11"/>
        <color theme="1"/>
        <rFont val="Calibri"/>
        <family val="2"/>
      </rPr>
      <t>8</t>
    </r>
    <r>
      <rPr>
        <sz val="11"/>
        <color theme="1"/>
        <rFont val="Calibri"/>
        <family val="2"/>
      </rPr>
      <t>. Se aplicó la ficha de monitoreo de la correspondencia oficial con el fin de evidenciar oportunidades de mejora de las respuestas dadas a la ciudadanía en los criterios de claridad, calidez, coherencia y oportunidad y con base en el análisis realizado se solicitó a la oficina de sistemas realizar una capacitación en el manejo del aplicativo ORFEO.</t>
    </r>
  </si>
  <si>
    <r>
      <t xml:space="preserve">Durante el periodo evaluado se realizaron las siguientes actividades:
</t>
    </r>
    <r>
      <rPr>
        <b/>
        <sz val="11"/>
        <rFont val="Calibri"/>
        <family val="2"/>
      </rPr>
      <t>1</t>
    </r>
    <r>
      <rPr>
        <sz val="11"/>
        <rFont val="Calibri"/>
        <family val="2"/>
      </rPr>
      <t xml:space="preserve">. Se realizó capacitación de manejo funcional del Sistema Distrital de Quejas y Soluciones - SDQS por parte de Secretaría General a una (1) contratista del área de Atención al Ciudadano y se solicitó capacitación para los puntos focales de las diferentes dependencias de la entidad.
</t>
    </r>
    <r>
      <rPr>
        <b/>
        <sz val="11"/>
        <rFont val="Calibri"/>
        <family val="2"/>
      </rPr>
      <t>2.</t>
    </r>
    <r>
      <rPr>
        <sz val="11"/>
        <rFont val="Calibri"/>
        <family val="2"/>
      </rPr>
      <t xml:space="preserve"> Los funcionarios y contratistas del área de Atención al Ciudadano  (4), participaron en las reuniones de los Nodos de la Red Distrital de Quejas y Reclamos programadas por la Veeduría Distrital en los meses mayo a agosto de 2018.</t>
    </r>
  </si>
  <si>
    <t>Subdirección Administrativa, Financiera y de Control Disciplinario (Grupo de comunicaciones)
Procesos misionales</t>
  </si>
  <si>
    <t xml:space="preserve">Acciones adelantadas durante el periodo analizado: La entidad participa en las jornadas del Super CADE Movil programado por la Secretaría General en las diferentes localidades de la ciudad, donde se atienden consultas de los ciudadano. En dichas jornadas se distribuyen piezas informativas de los trámites y servicios que realiza la Defensoría del Espacio Público.
Durante los meses de mayo a agosto de 2018 la entidad participó en los siguientes SuperCADE MOVIL programados por la Secretaría General: Mártires: 10-05-2018, Fontibón: 13-07-2018, Engativá: 26-07-2018, Puente Aranda: 09-08-2018, Usme:23-08-2018, Santa fé: 16-08-2018.
El área de comunicaciones desarrolló la sostenibilidad en redes sociales (Facebook, Twitter y YouTube) de la campaña ALIMENTOS SIN CONTROL. </t>
  </si>
  <si>
    <r>
      <t xml:space="preserve">Durante el periodo evaluado se realizaron las siguientes actividades: </t>
    </r>
    <r>
      <rPr>
        <b/>
        <sz val="11"/>
        <color theme="1"/>
        <rFont val="Calibri"/>
        <family val="2"/>
      </rPr>
      <t>1</t>
    </r>
    <r>
      <rPr>
        <sz val="11"/>
        <color theme="1"/>
        <rFont val="Calibri"/>
        <family val="2"/>
      </rPr>
      <t xml:space="preserve">. El día 29 de junio el grupo de comunicaciones envío vía correo electrónico  aviso de seguridad respecto a las correos maliciosos que podrían causar daño haciendo captura y robo de información personal. </t>
    </r>
    <r>
      <rPr>
        <b/>
        <sz val="11"/>
        <color theme="1"/>
        <rFont val="Calibri"/>
        <family val="2"/>
      </rPr>
      <t>2.</t>
    </r>
    <r>
      <rPr>
        <sz val="11"/>
        <color theme="1"/>
        <rFont val="Calibri"/>
        <family val="2"/>
      </rPr>
      <t xml:space="preserve"> Se tienen ya establecidos los modelos de autorización y aviso de privacidad para el tema de atención al usuario en protección de datos personales. </t>
    </r>
    <r>
      <rPr>
        <b/>
        <sz val="11"/>
        <color theme="1"/>
        <rFont val="Calibri"/>
        <family val="2"/>
      </rPr>
      <t>3</t>
    </r>
    <r>
      <rPr>
        <sz val="11"/>
        <color theme="1"/>
        <rFont val="Calibri"/>
        <family val="2"/>
      </rPr>
      <t xml:space="preserve">. Se revisó el tema en el conmutador con ETB para permitir a los ciudadanos autorizar tratamiento de datos personales al realizar llamadas a la entidad.  Se está preparando audio de comunicación/autorización del ciudadano.  </t>
    </r>
    <r>
      <rPr>
        <b/>
        <sz val="11"/>
        <color theme="1"/>
        <rFont val="Calibri"/>
        <family val="2"/>
      </rPr>
      <t>4</t>
    </r>
    <r>
      <rPr>
        <sz val="11"/>
        <color theme="1"/>
        <rFont val="Calibri"/>
        <family val="2"/>
      </rPr>
      <t>. En coordinación con la oficina Asesora Jurídica se está trabajando en la implementación del Programa Integral de Datos Personales en cumplimiento a la Ley 1581 de 2012 y sus decretos reglamentarios. A la fecha se ha definido: • La política de datos personales dentro del Manual de Protección de Datos Personales, Código: 127-MANAC-01, en proceso de actualización. • Se avanzó en la construcción del texto informativo sobre la protección y autorización de uso de datos personales a emplear en los canales de atención telefónicos, presenciales, virtuales y registrados en diferentes documentos.</t>
    </r>
  </si>
  <si>
    <r>
      <t xml:space="preserve">La Oficina de Control ointerno reconoce los esfuerzos adelantados por el area de atención al ciudadano en cuanto a  mantener actualizados los documentos relacionados con la atención al ciudadano, de acuerdo con la normatividad vigente.  no obstante se hace necesario tomar los correctivos necesarios  recomendados en el informe de auditoría radicado dadep No. 20181300024993 sobre atención al ciudadano sobre las quejas, sugerencias y reclamos, en cuanto a: </t>
    </r>
    <r>
      <rPr>
        <b/>
        <sz val="11"/>
        <color theme="1"/>
        <rFont val="Calibri"/>
        <family val="2"/>
      </rPr>
      <t>1.</t>
    </r>
    <r>
      <rPr>
        <sz val="11"/>
        <color theme="1"/>
        <rFont val="Calibri"/>
        <family val="2"/>
      </rPr>
      <t xml:space="preserve">  Actualizar la documentación del proceso y procedimiento, incluyendo formatos o instructivos a que haya lugar dentro del SIG, así como complementar y finalizar lo relacionado con los trámites y servicios en el aplicativo SUIT, antes de finalizar el año. </t>
    </r>
    <r>
      <rPr>
        <b/>
        <sz val="11"/>
        <color theme="1"/>
        <rFont val="Calibri"/>
        <family val="2"/>
      </rPr>
      <t>2.</t>
    </r>
    <r>
      <rPr>
        <sz val="11"/>
        <color theme="1"/>
        <rFont val="Calibri"/>
        <family val="2"/>
      </rPr>
      <t xml:space="preserve"> Continuar el fortalecimiento de los otros canales de atención, e incluir la medición de los que no están siendo reportados en el consolidado. Adicionalmente, aplicar a un porcentaje representativo de usuarios las encuestas de satisfacción tanto en módulos presenciales como por vía telefónica.</t>
    </r>
    <r>
      <rPr>
        <b/>
        <sz val="11"/>
        <color theme="1"/>
        <rFont val="Calibri"/>
        <family val="2"/>
      </rPr>
      <t xml:space="preserve"> 3.</t>
    </r>
    <r>
      <rPr>
        <sz val="11"/>
        <color theme="1"/>
        <rFont val="Calibri"/>
        <family val="2"/>
      </rPr>
      <t xml:space="preserve"> Efectuar seguimiento a los casos que se reportan con posibles vencimientos en el aplicativo Bogotá Te Escucha-SDQS versus ORFEO, y depurar con los responsables de los aplicativos y de cada proceso, con el fin de analizar y constatar la oportunidad en las respuestas del primer semestre del presente año. </t>
    </r>
  </si>
  <si>
    <r>
      <rPr>
        <sz val="11"/>
        <color theme="1"/>
        <rFont val="Calibri"/>
        <family val="2"/>
      </rPr>
      <t xml:space="preserve">Durante el periodo evaluado se realizaron las siguientes actividades: 
</t>
    </r>
    <r>
      <rPr>
        <b/>
        <sz val="11"/>
        <color theme="1"/>
        <rFont val="Calibri"/>
        <family val="2"/>
      </rPr>
      <t xml:space="preserve">1. </t>
    </r>
    <r>
      <rPr>
        <sz val="11"/>
        <color theme="1"/>
        <rFont val="Calibri"/>
        <family val="2"/>
      </rPr>
      <t xml:space="preserve">Se actualizó el instructivo de correspondencia en lo relacionado con la incorporación del tratamiento de denuncias por actos de corrupción, el cual está en proceso de aprobación.
</t>
    </r>
    <r>
      <rPr>
        <b/>
        <sz val="11"/>
        <color theme="1"/>
        <rFont val="Calibri"/>
        <family val="2"/>
      </rPr>
      <t>2</t>
    </r>
    <r>
      <rPr>
        <sz val="11"/>
        <color theme="1"/>
        <rFont val="Calibri"/>
        <family val="2"/>
      </rPr>
      <t xml:space="preserve">. Se elaboró un formato para tabular las encuestas el cual se encuentra en proceso de aprobación.
</t>
    </r>
    <r>
      <rPr>
        <b/>
        <sz val="11"/>
        <color theme="1"/>
        <rFont val="Calibri"/>
        <family val="2"/>
      </rPr>
      <t xml:space="preserve">3. </t>
    </r>
    <r>
      <rPr>
        <sz val="11"/>
        <color theme="1"/>
        <rFont val="Calibri"/>
        <family val="2"/>
      </rPr>
      <t xml:space="preserve"> En reunión del 27 de agosto se socializó a los responsables del SDQS el procedimiento para el envío de copias informativas, traslados por competencia y capacitación funcional sobre el SDQS.
</t>
    </r>
    <r>
      <rPr>
        <b/>
        <sz val="11"/>
        <color theme="1"/>
        <rFont val="Calibri"/>
        <family val="2"/>
      </rPr>
      <t xml:space="preserve">4. </t>
    </r>
    <r>
      <rPr>
        <sz val="11"/>
        <color theme="1"/>
        <rFont val="Calibri"/>
        <family val="2"/>
      </rPr>
      <t xml:space="preserve"> En coordinación con la oficina Asesora Jurídica se está trabajando en la implementación del Programa Integral de Datos Personales en cumplimiento a la Ley 1581 de 2012 y sus decretos reglamentarios. A la fecha se ha definido: • La política de datos personales dentro del Manual de Protección de Datos Personales, Código: 127-MANAC-01, en proceso de actualización. • Se avanzó en la construcción del texto informativo sobre la protección y autorización de uso de datos personales a emplear en los canales de atención telefónicos, presenciales, virtuales y registrados en diferentes documentos.</t>
    </r>
  </si>
  <si>
    <t>La Defensoría del Espacio Público, ha tenido un avance significativo principalmente, en el proceso de atención al ciudadano, contemplado en el artículo 4 del Decreto 371 de 2010, mejorando la prestación de los servicios a los ciudadanos en condiciones de equidad, trasparencia y respeto y facilitando el acceso a la información. No obstante, se recomienda documentar al interior de los procesos las intervenciones e interacciones ciudadanas, con el propósito de contar con estadísticas e información, que permita efectuar de forma ágil y oportuna seguimientos para determinar el impacto en el mejoramiento de la gestión. En  cuanto a la encuesta telefonica la Oficina de Control Interno  en su informe de auditoria Radicado DADEP No. 20181300024993 se estableció que en este tipo de encuesta  la valoración más baja se establece en la no solución de los requerimientos, dudas o inquietudes, por los que acuden los usuarios, situación reioterativa, por lo que se recomienda tomar las acciones pertinentes tendientes a subsanar esta situación.</t>
  </si>
  <si>
    <t xml:space="preserve">
Se atendieron ciudadanos a través de los canales dispuestos por la entidad: telefónico, virtual y presencial.
Se aplicó telefónicamente la encuesta de satisfacción a los usuarios del canal presencial y escrito.
Informe de seguimiento de la encuesta se encuentra publicado en la pagina web de la entidad en el informe presentado por el Defensor del Ciudadano. </t>
  </si>
  <si>
    <t>El equipo de atención al ciudadano brindó apoyo a las diferentes áreas misionales para adelantar la actualización de los trámites y servicios en la plataforma SUIT del Departamento Administrativo de la Función Pública – DAFP, de conformidad con la propuesta aprobada por el Comité Directivo del 19 de abril de 2018. 
Durante el periodo evaluado se realizaron las siguientes actividades: Otros Procedimientos Administrativos "OPAS" eliminados: -Adecuación de Mobiliario Urbano. -Restitución del espacio público indebidamente ocupado. -Asesoría Pedagógica sobre espacio Público.
Otros Procedimientos Administrativos "OPAS" inscritos: - Estudio de la viabilidad de las solicitudes de administración de bienes públicos. - Asesoría en administración y sostenibilidad del Espacio Público.
Se solicitó la creación del siguiente trámite:  Recepción, Incorporación y Titulación de zonas de cesión al Distrito Capital
Se solicitó la creación de los siguientes "OPA" - OTROS PROCEDIMIENTOS ADMINISTRATIVOS: - Cambio de uso de las zonas o bienes de uso público del Distrito Capital. - Observatorio del Espacio Público de Bogotá – Pagina Web. - Certificación de la propiedad inmobiliaria Distrital.
Toda vez que los trámites y servicios están identificados, actualizados y aprobados y que se encuentran inscritos 2 servicios el avance es aproximadamente del 80% teniendo en cuenta inscripción en el SUIT depende del DAFP.</t>
  </si>
  <si>
    <t>Subdirección Administrativa, Financiera y de Control Disciplinario
Procesos misionales
Oficina Asesora de Planeación</t>
  </si>
  <si>
    <r>
      <t xml:space="preserve"> La Oficina de control interno mediante radicado Dadep No. 20181300014813 realizó auditoria al al cumplimiento de la Ley 1712 de 2014 "Ley de Transparencia y del Derecho de Acceso a la Información Pública".  efectuando las siguientes recomendaciones: </t>
    </r>
    <r>
      <rPr>
        <b/>
        <sz val="11"/>
        <color theme="1"/>
        <rFont val="Calibri"/>
        <family val="2"/>
      </rPr>
      <t>1.</t>
    </r>
    <r>
      <rPr>
        <sz val="11"/>
        <color theme="1"/>
        <rFont val="Calibri"/>
        <family val="2"/>
      </rPr>
      <t xml:space="preserve"> Subsanar los aspectos que presentan incumplimiento, por ejemplo, en cuanto a datos abiertos, índice de información clasificada y reservada, ejecución de contratos y esquema de publicación de información, directorios de servidores, contratistas, entidades, información de defensa judicial, entre otros, de acuerdo con lo señalado en este informe. </t>
    </r>
    <r>
      <rPr>
        <b/>
        <sz val="11"/>
        <color theme="1"/>
        <rFont val="Calibri"/>
        <family val="2"/>
      </rPr>
      <t xml:space="preserve">2. </t>
    </r>
    <r>
      <rPr>
        <sz val="11"/>
        <color theme="1"/>
        <rFont val="Calibri"/>
        <family val="2"/>
      </rPr>
      <t xml:space="preserve">.Realizar una validación detallada de los resultados reportados, replicados y no replicados, en el Índice de Transparencia de Bogotá, entregados el 19 de abril de 2018 con el fin de tomar una acción eficaz de cumplimiento y evitar calificaciones negativas en posteriores evaluaciones. </t>
    </r>
    <r>
      <rPr>
        <b/>
        <sz val="11"/>
        <color theme="1"/>
        <rFont val="Calibri"/>
        <family val="2"/>
      </rPr>
      <t xml:space="preserve">3. </t>
    </r>
    <r>
      <rPr>
        <sz val="11"/>
        <color theme="1"/>
        <rFont val="Calibri"/>
        <family val="2"/>
      </rPr>
      <t>Actualizar de manera proactiva la información publicada en la página web de la Entidad. De igual manera complementar datos que de cara al ciudadano permitan un mayor acercamiento y conocimiento sobre la Defensoría y su misionalidad. Las anteriores recomendaciones fueron objeto de un plan de mejora por parte de las áreas encargadas  y sera objeto de seguimiento .</t>
    </r>
  </si>
  <si>
    <r>
      <t xml:space="preserve">La Oficina Asesora de Planeación realizó las siguientes actividades:
</t>
    </r>
    <r>
      <rPr>
        <b/>
        <sz val="11"/>
        <color theme="1"/>
        <rFont val="Calibri"/>
        <family val="2"/>
      </rPr>
      <t>1.</t>
    </r>
    <r>
      <rPr>
        <sz val="11"/>
        <color theme="1"/>
        <rFont val="Calibri"/>
        <family val="2"/>
      </rPr>
      <t xml:space="preserve"> Asistencia a talleres del Índice de Transparencia de Bogotá: Taller Índice de Transparencia de Bogotá: Talento Humano y segundo taller del Índice de Transparencia de Bogotá: Integridad y medidas anticorrupción
</t>
    </r>
    <r>
      <rPr>
        <b/>
        <sz val="11"/>
        <color theme="1"/>
        <rFont val="Calibri"/>
        <family val="2"/>
      </rPr>
      <t>2</t>
    </r>
    <r>
      <rPr>
        <sz val="11"/>
        <color theme="1"/>
        <rFont val="Calibri"/>
        <family val="2"/>
      </rPr>
      <t xml:space="preserve">. La Oficina Asesora de Planeación documentó las acciones a mejorar como resultado del Seguimiento a lineamientos para preservar y fortalecer la transparencia y para la prevención de la corrupción en las Entidades y Organismos del Distrito Capital. Decreto 371
</t>
    </r>
    <r>
      <rPr>
        <b/>
        <sz val="11"/>
        <color theme="1"/>
        <rFont val="Calibri"/>
        <family val="2"/>
      </rPr>
      <t xml:space="preserve">3. </t>
    </r>
    <r>
      <rPr>
        <sz val="11"/>
        <color theme="1"/>
        <rFont val="Calibri"/>
        <family val="2"/>
      </rPr>
      <t xml:space="preserve">La áreas responsables elaborarón el Plan de mejoramiento para subsanar los hallazgos encontrados por la Oficina de Control Interno en la Auditoria realizada a la aplicación de la ley de transparencia y resultados de indice de transparencia 
Las anteriores actividades van encaminadas a mantener actualizada la página web de la entidad, en cumplimiendo con los requisitos mínimos de la Ley 1712 y su Decreto reglamentario. </t>
    </r>
  </si>
  <si>
    <r>
      <t xml:space="preserve">Se adelantaron las siguientes actividades en el periodo evaluado:
</t>
    </r>
    <r>
      <rPr>
        <b/>
        <sz val="11"/>
        <color theme="1"/>
        <rFont val="Calibri"/>
        <family val="2"/>
      </rPr>
      <t>1</t>
    </r>
    <r>
      <rPr>
        <sz val="11"/>
        <color theme="1"/>
        <rFont val="Calibri"/>
        <family val="2"/>
      </rPr>
      <t xml:space="preserve">. Los informes de la vigencia 2018 (mayo, junio y julio), se encuentran publicados en la página web de la entidad, en el link de transparencia :  https://www.dadep.gov.co/transparencia/instrumentos-gestion-informacion-publica/Informe-pqr-denuncias-solicitudes.       
</t>
    </r>
    <r>
      <rPr>
        <b/>
        <sz val="11"/>
        <color theme="1"/>
        <rFont val="Calibri"/>
        <family val="2"/>
      </rPr>
      <t>2.</t>
    </r>
    <r>
      <rPr>
        <sz val="11"/>
        <color theme="1"/>
        <rFont val="Calibri"/>
        <family val="2"/>
      </rPr>
      <t xml:space="preserve"> Publicación de pieza informativa sobre la actualización del Sistema Distrital de Quejas y Soluciones – SDQS
</t>
    </r>
    <r>
      <rPr>
        <b/>
        <sz val="11"/>
        <color theme="1"/>
        <rFont val="Calibri"/>
        <family val="2"/>
      </rPr>
      <t>3.</t>
    </r>
    <r>
      <rPr>
        <sz val="11"/>
        <color theme="1"/>
        <rFont val="Calibri"/>
        <family val="2"/>
      </rPr>
      <t xml:space="preserve"> Se hizo seguimiento y requerimiento a cada dependencia respecto a la oportunidad de las respuestas a los ciudadanos, de acuerdo con el informe remitido por la Directora Distrital de Calidad del Servicio de la Secretaría General.
</t>
    </r>
    <r>
      <rPr>
        <b/>
        <sz val="11"/>
        <color theme="1"/>
        <rFont val="Calibri"/>
        <family val="2"/>
      </rPr>
      <t>4.</t>
    </r>
    <r>
      <rPr>
        <sz val="11"/>
        <color theme="1"/>
        <rFont val="Calibri"/>
        <family val="2"/>
      </rPr>
      <t xml:space="preserve"> Se emitió la Circular 003 dirigida a los Subdirectores y Jefes de oficina sobre el Cierre de trámites de correspondencia Sistemas de Información: Orfeo y Sistema Distrital de Quejas y Soluciones -Bogotá Te Escucha (SDQS)</t>
    </r>
  </si>
  <si>
    <r>
      <t xml:space="preserve">La Oficina de Control ointerno reconoce los esfuerzos adelantados por el area de atención al ciudadano en cuanto consolidar y realizar seguimiento a la oportunidad de las respuestas a peticiones conforme al artículo 14 de Ley 1437 de 2011, al artículo 76 de la Ley 1474 de 2011 y a la Ley 1755 de 2015.  no obstante se hace necesario tomar los correctivos necesarios  recomendados en el informe de auditoría radicado dadep No. 20181300024993 sobre atención al ciudadano sobre las quejas, sugerencias y reclamos, en cuanto a: </t>
    </r>
    <r>
      <rPr>
        <b/>
        <sz val="11"/>
        <color theme="1"/>
        <rFont val="Calibri"/>
        <family val="2"/>
      </rPr>
      <t xml:space="preserve">1. </t>
    </r>
    <r>
      <rPr>
        <sz val="11"/>
        <color theme="1"/>
        <rFont val="Calibri"/>
        <family val="2"/>
      </rPr>
      <t xml:space="preserve"> Actualizar la documentación del proceso y procedimiento, incluyendo formatos o instructivos a que haya lugar dentro del SIG, así como complementar y finalizar lo relacionado con los trámites y servicios en el aplicativo SUIT, antes de finalizar el año. </t>
    </r>
    <r>
      <rPr>
        <b/>
        <sz val="11"/>
        <color theme="1"/>
        <rFont val="Calibri"/>
        <family val="2"/>
      </rPr>
      <t>2.</t>
    </r>
    <r>
      <rPr>
        <sz val="11"/>
        <color theme="1"/>
        <rFont val="Calibri"/>
        <family val="2"/>
      </rPr>
      <t xml:space="preserve"> Continuar el fortalecimiento de los otros canales de atención, e incluir la medición de los que no están siendo reportados en el consolidado. Adicionalmente, aplicar a un porcentaje representativo de usuarios las encuestas de satisfacción tanto en módulos presenciales como por vía telefónica. </t>
    </r>
    <r>
      <rPr>
        <b/>
        <sz val="11"/>
        <color theme="1"/>
        <rFont val="Calibri"/>
        <family val="2"/>
      </rPr>
      <t xml:space="preserve">3. </t>
    </r>
    <r>
      <rPr>
        <sz val="11"/>
        <color theme="1"/>
        <rFont val="Calibri"/>
        <family val="2"/>
      </rPr>
      <t>Efectuar seguimiento a los casos que se reportan con posibles vencimientos en el aplicativo Bogotá Te Escucha-SDQS versus ORFEO, y depurar con los responsables de los aplicativos y de cada proceso, con el fin de analizar y constatar la oportunidad en las respuestas del primer semestre del presente año.</t>
    </r>
  </si>
  <si>
    <t>La Oficina de Sistemas hizo acompañamiento en el levantamiento de Activos de Información, con las diferentes áreas de la entidad. Actualización del  Plan de Seguridad y Privacidad de la información. Se tiene adelantado el levantamiento del formato de Activos de Información en un 75%. Se elaboró la matriz de activos de información del área de Atención al Ciudadano, la cual fue remitida a la Oficina de Sistemas.</t>
  </si>
  <si>
    <t>Durante el periodo evaluado (mayo - agosto) se realizaron las siguientes actividades: 1. El grupo de comunicaciones y el área de atención al ciudadano con el apoyo de la Fundación FENASCOL vienen trabajando en la producción de un video institucional relacionado con los trámite y servicios ofertados por la Entidad el cual traducido en lenguaje de señas.
2. Por otra parte se gestionó ante el Centro de Relevo el servicio de intérprete en línea, lo cual está en proceso de revisión para determinar si es posible aplicar al convenio realizado por MINTIC y el Centro de Relevo.
3. Se participó en las reuniones de Nodo Comunicaciones y Lenguaje Claro 
4. Se gestionó con el área de comunicaciones pieza informativa sobre taller de lenguaje claro.
5. En cuanto a la implementación de los criterios de accesibilidad, se creó un contenido en el portal web para activar las siguientes opciones: * Sistema closed-Caption en el material multimedia que produce la entidad. * Opción de aumento o disminución del tamaño de la fuente del portal web. * Selección del contraste de visualización del portal web. *Descripción y acceso a la descarga del software lector de pantalla que provee el MINTIC.</t>
  </si>
  <si>
    <t>Talento Humano
Gestores de Integridad
Oficina Asesora de Planeación</t>
  </si>
  <si>
    <t>Talento Humano
Gestores de Integridad
Comunicaciones</t>
  </si>
  <si>
    <t>Talento Humano
Gestores de Integridad 
Comunicaciones 
 Oficina Asesora de Planeación</t>
  </si>
  <si>
    <t>A través de la Resolución No. 105 de 2018 se conformó el grupo de gestores de integridad de la Entidad. En el mes de julio se solicitó al área de sistemas publicar el Código de Integridad en la página Web de la entidad, para su adopción.</t>
  </si>
  <si>
    <t>Realizar el diagnóstico al interior de la entidad para medir los resultados de la implementación del Código de Integridad a través de: 1. Realizar Test de percepción de integridad incluido en la "caja de herramientas”. 2. Diligenciar la matriz de Integridad. 3. Revisión del informe FURAG II</t>
  </si>
  <si>
    <t>El grupo de comunicaciones realizó el envió del test de percepción de integridad a los funcionarios de la entidad. Fecha de publicación: 24 de agosto. Soporte de envio de test de percepción de integridad a los funcionarios de planta. Informe de resultado de test de percepción de integridad en el mes de agosto.</t>
  </si>
  <si>
    <t xml:space="preserve">1. Elaborar piezas comunicacionales de la política y Código de Integridad, teniendo como base el "Recetario de la Integridad” o caja de herramientas desarrollado por la Función Pública; y “la Ruta de Integridad para Servidores Públicos. 2. Aplicación de las herramientas escogidas con el fin de socializar la política y apropiar el Código de integridad en el DADEP. </t>
  </si>
  <si>
    <t>ESTRATEGIA DE COMUNICACIÓN ACTUALIZADA: La estrategia de comunicación fue elaborada por el grupo de comunicaciones, la cual será publicada en la pagina web de la entidad en el link de transparencia y acceso a la información.</t>
  </si>
  <si>
    <r>
      <t xml:space="preserve">Las actividades realizadas fueron: 
</t>
    </r>
    <r>
      <rPr>
        <b/>
        <sz val="11"/>
        <color theme="1"/>
        <rFont val="Calibri"/>
        <family val="2"/>
      </rPr>
      <t>1.</t>
    </r>
    <r>
      <rPr>
        <sz val="11"/>
        <color theme="1"/>
        <rFont val="Calibri"/>
        <family val="2"/>
      </rPr>
      <t xml:space="preserve"> Se participó en las reuniones programadas por la Veeduría Distrital y la Secretaría de Gobierno en los nodos sectoriales e intersectoriales. Asistente cuatro (4) personas
</t>
    </r>
    <r>
      <rPr>
        <b/>
        <sz val="11"/>
        <color theme="1"/>
        <rFont val="Calibri"/>
        <family val="2"/>
      </rPr>
      <t>2.</t>
    </r>
    <r>
      <rPr>
        <sz val="11"/>
        <color theme="1"/>
        <rFont val="Calibri"/>
        <family val="2"/>
      </rPr>
      <t xml:space="preserve"> Se aplicó la ficha de monitoreo de la correspondencia oficial con el fin de evidenciar oportunidades de mejora de las respuestas dadas a la ciudadanía en los criterios de claridad, calidez, coherencia y oportunidad y con base en el análisis realizado se solicitó a la oficina de sistemas realizar una capacitación en el manejo del aplicativo ORFEO.  Se aplicó una muestra del 2% del total de las respuestas dadas a las peticiones recibidas a través de SDQS del II trimestre de 2018.</t>
    </r>
  </si>
  <si>
    <r>
      <t xml:space="preserve">ACTUALIZACIONES DE LOS TRÁMITES REGISTRADOS EN EL SISTEMA ÚNICO DE TRÁMITES – SUIT: </t>
    </r>
    <r>
      <rPr>
        <b/>
        <sz val="11"/>
        <rFont val="Calibri"/>
        <family val="2"/>
      </rPr>
      <t xml:space="preserve"> </t>
    </r>
    <r>
      <rPr>
        <sz val="11"/>
        <rFont val="Calibri"/>
        <family val="2"/>
      </rPr>
      <t xml:space="preserve">Se adelantaron acciones en  coordinación con las dependencias misionales de la entidad, para la actualización de los trámites y servicios en la plataforma SUIT del Departamento Administrativo de la Función Pública – DAFP. Una vez solicitado al Departamento Administrativo de la Función Público-DAFP la inscripción y eliminación de trámites y Otros Procedimientos Administrativos (OPA), se obtuvo el siguiente resultado: En el periodo de mayo a agosto de 2018 se realizaron las siguientes actividades:  </t>
    </r>
    <r>
      <rPr>
        <b/>
        <sz val="11"/>
        <rFont val="Calibri"/>
        <family val="2"/>
      </rPr>
      <t xml:space="preserve">1. </t>
    </r>
    <r>
      <rPr>
        <sz val="11"/>
        <rFont val="Calibri"/>
        <family val="2"/>
      </rPr>
      <t xml:space="preserve">Reunión con el DAFP para recibir asesoría para la inscripción de los trámites y servicios aprobados en Comité Directivo. </t>
    </r>
    <r>
      <rPr>
        <b/>
        <sz val="11"/>
        <rFont val="Calibri"/>
        <family val="2"/>
      </rPr>
      <t xml:space="preserve">2. </t>
    </r>
    <r>
      <rPr>
        <sz val="11"/>
        <rFont val="Calibri"/>
        <family val="2"/>
      </rPr>
      <t xml:space="preserve">Inscripción de 2 (dos) OPAS (servicios): </t>
    </r>
    <r>
      <rPr>
        <b/>
        <sz val="11"/>
        <rFont val="Calibri"/>
        <family val="2"/>
      </rPr>
      <t>-</t>
    </r>
    <r>
      <rPr>
        <sz val="11"/>
        <rFont val="Calibri"/>
        <family val="2"/>
      </rPr>
      <t xml:space="preserve"> Estudio de la viabilidad de las solicitudes de administración de bienes públicos. - Asesoría en administración y sostenibilidad del Espacio Público.</t>
    </r>
    <r>
      <rPr>
        <b/>
        <sz val="11"/>
        <rFont val="Calibri"/>
        <family val="2"/>
      </rPr>
      <t xml:space="preserve">
3. </t>
    </r>
    <r>
      <rPr>
        <sz val="11"/>
        <rFont val="Calibri"/>
        <family val="2"/>
      </rPr>
      <t xml:space="preserve">Se inició el cargue de la información en el Sistema Único de Información de Tramites "SUIT" del Departamento Administrativo de la Función Público-DAFP de la siguiente manera: </t>
    </r>
    <r>
      <rPr>
        <b/>
        <sz val="11"/>
        <rFont val="Calibri"/>
        <family val="2"/>
      </rPr>
      <t xml:space="preserve">* </t>
    </r>
    <r>
      <rPr>
        <sz val="11"/>
        <rFont val="Calibri"/>
        <family val="2"/>
      </rPr>
      <t>Se solicitó la eliminación de  Otros Procedimientos Administrativos (OPA), asociando la normatividad relativa al tema y señalando los argumentos jurídicos para su eliminación.  Se eliminaron las siguientes OPA: -Adecuación de Mobiliario Urbano. -Restitución del espacio público indebidamente ocupado. -Asesoría Pedagógica sobre espacio Público. El DAFP eliminó los OPA's anteriores</t>
    </r>
    <r>
      <rPr>
        <b/>
        <sz val="11"/>
        <rFont val="Calibri"/>
        <family val="2"/>
      </rPr>
      <t xml:space="preserve">
</t>
    </r>
    <r>
      <rPr>
        <sz val="11"/>
        <rFont val="Calibri"/>
        <family val="2"/>
      </rPr>
      <t xml:space="preserve">TRAMITES:  </t>
    </r>
    <r>
      <rPr>
        <b/>
        <sz val="11"/>
        <rFont val="Calibri"/>
        <family val="2"/>
      </rPr>
      <t>4.</t>
    </r>
    <r>
      <rPr>
        <sz val="11"/>
        <rFont val="Calibri"/>
        <family val="2"/>
      </rPr>
      <t xml:space="preserve"> A agosto 31 de 2018 se encuentra en proceso de eliminación por parte del DAFP el siguiente Trámite: - Certificación de la propiedad inmobiliaria Distrital. </t>
    </r>
    <r>
      <rPr>
        <b/>
        <sz val="11"/>
        <rFont val="Calibri"/>
        <family val="2"/>
      </rPr>
      <t xml:space="preserve">5. </t>
    </r>
    <r>
      <rPr>
        <sz val="11"/>
        <rFont val="Calibri"/>
        <family val="2"/>
      </rPr>
      <t xml:space="preserve">Se solicitó la creación del tramite: </t>
    </r>
    <r>
      <rPr>
        <b/>
        <sz val="11"/>
        <rFont val="Calibri"/>
        <family val="2"/>
      </rPr>
      <t>-</t>
    </r>
    <r>
      <rPr>
        <sz val="11"/>
        <rFont val="Calibri"/>
        <family val="2"/>
      </rPr>
      <t xml:space="preserve"> Recepción, Incorporación y Titulación de zonas de cesión al Distrito Capital. Otros Procedimientos Administrativos "OPA's": </t>
    </r>
    <r>
      <rPr>
        <b/>
        <sz val="11"/>
        <rFont val="Calibri"/>
        <family val="2"/>
      </rPr>
      <t xml:space="preserve">- </t>
    </r>
    <r>
      <rPr>
        <sz val="11"/>
        <rFont val="Calibri"/>
        <family val="2"/>
      </rPr>
      <t>Cambio de uso de las zonas o bienes de uso público del Distrito Capital. - Observatorio del Espacio Público de Bogotá – Pagina Web.</t>
    </r>
    <r>
      <rPr>
        <b/>
        <sz val="11"/>
        <rFont val="Calibri"/>
        <family val="2"/>
      </rPr>
      <t xml:space="preserve">
</t>
    </r>
    <r>
      <rPr>
        <sz val="11"/>
        <rFont val="Calibri"/>
        <family val="2"/>
      </rPr>
      <t>En resumen a agosto 31 de 2018 el Sistema Unico de Información de Trámites presenta: 2 (dos) OPAS Inscritos, 1 (uno) trámite eliminado, 3  (tres)OPAS eliminados, 1 (uno) OPA en proceso de revisión por parte del DAFP para la inscrpción.
VIRTUALIZACIÓN DE TRÁMITES: En coordinación con la Oficina de Sistemas se han adelantado actividades con el fin de llevar a cabo la virtualización de acciones administrativas y el trámite asociado a la cadena de urbanismo. Así mismo en la implementación de lo señalado en la circular 038 emanada por el Ministerio de Tecnologías de la Información y Comunicaciones – MinTIC.  El área de Atención al Ciudadano en conjunto con la Subdirección de Registro Inmobiliario, remitió mediante correo electrónico al DAFP lo solicitado y relacionado con la virtualización de trámites. La Información suministrada corresponde al trámite "Recepción, incorporación y titulación de zonas de cesión al Distrito Capital" como parte de la Ventanilla Única de Construcción - VUC.
Se gestionó por parte del área de Atención al Ciudadano y la Defensora del Ciudadano la selección de la entidad, para recibir la asesoría del Consorcio Enésima-TodoSistemas en la virtualización del trámite “Recepción, Incorporación y Titulación de zonas de cesión al Distrito Capital”: - Se organizó reunión preliminar para el día 27 de agosto con la Subdirección de Registro Inmobiliario y la Oficina de Sistemas, para definir los aspectos a presentar al consorcio  Enésima-TodoSistemas para la virtualización del trámite.  Se coordinó reunión para el día 30 de agosto con la Subdirección de Registro, Oficina de Sistemas, el consorcio  Enésima-TodoSistemas y el Área de Atención al Ciudadano, donde se presentó al consorcio el flujo de la información administrativa, normativa y tecnológica relativa a la virtualización del trámite “Recepción, Incorporación y Titulación de zonas de cesión al Distrito Capital”.
ESTRATEGIA DE RACIONALIZACION DE TRAMITES:</t>
    </r>
    <r>
      <rPr>
        <b/>
        <sz val="11"/>
        <rFont val="Calibri"/>
        <family val="2"/>
      </rPr>
      <t xml:space="preserve"> </t>
    </r>
    <r>
      <rPr>
        <sz val="11"/>
        <rFont val="Calibri"/>
        <family val="2"/>
      </rPr>
      <t>La Oficina Asesora de Planeaciòn y la Oficina de Control Interno, realizaron el seguimiento a la estrategia de racionalizaciòn de tràmites a traves del aplicativo SUIT,  con corte a 31 de abril de 2018.</t>
    </r>
  </si>
  <si>
    <r>
      <t>La OCI estableció que entre las acciones para divulgación de la información, se verifica la publicación de la información en la página web, seguimientos según lo establecido en la Ley 1712 de 2014, interacción por medio de espacios habilitados como: Chat, boletín de noticias, el Sistema SDQS y enlaces a las redes sociales: Facebook, Twitter y YouTube. En el link de transparencia y acceso a la información pública, se evidencia la publicación periódica de los informes de seguimiento de la gestión institucional. No obstante existen debiliades en este tema como:</t>
    </r>
    <r>
      <rPr>
        <b/>
        <sz val="11"/>
        <color theme="1"/>
        <rFont val="Calibri"/>
        <family val="2"/>
      </rPr>
      <t xml:space="preserve"> 1.</t>
    </r>
    <r>
      <rPr>
        <sz val="11"/>
        <color theme="1"/>
        <rFont val="Calibri"/>
        <family val="2"/>
      </rPr>
      <t xml:space="preserve"> No se evidencia él envió de reportes estadísticos mensuales con evidencias (relación de ciudadanos, fecha, lugar, etc.), enviados por las demás dependencias, insumo para la Oficina de Planeación, para llevar a cabo el informe de participación ciudadana. </t>
    </r>
    <r>
      <rPr>
        <b/>
        <sz val="11"/>
        <color theme="1"/>
        <rFont val="Calibri"/>
        <family val="2"/>
      </rPr>
      <t>2.</t>
    </r>
    <r>
      <rPr>
        <sz val="11"/>
        <color theme="1"/>
        <rFont val="Calibri"/>
        <family val="2"/>
      </rPr>
      <t xml:space="preserve"> Las intervenciones ciudadanas no se encuentran documentadas, en relación con la participación en la adjudicación en audiencias públicas, capacitaciones o divulgaciones con las comunidades y las interacciones por medio de las redes sociales, con el fin de contar con una memoria histórica que permita hacer seguimiento a las mismas, con miras a determinar su impacto en el mejoramiento de la gestión. </t>
    </r>
    <r>
      <rPr>
        <b/>
        <sz val="11"/>
        <color theme="1"/>
        <rFont val="Calibri"/>
        <family val="2"/>
      </rPr>
      <t xml:space="preserve">3. </t>
    </r>
    <r>
      <rPr>
        <sz val="11"/>
        <color theme="1"/>
        <rFont val="Calibri"/>
        <family val="2"/>
      </rPr>
      <t>Se observó relación de 34 ciudadanos identificados y confirmados por comunicaciones, enviados a Secretaria de Gobierno, para los diálogos ciudadanos, número de ciudadanos que se considera muy bajo, si se tiene en cuenta la disposición de medios electrónicos con los que cuenta la entidad y su quehacer diario, por lo que no se identifica una base de datos que permita la identificación de los beneficiarios de la gestión, con el propósito de ser más efectivos en la invitación a la rendición de cuentas de la entidad. Se recomienda tomar medidas conducentes a superar las debilidades.</t>
    </r>
  </si>
  <si>
    <t>La labor realizada frente al inventario de activos de información por parte de la OCI, ha sido de constante asesoría a través de correos electrónicos y reuniónes adelantadas con la Oficina de Sistemas, la última de ellas realizada el 4 de septimebre de 2018, dónde se sugirieron algunas recomendaciones para la aprobación definitiva. A la fecha, se encuentran trabajando con la OAP en la codificación de los documentos y armonización entre los planes para poceder a su publicación en la página web institucional.</t>
  </si>
  <si>
    <t>Página Web y Actas de Comités Directivos, SIG o de revisión por la Dirección.</t>
  </si>
  <si>
    <t>Página Web DADEP y Aplicativo CPM plan de acción Ley 1712 Eitb, ID: 200302 Aplicación Ley de Tranparencia (Acción Correctiva) del 4 de mayo a 31 dicimebre de 2018, con 10 actividades.</t>
  </si>
  <si>
    <t>Correos electrónicos y actas de reunión, repositorio de información Oficina de Sistemas.</t>
  </si>
  <si>
    <t>La Oficina de Control Interno utilizando las normas de auditoría generalmente aceptadas, evidencia que la Defensoría del Espacio Público ha realizado las acciones pertinentes tendientes  a mantener actualizada la TRD. Por lo anterior recomienda agilizar el proceso de capacitación e  e implementación de las tablas de retención  documental  y seguir ejecutando los controles y monitoreando la gestión de las actividades programadas. última verificación por CI seguimiento al Plan de Mejoramiento Archivístico radicado 20181300027693.</t>
  </si>
  <si>
    <r>
      <t xml:space="preserve">Se constató en la Página web  de la Defensoría del Espacio Público, la publicación de la versión No. 3 de la matriz de riesgos anticorrupción, se verificaron los mensajes de los correos electrónicos y carteleras virtuales  y se constató la realización efectiva de dos de los tres seguimientos programados. Se recomienda: </t>
    </r>
    <r>
      <rPr>
        <b/>
        <sz val="11"/>
        <color theme="1"/>
        <rFont val="Calibri"/>
        <family val="2"/>
      </rPr>
      <t>1.</t>
    </r>
    <r>
      <rPr>
        <sz val="11"/>
        <color theme="1"/>
        <rFont val="Calibri"/>
        <family val="2"/>
      </rPr>
      <t xml:space="preserve"> Ajustar el mapa de riesgos conforme al seguimiento efectuado por la OCI, donde se evidenció la materialización de uno de ellos.</t>
    </r>
    <r>
      <rPr>
        <b/>
        <sz val="11"/>
        <color theme="1"/>
        <rFont val="Calibri"/>
        <family val="2"/>
      </rPr>
      <t xml:space="preserve"> 2.</t>
    </r>
    <r>
      <rPr>
        <sz val="11"/>
        <color theme="1"/>
        <rFont val="Calibri"/>
        <family val="2"/>
      </rPr>
      <t xml:space="preserve"> Que las dependencias realicen actividades de sensibilización con todo el personal de planta y contratistas a fin de que se conozca en su integridad la política y se aplique en cada actividad de gestión que se realice al interior de la entidad.</t>
    </r>
  </si>
  <si>
    <t>Se han realizado seguimientos establecidos de conformidad con la Ley determinando en el ultimo con corte a agosto 30 de 2018, la materialización  de un riesgo  relacionado con el proceso  de  Gestión de Recursos. Se recomienda realizar los ajustes correspondientea en la valoración de riesgos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</si>
</sst>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Arial"/>
      <family val="2"/>
      <scheme val="minor"/>
    </font>
    <font>
      <sz val="11"/>
      <color theme="1"/>
      <name val="Arial"/>
      <family val="2"/>
      <scheme val="minor"/>
    </font>
    <font>
      <sz val="10"/>
      <color indexed="8"/>
      <name val="Arial"/>
      <family val="2"/>
    </font>
    <font>
      <sz val="11"/>
      <color theme="1"/>
      <name val="Calibri"/>
      <family val="2"/>
    </font>
    <font>
      <b/>
      <sz val="11"/>
      <color theme="1"/>
      <name val="Calibri"/>
      <family val="2"/>
    </font>
    <font>
      <sz val="11"/>
      <name val="Calibri"/>
      <family val="2"/>
    </font>
    <font>
      <sz val="11"/>
      <color theme="1"/>
      <name val="Trebuchet MS"/>
      <family val="2"/>
    </font>
    <font>
      <b/>
      <sz val="11"/>
      <color theme="1"/>
      <name val="Trebuchet MS"/>
      <family val="2"/>
    </font>
    <font>
      <sz val="11"/>
      <color rgb="FF000000"/>
      <name val="Trebuchet MS"/>
      <family val="2"/>
    </font>
    <font>
      <b/>
      <sz val="11"/>
      <color rgb="FF000000"/>
      <name val="Trebuchet MS"/>
      <family val="2"/>
    </font>
    <font>
      <b/>
      <sz val="11"/>
      <color theme="1"/>
      <name val="Arial"/>
      <family val="2"/>
      <scheme val="minor"/>
    </font>
    <font>
      <sz val="11"/>
      <color rgb="FFFF0000"/>
      <name val="Trebuchet MS"/>
      <family val="2"/>
    </font>
    <font>
      <sz val="11"/>
      <color rgb="FF262626"/>
      <name val="Calibri"/>
      <family val="2"/>
    </font>
    <font>
      <b/>
      <sz val="14"/>
      <name val="Calibri"/>
      <family val="2"/>
    </font>
    <font>
      <b/>
      <sz val="12"/>
      <name val="Calibri"/>
      <family val="2"/>
    </font>
    <font>
      <b/>
      <sz val="14"/>
      <color theme="1"/>
      <name val="Calibri"/>
      <family val="2"/>
    </font>
    <font>
      <sz val="14"/>
      <color theme="1"/>
      <name val="Calibri"/>
      <family val="2"/>
    </font>
    <font>
      <sz val="12"/>
      <name val="Calibri"/>
      <family val="2"/>
    </font>
    <font>
      <b/>
      <sz val="18"/>
      <color theme="1"/>
      <name val="Calibri"/>
      <family val="2"/>
    </font>
    <font>
      <b/>
      <sz val="16"/>
      <color theme="1"/>
      <name val="Calibri"/>
      <family val="2"/>
    </font>
    <font>
      <b/>
      <sz val="12"/>
      <color theme="1"/>
      <name val="Arial"/>
      <family val="2"/>
      <scheme val="minor"/>
    </font>
    <font>
      <b/>
      <sz val="11"/>
      <name val="Calibri"/>
      <family val="2"/>
    </font>
    <font>
      <u/>
      <sz val="11"/>
      <color theme="10"/>
      <name val="Arial"/>
      <family val="2"/>
      <scheme val="minor"/>
    </font>
    <font>
      <b/>
      <sz val="12"/>
      <color rgb="FF366092"/>
      <name val="Calibri Light"/>
      <family val="2"/>
    </font>
    <font>
      <sz val="12"/>
      <color theme="1"/>
      <name val="Calibri Light"/>
      <family val="2"/>
    </font>
    <font>
      <b/>
      <i/>
      <sz val="12"/>
      <color rgb="FF008000"/>
      <name val="Calibri Light"/>
      <family val="2"/>
    </font>
    <font>
      <b/>
      <sz val="12"/>
      <color theme="8" tint="9.9978637043366805E-2"/>
      <name val="Calibri Light"/>
      <family val="2"/>
    </font>
    <font>
      <sz val="12"/>
      <color rgb="FF0066CC"/>
      <name val="Calibri Light"/>
      <family val="2"/>
    </font>
    <font>
      <b/>
      <sz val="14"/>
      <color rgb="FF366092"/>
      <name val="Calibri Light"/>
      <family val="2"/>
    </font>
    <font>
      <u/>
      <sz val="11"/>
      <color theme="10"/>
      <name val="Calibri"/>
      <family val="2"/>
    </font>
    <font>
      <b/>
      <sz val="12"/>
      <color theme="1"/>
      <name val="Calibri"/>
      <family val="2"/>
    </font>
    <font>
      <sz val="16"/>
      <color theme="1"/>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D3DFEE"/>
        <bgColor indexed="64"/>
      </patternFill>
    </fill>
    <fill>
      <patternFill patternType="solid">
        <fgColor theme="0" tint="-4.9989318521683403E-2"/>
        <bgColor indexed="64"/>
      </patternFill>
    </fill>
    <fill>
      <patternFill patternType="solid">
        <fgColor theme="4" tint="0.89999084444715716"/>
        <bgColor indexed="64"/>
      </patternFill>
    </fill>
    <fill>
      <patternFill patternType="gray0625">
        <bgColor theme="4" tint="0.89999084444715716"/>
      </patternFill>
    </fill>
    <fill>
      <patternFill patternType="solid">
        <fgColor theme="1" tint="0.89999084444715716"/>
        <bgColor indexed="64"/>
      </patternFill>
    </fill>
    <fill>
      <patternFill patternType="solid">
        <fgColor indexed="65"/>
        <bgColor theme="0"/>
      </patternFill>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749992370372631"/>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4F81BD"/>
      </left>
      <right style="medium">
        <color rgb="FF4F81BD"/>
      </right>
      <top style="medium">
        <color rgb="FF4F81BD"/>
      </top>
      <bottom style="thick">
        <color rgb="FF4F81BD"/>
      </bottom>
      <diagonal/>
    </border>
    <border>
      <left/>
      <right style="medium">
        <color rgb="FF4F81BD"/>
      </right>
      <top style="medium">
        <color rgb="FF4F81BD"/>
      </top>
      <bottom style="thick">
        <color rgb="FF4F81BD"/>
      </bottom>
      <diagonal/>
    </border>
    <border>
      <left style="medium">
        <color rgb="FF4F81BD"/>
      </left>
      <right style="medium">
        <color rgb="FF4F81BD"/>
      </right>
      <top/>
      <bottom style="medium">
        <color rgb="FF4F81BD"/>
      </bottom>
      <diagonal/>
    </border>
    <border>
      <left/>
      <right style="medium">
        <color rgb="FF4F81BD"/>
      </right>
      <top/>
      <bottom style="medium">
        <color rgb="FF4F81BD"/>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rgb="FF002570"/>
      </left>
      <right style="medium">
        <color rgb="FF002570"/>
      </right>
      <top style="medium">
        <color rgb="FF002570"/>
      </top>
      <bottom style="medium">
        <color rgb="FF002570"/>
      </bottom>
      <diagonal/>
    </border>
    <border>
      <left style="medium">
        <color rgb="FF002570"/>
      </left>
      <right style="medium">
        <color rgb="FF002570"/>
      </right>
      <top style="medium">
        <color rgb="FF002570"/>
      </top>
      <bottom/>
      <diagonal/>
    </border>
    <border>
      <left style="medium">
        <color rgb="FF002570"/>
      </left>
      <right style="medium">
        <color rgb="FF002570"/>
      </right>
      <top/>
      <bottom/>
      <diagonal/>
    </border>
    <border>
      <left/>
      <right style="thin">
        <color rgb="FF002570"/>
      </right>
      <top style="medium">
        <color rgb="FF002570"/>
      </top>
      <bottom/>
      <diagonal/>
    </border>
    <border>
      <left style="thin">
        <color rgb="FF002570"/>
      </left>
      <right style="thin">
        <color rgb="FF002570"/>
      </right>
      <top style="medium">
        <color rgb="FF002570"/>
      </top>
      <bottom/>
      <diagonal/>
    </border>
    <border>
      <left style="thin">
        <color rgb="FF002570"/>
      </left>
      <right style="medium">
        <color rgb="FF002570"/>
      </right>
      <top style="medium">
        <color rgb="FF002570"/>
      </top>
      <bottom/>
      <diagonal/>
    </border>
    <border>
      <left style="medium">
        <color rgb="FF002570"/>
      </left>
      <right style="medium">
        <color rgb="FF002570"/>
      </right>
      <top/>
      <bottom style="medium">
        <color rgb="FF002570"/>
      </bottom>
      <diagonal/>
    </border>
    <border>
      <left style="medium">
        <color rgb="FF002570"/>
      </left>
      <right style="thin">
        <color rgb="FF002570"/>
      </right>
      <top style="medium">
        <color rgb="FF002570"/>
      </top>
      <bottom style="medium">
        <color rgb="FF002570"/>
      </bottom>
      <diagonal/>
    </border>
    <border>
      <left style="thin">
        <color rgb="FF002570"/>
      </left>
      <right style="thin">
        <color rgb="FF002570"/>
      </right>
      <top style="medium">
        <color rgb="FF002570"/>
      </top>
      <bottom style="medium">
        <color rgb="FF002570"/>
      </bottom>
      <diagonal/>
    </border>
    <border>
      <left style="thin">
        <color rgb="FF002570"/>
      </left>
      <right style="medium">
        <color rgb="FF002570"/>
      </right>
      <top style="medium">
        <color rgb="FF002570"/>
      </top>
      <bottom style="medium">
        <color rgb="FF002570"/>
      </bottom>
      <diagonal/>
    </border>
    <border>
      <left/>
      <right/>
      <top/>
      <bottom style="medium">
        <color rgb="FF002570"/>
      </bottom>
      <diagonal/>
    </border>
    <border>
      <left/>
      <right style="medium">
        <color rgb="FF002570"/>
      </right>
      <top/>
      <bottom style="medium">
        <color rgb="FF002570"/>
      </bottom>
      <diagonal/>
    </border>
    <border>
      <left/>
      <right style="thin">
        <color indexed="64"/>
      </right>
      <top/>
      <bottom style="medium">
        <color rgb="FF002570"/>
      </bottom>
      <diagonal/>
    </border>
    <border>
      <left style="thin">
        <color indexed="64"/>
      </left>
      <right style="thin">
        <color indexed="64"/>
      </right>
      <top/>
      <bottom style="medium">
        <color rgb="FF002570"/>
      </bottom>
      <diagonal/>
    </border>
    <border>
      <left style="thin">
        <color indexed="64"/>
      </left>
      <right style="medium">
        <color rgb="FF002570"/>
      </right>
      <top/>
      <bottom style="medium">
        <color rgb="FF002570"/>
      </bottom>
      <diagonal/>
    </border>
    <border>
      <left style="double">
        <color auto="1"/>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2" fillId="0" borderId="0"/>
    <xf numFmtId="0" fontId="1" fillId="0" borderId="0"/>
    <xf numFmtId="0" fontId="22" fillId="0" borderId="0" applyNumberFormat="0" applyFill="0" applyBorder="0" applyAlignment="0" applyProtection="0"/>
  </cellStyleXfs>
  <cellXfs count="200">
    <xf numFmtId="0" fontId="0" fillId="0" borderId="0" xfId="0"/>
    <xf numFmtId="0" fontId="3" fillId="0" borderId="0" xfId="0" applyFont="1"/>
    <xf numFmtId="0" fontId="3" fillId="0" borderId="0" xfId="0" applyFont="1" applyAlignment="1">
      <alignment horizontal="center" vertical="center"/>
    </xf>
    <xf numFmtId="0" fontId="3" fillId="2" borderId="5" xfId="0" applyFont="1" applyFill="1" applyBorder="1"/>
    <xf numFmtId="0" fontId="3" fillId="2" borderId="5" xfId="0" applyFont="1" applyFill="1" applyBorder="1" applyAlignment="1">
      <alignment horizontal="center" vertical="center"/>
    </xf>
    <xf numFmtId="0" fontId="3" fillId="2" borderId="7" xfId="0" applyFont="1" applyFill="1" applyBorder="1"/>
    <xf numFmtId="0" fontId="3" fillId="2" borderId="0" xfId="0" applyFont="1" applyFill="1" applyBorder="1"/>
    <xf numFmtId="0" fontId="3" fillId="2" borderId="6" xfId="0" applyFont="1" applyFill="1" applyBorder="1"/>
    <xf numFmtId="0" fontId="3" fillId="2" borderId="0" xfId="0" applyFont="1" applyFill="1" applyBorder="1" applyAlignment="1">
      <alignment horizontal="center" vertical="center"/>
    </xf>
    <xf numFmtId="0" fontId="3" fillId="2" borderId="8" xfId="0" applyFont="1" applyFill="1" applyBorder="1"/>
    <xf numFmtId="0" fontId="3" fillId="2" borderId="9" xfId="0" applyFont="1" applyFill="1" applyBorder="1"/>
    <xf numFmtId="0" fontId="3" fillId="3" borderId="0" xfId="0" applyFont="1" applyFill="1"/>
    <xf numFmtId="0" fontId="3" fillId="3" borderId="0" xfId="0" applyFont="1" applyFill="1" applyAlignment="1">
      <alignment horizontal="center" vertical="center"/>
    </xf>
    <xf numFmtId="0" fontId="3" fillId="0" borderId="1" xfId="0" applyFont="1" applyBorder="1" applyAlignment="1">
      <alignment horizontal="justify" vertical="center" wrapText="1"/>
    </xf>
    <xf numFmtId="0" fontId="3" fillId="4" borderId="1" xfId="0" applyFont="1" applyFill="1" applyBorder="1" applyAlignment="1">
      <alignment horizontal="justify" vertical="center" wrapText="1"/>
    </xf>
    <xf numFmtId="0" fontId="6" fillId="0" borderId="0" xfId="0" applyFont="1" applyAlignment="1">
      <alignment horizontal="justify"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5" borderId="15" xfId="0" applyFont="1" applyFill="1" applyBorder="1" applyAlignment="1">
      <alignment vertical="center"/>
    </xf>
    <xf numFmtId="0" fontId="8" fillId="5" borderId="16" xfId="0" applyFont="1" applyFill="1" applyBorder="1" applyAlignment="1">
      <alignment horizontal="center" vertical="center"/>
    </xf>
    <xf numFmtId="9" fontId="8" fillId="5" borderId="16" xfId="0" applyNumberFormat="1" applyFont="1" applyFill="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horizontal="center" vertical="center"/>
    </xf>
    <xf numFmtId="9" fontId="8" fillId="0" borderId="16" xfId="0" applyNumberFormat="1"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horizontal="center" vertical="center"/>
    </xf>
    <xf numFmtId="9" fontId="9" fillId="0" borderId="16" xfId="0" applyNumberFormat="1" applyFont="1" applyBorder="1" applyAlignment="1">
      <alignment horizontal="center" vertical="center"/>
    </xf>
    <xf numFmtId="0" fontId="8" fillId="4" borderId="15" xfId="0" applyFont="1" applyFill="1" applyBorder="1" applyAlignment="1">
      <alignment vertical="center"/>
    </xf>
    <xf numFmtId="0" fontId="8" fillId="4" borderId="16" xfId="0" applyFont="1" applyFill="1" applyBorder="1" applyAlignment="1">
      <alignment horizontal="center" vertical="center"/>
    </xf>
    <xf numFmtId="9" fontId="8" fillId="4" borderId="16" xfId="0" applyNumberFormat="1" applyFont="1" applyFill="1" applyBorder="1" applyAlignment="1">
      <alignment horizontal="center" vertical="center"/>
    </xf>
    <xf numFmtId="0" fontId="0" fillId="0" borderId="0" xfId="0" applyAlignment="1">
      <alignment wrapText="1"/>
    </xf>
    <xf numFmtId="0" fontId="8" fillId="0" borderId="15" xfId="0" applyFont="1" applyBorder="1" applyAlignment="1">
      <alignment horizontal="left" vertical="center"/>
    </xf>
    <xf numFmtId="0" fontId="10" fillId="0" borderId="0" xfId="0" applyFont="1" applyAlignment="1">
      <alignment horizontal="center" vertical="center"/>
    </xf>
    <xf numFmtId="0" fontId="5" fillId="3" borderId="0" xfId="0" applyFont="1" applyFill="1"/>
    <xf numFmtId="0" fontId="5" fillId="2" borderId="5" xfId="0" applyFont="1" applyFill="1" applyBorder="1"/>
    <xf numFmtId="0" fontId="5" fillId="2" borderId="0" xfId="0" applyFont="1" applyFill="1" applyBorder="1"/>
    <xf numFmtId="0" fontId="5" fillId="0" borderId="0" xfId="0" applyFont="1"/>
    <xf numFmtId="0" fontId="9" fillId="0" borderId="15" xfId="0" applyFont="1" applyBorder="1" applyAlignment="1">
      <alignment horizontal="center" vertical="center"/>
    </xf>
    <xf numFmtId="0" fontId="5" fillId="0" borderId="1" xfId="0" applyFont="1" applyBorder="1" applyAlignment="1">
      <alignment horizontal="center" vertical="center" wrapText="1"/>
    </xf>
    <xf numFmtId="0" fontId="5" fillId="2" borderId="0" xfId="0" applyFont="1" applyFill="1" applyBorder="1" applyAlignment="1">
      <alignment horizontal="center"/>
    </xf>
    <xf numFmtId="0" fontId="5" fillId="4" borderId="1" xfId="0"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0" fontId="16" fillId="2" borderId="0" xfId="0" applyFont="1" applyFill="1" applyBorder="1"/>
    <xf numFmtId="0" fontId="16" fillId="2" borderId="0" xfId="0" applyFont="1" applyFill="1" applyBorder="1" applyAlignment="1">
      <alignment horizontal="center" vertical="center"/>
    </xf>
    <xf numFmtId="0" fontId="15" fillId="0" borderId="1" xfId="0" applyFont="1" applyBorder="1" applyAlignment="1">
      <alignment horizontal="center" vertical="center"/>
    </xf>
    <xf numFmtId="0" fontId="14" fillId="7" borderId="1" xfId="0" applyFont="1" applyFill="1" applyBorder="1" applyAlignment="1">
      <alignment horizontal="center" vertical="center" wrapText="1"/>
    </xf>
    <xf numFmtId="0" fontId="17" fillId="7" borderId="0" xfId="0" applyFont="1" applyFill="1" applyBorder="1"/>
    <xf numFmtId="0" fontId="17" fillId="2" borderId="0" xfId="0" applyFont="1" applyFill="1" applyBorder="1"/>
    <xf numFmtId="0" fontId="5" fillId="0" borderId="1" xfId="0" applyFont="1" applyBorder="1" applyAlignment="1">
      <alignment horizontal="center" vertical="center" wrapText="1"/>
    </xf>
    <xf numFmtId="0" fontId="5" fillId="2" borderId="0" xfId="0" applyFont="1" applyFill="1" applyBorder="1" applyAlignment="1">
      <alignment horizontal="center"/>
    </xf>
    <xf numFmtId="14" fontId="12" fillId="6"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xf>
    <xf numFmtId="0" fontId="20" fillId="9" borderId="1" xfId="0" applyFont="1" applyFill="1" applyBorder="1" applyAlignment="1">
      <alignment horizontal="center" vertical="center"/>
    </xf>
    <xf numFmtId="0" fontId="10" fillId="0" borderId="1" xfId="0" applyFont="1" applyBorder="1" applyAlignment="1">
      <alignment horizontal="center"/>
    </xf>
    <xf numFmtId="0" fontId="0" fillId="10" borderId="0" xfId="0" applyFill="1" applyBorder="1" applyAlignment="1">
      <alignment horizontal="center" vertical="center" wrapText="1"/>
    </xf>
    <xf numFmtId="0" fontId="0" fillId="10" borderId="0" xfId="0" applyFill="1" applyBorder="1" applyAlignment="1">
      <alignment horizontal="justify" vertical="top" wrapText="1"/>
    </xf>
    <xf numFmtId="0" fontId="5" fillId="4" borderId="1" xfId="0" applyFont="1" applyFill="1" applyBorder="1" applyAlignment="1">
      <alignment horizontal="justify" vertical="center" wrapText="1"/>
    </xf>
    <xf numFmtId="0" fontId="15" fillId="0" borderId="1" xfId="0" applyFont="1" applyBorder="1" applyAlignment="1">
      <alignment horizontal="center" vertical="center"/>
    </xf>
    <xf numFmtId="0" fontId="4" fillId="11" borderId="1" xfId="0" applyFont="1" applyFill="1" applyBorder="1" applyAlignment="1">
      <alignment horizontal="center" vertical="center" wrapText="1"/>
    </xf>
    <xf numFmtId="0" fontId="3" fillId="0" borderId="0" xfId="0" applyFont="1" applyAlignment="1">
      <alignment vertical="center"/>
    </xf>
    <xf numFmtId="0" fontId="0" fillId="0" borderId="1" xfId="0" applyBorder="1"/>
    <xf numFmtId="0" fontId="10" fillId="2" borderId="1" xfId="0" applyFont="1" applyFill="1" applyBorder="1" applyAlignment="1">
      <alignment horizontal="center"/>
    </xf>
    <xf numFmtId="0" fontId="10" fillId="2" borderId="10" xfId="0" applyFont="1" applyFill="1" applyBorder="1" applyAlignment="1">
      <alignment horizontal="center"/>
    </xf>
    <xf numFmtId="0" fontId="0" fillId="0" borderId="1" xfId="0" applyBorder="1" applyAlignment="1">
      <alignment vertical="center" wrapText="1"/>
    </xf>
    <xf numFmtId="0" fontId="0" fillId="0" borderId="1" xfId="0" applyBorder="1" applyAlignment="1">
      <alignment vertical="center"/>
    </xf>
    <xf numFmtId="0" fontId="0" fillId="12" borderId="1" xfId="0" applyFill="1" applyBorder="1"/>
    <xf numFmtId="0" fontId="0" fillId="12" borderId="1" xfId="0" applyFill="1" applyBorder="1" applyAlignment="1">
      <alignment horizontal="left"/>
    </xf>
    <xf numFmtId="0" fontId="0" fillId="12" borderId="1" xfId="0" applyFill="1" applyBorder="1"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21" xfId="0" applyFont="1" applyBorder="1" applyAlignment="1">
      <alignment horizontal="center" vertical="center" wrapText="1"/>
    </xf>
    <xf numFmtId="0" fontId="24" fillId="10" borderId="0" xfId="0" applyFont="1" applyFill="1"/>
    <xf numFmtId="0" fontId="26" fillId="0" borderId="27" xfId="0" applyFont="1" applyBorder="1" applyAlignment="1">
      <alignment horizontal="center" vertical="center" wrapText="1"/>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3" fillId="0" borderId="1" xfId="0" applyFont="1" applyBorder="1" applyAlignment="1">
      <alignment horizontal="center" vertical="center"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4" borderId="0" xfId="0" applyFont="1" applyFill="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4" borderId="0" xfId="0" applyFont="1" applyFill="1" applyAlignment="1">
      <alignment horizontal="center" vertical="center" wrapText="1"/>
    </xf>
    <xf numFmtId="0" fontId="3" fillId="2" borderId="6" xfId="0" applyFont="1" applyFill="1" applyBorder="1" applyAlignment="1">
      <alignment vertical="center" wrapText="1"/>
    </xf>
    <xf numFmtId="0" fontId="3" fillId="3" borderId="0" xfId="0" applyFont="1" applyFill="1" applyAlignment="1">
      <alignment vertical="center" wrapText="1"/>
    </xf>
    <xf numFmtId="0" fontId="3" fillId="4" borderId="0" xfId="0" applyFont="1" applyFill="1" applyBorder="1" applyAlignment="1">
      <alignment vertical="center" wrapText="1"/>
    </xf>
    <xf numFmtId="0" fontId="3" fillId="4" borderId="0"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3" fillId="13" borderId="0" xfId="0" applyFont="1" applyFill="1" applyAlignment="1">
      <alignment vertical="center" wrapText="1"/>
    </xf>
    <xf numFmtId="9" fontId="3" fillId="4" borderId="1" xfId="0" applyNumberFormat="1" applyFont="1" applyFill="1" applyBorder="1" applyAlignment="1">
      <alignment horizontal="center" vertical="center" wrapText="1"/>
    </xf>
    <xf numFmtId="0" fontId="4" fillId="4" borderId="1" xfId="0" applyFont="1" applyFill="1" applyBorder="1" applyAlignment="1">
      <alignment horizontal="justify" vertical="center" wrapText="1"/>
    </xf>
    <xf numFmtId="9" fontId="3" fillId="4" borderId="10" xfId="0" applyNumberFormat="1" applyFont="1" applyFill="1" applyBorder="1" applyAlignment="1">
      <alignment horizontal="center" vertical="center" wrapText="1"/>
    </xf>
    <xf numFmtId="10" fontId="3" fillId="4" borderId="1" xfId="0" applyNumberFormat="1" applyFont="1" applyFill="1" applyBorder="1" applyAlignment="1">
      <alignment horizontal="center" vertical="center" wrapText="1"/>
    </xf>
    <xf numFmtId="0" fontId="3" fillId="14" borderId="0" xfId="0" applyFont="1" applyFill="1" applyAlignment="1">
      <alignment horizontal="justify" vertical="center" wrapText="1"/>
    </xf>
    <xf numFmtId="10" fontId="3" fillId="0" borderId="1" xfId="0" applyNumberFormat="1" applyFont="1" applyBorder="1" applyAlignment="1">
      <alignment horizontal="center"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0" borderId="0" xfId="0" applyFont="1" applyAlignment="1">
      <alignment horizontal="justify" vertical="center" wrapText="1"/>
    </xf>
    <xf numFmtId="0" fontId="3" fillId="2" borderId="3"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10"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29" fillId="4" borderId="1" xfId="3"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14" borderId="38" xfId="0" applyFont="1" applyFill="1" applyBorder="1" applyAlignment="1">
      <alignment horizontal="justify" vertical="center" wrapText="1"/>
    </xf>
    <xf numFmtId="0" fontId="3" fillId="2" borderId="38" xfId="0" applyFont="1" applyFill="1" applyBorder="1" applyAlignment="1">
      <alignment horizontal="justify" vertical="center" wrapText="1"/>
    </xf>
    <xf numFmtId="0" fontId="3" fillId="14" borderId="12" xfId="0" applyFont="1" applyFill="1" applyBorder="1" applyAlignment="1">
      <alignment horizontal="justify" vertical="center" wrapText="1"/>
    </xf>
    <xf numFmtId="0" fontId="3" fillId="14" borderId="39" xfId="0" applyFont="1" applyFill="1" applyBorder="1" applyAlignment="1">
      <alignment horizontal="justify" vertical="center" wrapText="1"/>
    </xf>
    <xf numFmtId="0" fontId="3" fillId="4" borderId="12" xfId="0" applyFont="1" applyFill="1" applyBorder="1" applyAlignment="1">
      <alignment horizontal="justify" vertical="center" wrapText="1"/>
    </xf>
    <xf numFmtId="14" fontId="3" fillId="4" borderId="12" xfId="0" applyNumberFormat="1" applyFont="1" applyFill="1" applyBorder="1" applyAlignment="1">
      <alignment horizontal="center" vertical="center" wrapText="1"/>
    </xf>
    <xf numFmtId="0" fontId="3" fillId="15" borderId="5" xfId="0" applyFont="1" applyFill="1" applyBorder="1" applyAlignment="1">
      <alignment vertical="center" wrapText="1"/>
    </xf>
    <xf numFmtId="0" fontId="3" fillId="15" borderId="5" xfId="0" applyFont="1" applyFill="1" applyBorder="1" applyAlignment="1">
      <alignment horizontal="center" vertical="center" wrapText="1"/>
    </xf>
    <xf numFmtId="0" fontId="3" fillId="15" borderId="36" xfId="0" applyFont="1" applyFill="1" applyBorder="1" applyAlignment="1">
      <alignment horizontal="center" vertical="center" wrapText="1"/>
    </xf>
    <xf numFmtId="0" fontId="29" fillId="4" borderId="11" xfId="3" applyFont="1" applyFill="1" applyBorder="1" applyAlignment="1">
      <alignment horizontal="center" vertical="center" wrapText="1"/>
    </xf>
    <xf numFmtId="0" fontId="29" fillId="0" borderId="1" xfId="3" applyFont="1" applyBorder="1" applyAlignment="1">
      <alignment horizontal="center" vertical="center" wrapText="1"/>
    </xf>
    <xf numFmtId="0" fontId="31" fillId="2" borderId="3"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19" fillId="4" borderId="1" xfId="0" applyFont="1" applyFill="1" applyBorder="1" applyAlignment="1">
      <alignment horizontal="center" vertical="center" textRotation="90" wrapText="1" shrinkToFit="1"/>
    </xf>
    <xf numFmtId="0" fontId="31" fillId="0" borderId="0" xfId="0" applyFont="1" applyAlignment="1">
      <alignment horizontal="center" vertical="center" wrapText="1"/>
    </xf>
    <xf numFmtId="0" fontId="3" fillId="16" borderId="1" xfId="0" applyFont="1" applyFill="1" applyBorder="1" applyAlignment="1">
      <alignment horizontal="justify" vertical="center" wrapText="1"/>
    </xf>
    <xf numFmtId="0" fontId="17" fillId="8" borderId="18" xfId="0" applyFont="1" applyFill="1" applyBorder="1" applyAlignment="1">
      <alignment horizontal="center"/>
    </xf>
    <xf numFmtId="0" fontId="17" fillId="8" borderId="19" xfId="0" applyFont="1" applyFill="1" applyBorder="1" applyAlignment="1">
      <alignment horizontal="center"/>
    </xf>
    <xf numFmtId="0" fontId="13" fillId="0" borderId="1" xfId="0" applyFont="1" applyBorder="1" applyAlignment="1">
      <alignment horizontal="center" vertical="center" wrapText="1"/>
    </xf>
    <xf numFmtId="0" fontId="17" fillId="8" borderId="1" xfId="0" applyFont="1" applyFill="1" applyBorder="1" applyAlignment="1">
      <alignment horizontal="center"/>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3" fillId="2" borderId="17" xfId="0" applyFont="1" applyFill="1" applyBorder="1" applyAlignment="1">
      <alignment horizont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3" fillId="4" borderId="10" xfId="0"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0" borderId="1" xfId="0" applyFont="1" applyBorder="1" applyAlignment="1">
      <alignment horizontal="center" vertical="center" wrapText="1"/>
    </xf>
    <xf numFmtId="0" fontId="30" fillId="11" borderId="37" xfId="0" applyFont="1" applyFill="1" applyBorder="1" applyAlignment="1">
      <alignment horizontal="center" vertical="center" wrapText="1"/>
    </xf>
    <xf numFmtId="0" fontId="30" fillId="11" borderId="38" xfId="0" applyFont="1" applyFill="1" applyBorder="1" applyAlignment="1">
      <alignment horizontal="center" vertical="center" wrapText="1"/>
    </xf>
    <xf numFmtId="0" fontId="30" fillId="11" borderId="39"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19" fillId="16" borderId="1" xfId="0" applyFont="1" applyFill="1" applyBorder="1" applyAlignment="1">
      <alignment horizontal="center" vertical="center" textRotation="90"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9" fillId="0" borderId="10" xfId="0" applyFont="1" applyBorder="1" applyAlignment="1">
      <alignment horizontal="center" vertical="center" textRotation="90" wrapText="1"/>
    </xf>
    <xf numFmtId="0" fontId="19" fillId="0" borderId="12" xfId="0" applyFont="1" applyBorder="1" applyAlignment="1">
      <alignment horizontal="center" vertical="center" textRotation="90" wrapText="1"/>
    </xf>
    <xf numFmtId="0" fontId="19" fillId="0" borderId="20" xfId="0" applyFont="1" applyBorder="1" applyAlignment="1">
      <alignment horizontal="center" vertical="center" textRotation="90" wrapText="1"/>
    </xf>
    <xf numFmtId="0" fontId="19" fillId="0" borderId="11" xfId="0" applyFont="1" applyBorder="1" applyAlignment="1">
      <alignment horizontal="center" vertical="center" textRotation="90" wrapText="1"/>
    </xf>
    <xf numFmtId="0" fontId="19" fillId="0" borderId="1" xfId="0" applyFont="1" applyBorder="1" applyAlignment="1">
      <alignment horizontal="center" vertical="center" textRotation="90" wrapText="1"/>
    </xf>
    <xf numFmtId="0" fontId="3" fillId="4" borderId="1" xfId="0" applyFont="1" applyFill="1" applyBorder="1" applyAlignment="1">
      <alignment horizontal="justify" vertical="center" wrapText="1"/>
    </xf>
    <xf numFmtId="0" fontId="5" fillId="4" borderId="10" xfId="0" applyFont="1" applyFill="1" applyBorder="1" applyAlignment="1">
      <alignment horizontal="justify" vertical="center" wrapText="1"/>
    </xf>
    <xf numFmtId="0" fontId="5" fillId="4" borderId="12" xfId="0" applyFont="1" applyFill="1" applyBorder="1" applyAlignment="1">
      <alignment horizontal="justify" vertical="center" wrapText="1"/>
    </xf>
    <xf numFmtId="0" fontId="5" fillId="4" borderId="11" xfId="0" applyFont="1" applyFill="1" applyBorder="1" applyAlignment="1">
      <alignment horizontal="justify" vertical="center" wrapText="1"/>
    </xf>
    <xf numFmtId="0" fontId="3" fillId="4" borderId="11" xfId="0" applyFont="1" applyFill="1" applyBorder="1" applyAlignment="1">
      <alignment horizontal="justify" vertical="center" wrapText="1"/>
    </xf>
    <xf numFmtId="10" fontId="3" fillId="4" borderId="10" xfId="0" applyNumberFormat="1" applyFont="1" applyFill="1" applyBorder="1" applyAlignment="1">
      <alignment horizontal="center" vertical="center" wrapText="1"/>
    </xf>
    <xf numFmtId="10" fontId="3" fillId="4" borderId="12" xfId="0" applyNumberFormat="1" applyFont="1" applyFill="1" applyBorder="1" applyAlignment="1">
      <alignment horizontal="center" vertical="center" wrapText="1"/>
    </xf>
    <xf numFmtId="10" fontId="3" fillId="4" borderId="11"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0" fillId="12" borderId="1" xfId="0" applyFill="1" applyBorder="1" applyAlignment="1">
      <alignment horizontal="left" vertical="center"/>
    </xf>
    <xf numFmtId="0" fontId="0" fillId="12" borderId="1" xfId="0" applyFill="1" applyBorder="1" applyAlignment="1">
      <alignment horizontal="left" vertical="center" wrapText="1"/>
    </xf>
    <xf numFmtId="0" fontId="0" fillId="12" borderId="10" xfId="0" applyFill="1" applyBorder="1" applyAlignment="1">
      <alignment horizontal="left" vertical="center"/>
    </xf>
    <xf numFmtId="0" fontId="0" fillId="12" borderId="11" xfId="0" applyFill="1" applyBorder="1" applyAlignment="1">
      <alignment horizontal="left" vertical="center"/>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7" xfId="0" applyFont="1" applyBorder="1" applyAlignment="1">
      <alignment horizontal="center" vertical="center" wrapText="1"/>
    </xf>
    <xf numFmtId="0" fontId="28" fillId="10" borderId="0" xfId="0" applyFont="1" applyFill="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6" fillId="10" borderId="24" xfId="0" applyFont="1" applyFill="1" applyBorder="1" applyAlignment="1">
      <alignment horizontal="center" vertical="center" wrapText="1"/>
    </xf>
    <xf numFmtId="0" fontId="26" fillId="10" borderId="25" xfId="0" applyFont="1" applyFill="1" applyBorder="1" applyAlignment="1">
      <alignment horizontal="center" vertical="center" wrapText="1"/>
    </xf>
    <xf numFmtId="0" fontId="26" fillId="10" borderId="26" xfId="0" applyFont="1" applyFill="1" applyBorder="1" applyAlignment="1">
      <alignment horizontal="center" vertical="center" wrapText="1"/>
    </xf>
    <xf numFmtId="0" fontId="20" fillId="9" borderId="1" xfId="0" applyFont="1" applyFill="1" applyBorder="1" applyAlignment="1">
      <alignment horizontal="center" vertical="center"/>
    </xf>
    <xf numFmtId="0" fontId="0" fillId="10" borderId="0" xfId="0"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top" wrapText="1"/>
    </xf>
    <xf numFmtId="49" fontId="10" fillId="0" borderId="0" xfId="0" applyNumberFormat="1" applyFont="1" applyAlignment="1">
      <alignment horizontal="center" vertical="center"/>
    </xf>
  </cellXfs>
  <cellStyles count="4">
    <cellStyle name="Hipervínculo" xfId="3" builtinId="8"/>
    <cellStyle name="Normal" xfId="0" builtinId="0"/>
    <cellStyle name="Normal 2 2" xfId="1"/>
    <cellStyle name="Normal 2 4" xfId="2"/>
  </cellStyles>
  <dxfs count="0"/>
  <tableStyles count="0" defaultTableStyle="TableStyleMedium2" defaultPivotStyle="PivotStyleLight16"/>
  <colors>
    <mruColors>
      <color rgb="FFFFFFFF"/>
      <color rgb="FF0066CC"/>
      <color rgb="FF0099FF"/>
      <color rgb="FF0025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dadep.gov.co/transparencia/instrumentos-gestion-informacion-publica/Informe-pqr-denuncias-solicitudes" TargetMode="External"/><Relationship Id="rId7" Type="http://schemas.openxmlformats.org/officeDocument/2006/relationships/hyperlink" Target="https://www.dadep.gov.co/transparencia/planeacion/plan-anti-corrupcion-y-atencion-al-ciudadano/seguimiento-plan-2" TargetMode="External"/><Relationship Id="rId2" Type="http://schemas.openxmlformats.org/officeDocument/2006/relationships/hyperlink" Target="https://www.dadep.gov.co/defensor-ciudadano" TargetMode="External"/><Relationship Id="rId1" Type="http://schemas.openxmlformats.org/officeDocument/2006/relationships/hyperlink" Target="https://www.dadep.gov.co/transparencia/planeacion/plan-anticorrupcion" TargetMode="External"/><Relationship Id="rId6" Type="http://schemas.openxmlformats.org/officeDocument/2006/relationships/hyperlink" Target="https://www.dadep.gov.co/sites/default/files/codigo_de_integridad_2018.pdf" TargetMode="External"/><Relationship Id="rId5" Type="http://schemas.openxmlformats.org/officeDocument/2006/relationships/hyperlink" Target="https://www.dadep.gov.co/dadep-accesibilidad" TargetMode="External"/><Relationship Id="rId4" Type="http://schemas.openxmlformats.org/officeDocument/2006/relationships/hyperlink" Target="https://www.dadep.gov.co/dadep-accesibilida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L74"/>
  <sheetViews>
    <sheetView topLeftCell="A40" zoomScale="84" zoomScaleNormal="84" zoomScaleSheetLayoutView="90" workbookViewId="0">
      <selection activeCell="P65" sqref="P65"/>
    </sheetView>
  </sheetViews>
  <sheetFormatPr baseColWidth="10" defaultRowHeight="15" x14ac:dyDescent="0.25"/>
  <cols>
    <col min="1" max="1" width="2.625" style="1" customWidth="1"/>
    <col min="2" max="2" width="2.625" style="11" customWidth="1"/>
    <col min="3" max="3" width="2.625" style="1" customWidth="1"/>
    <col min="4" max="4" width="24.125" style="1" customWidth="1"/>
    <col min="5" max="5" width="1.625" style="1" customWidth="1"/>
    <col min="6" max="6" width="28.25" style="1" customWidth="1"/>
    <col min="7" max="7" width="1.625" style="1" customWidth="1"/>
    <col min="8" max="8" width="14.5" style="1" bestFit="1" customWidth="1"/>
    <col min="9" max="9" width="1.625" style="1" customWidth="1"/>
    <col min="10" max="11" width="11" style="1"/>
    <col min="12" max="12" width="2.625" style="1" customWidth="1"/>
    <col min="13" max="16384" width="11" style="1"/>
  </cols>
  <sheetData>
    <row r="2" spans="2:12" s="11" customFormat="1" ht="15.75" thickBot="1" x14ac:dyDescent="0.3"/>
    <row r="3" spans="2:12" ht="12" customHeight="1" thickTop="1" x14ac:dyDescent="0.25">
      <c r="C3" s="142"/>
      <c r="D3" s="143"/>
      <c r="E3" s="143"/>
      <c r="F3" s="143"/>
      <c r="G3" s="143"/>
      <c r="H3" s="143"/>
      <c r="I3" s="143"/>
      <c r="J3" s="143"/>
      <c r="K3" s="143"/>
      <c r="L3" s="144"/>
    </row>
    <row r="4" spans="2:12" x14ac:dyDescent="0.25">
      <c r="C4" s="3"/>
      <c r="D4" s="145" t="s">
        <v>145</v>
      </c>
      <c r="E4" s="146"/>
      <c r="F4" s="146"/>
      <c r="G4" s="146"/>
      <c r="H4" s="146"/>
      <c r="I4" s="146"/>
      <c r="J4" s="146"/>
      <c r="K4" s="146"/>
      <c r="L4" s="7"/>
    </row>
    <row r="5" spans="2:12" x14ac:dyDescent="0.25">
      <c r="C5" s="3"/>
      <c r="D5" s="146"/>
      <c r="E5" s="146"/>
      <c r="F5" s="146"/>
      <c r="G5" s="146"/>
      <c r="H5" s="146"/>
      <c r="I5" s="146"/>
      <c r="J5" s="146"/>
      <c r="K5" s="146"/>
      <c r="L5" s="7"/>
    </row>
    <row r="6" spans="2:12" x14ac:dyDescent="0.25">
      <c r="C6" s="3"/>
      <c r="D6" s="146"/>
      <c r="E6" s="146"/>
      <c r="F6" s="146"/>
      <c r="G6" s="146"/>
      <c r="H6" s="146"/>
      <c r="I6" s="146"/>
      <c r="J6" s="146"/>
      <c r="K6" s="146"/>
      <c r="L6" s="7"/>
    </row>
    <row r="7" spans="2:12" x14ac:dyDescent="0.25">
      <c r="C7" s="3"/>
      <c r="D7" s="147"/>
      <c r="E7" s="147"/>
      <c r="F7" s="147"/>
      <c r="G7" s="147"/>
      <c r="H7" s="147"/>
      <c r="I7" s="147"/>
      <c r="J7" s="147"/>
      <c r="K7" s="147"/>
      <c r="L7" s="7"/>
    </row>
    <row r="8" spans="2:12" ht="15" customHeight="1" x14ac:dyDescent="0.3">
      <c r="C8" s="3"/>
      <c r="D8" s="148" t="s">
        <v>0</v>
      </c>
      <c r="E8" s="43"/>
      <c r="F8" s="148" t="s">
        <v>6</v>
      </c>
      <c r="G8" s="43"/>
      <c r="H8" s="149" t="s">
        <v>1</v>
      </c>
      <c r="I8" s="43"/>
      <c r="J8" s="148" t="s">
        <v>64</v>
      </c>
      <c r="K8" s="148"/>
      <c r="L8" s="7"/>
    </row>
    <row r="9" spans="2:12" s="2" customFormat="1" ht="25.5" customHeight="1" x14ac:dyDescent="0.3">
      <c r="B9" s="12"/>
      <c r="C9" s="4"/>
      <c r="D9" s="148"/>
      <c r="E9" s="44"/>
      <c r="F9" s="148"/>
      <c r="G9" s="44"/>
      <c r="H9" s="149"/>
      <c r="I9" s="43"/>
      <c r="J9" s="59" t="s">
        <v>65</v>
      </c>
      <c r="K9" s="59" t="s">
        <v>66</v>
      </c>
      <c r="L9" s="7"/>
    </row>
    <row r="10" spans="2:12" ht="6" customHeight="1" x14ac:dyDescent="0.25">
      <c r="C10" s="3"/>
      <c r="D10" s="6"/>
      <c r="E10" s="6"/>
      <c r="F10" s="6"/>
      <c r="G10" s="6"/>
      <c r="H10" s="6"/>
      <c r="I10" s="6"/>
      <c r="J10" s="6"/>
      <c r="K10" s="6"/>
      <c r="L10" s="7"/>
    </row>
    <row r="11" spans="2:12" s="37" customFormat="1" ht="39.950000000000003" customHeight="1" x14ac:dyDescent="0.25">
      <c r="B11" s="34"/>
      <c r="C11" s="35"/>
      <c r="D11" s="139" t="s">
        <v>4</v>
      </c>
      <c r="E11" s="36"/>
      <c r="F11" s="49" t="s">
        <v>9</v>
      </c>
      <c r="G11" s="50"/>
      <c r="H11" s="41">
        <v>2</v>
      </c>
      <c r="I11" s="6"/>
      <c r="J11" s="51">
        <v>43146</v>
      </c>
      <c r="K11" s="51">
        <v>43220</v>
      </c>
      <c r="L11" s="7"/>
    </row>
    <row r="12" spans="2:12" s="37" customFormat="1" ht="6" customHeight="1" x14ac:dyDescent="0.25">
      <c r="B12" s="34"/>
      <c r="C12" s="35"/>
      <c r="D12" s="140"/>
      <c r="E12" s="36"/>
      <c r="F12" s="36"/>
      <c r="G12" s="36"/>
      <c r="H12" s="50"/>
      <c r="I12" s="8"/>
      <c r="J12" s="50"/>
      <c r="K12" s="50"/>
      <c r="L12" s="7"/>
    </row>
    <row r="13" spans="2:12" s="37" customFormat="1" ht="39.950000000000003" customHeight="1" x14ac:dyDescent="0.25">
      <c r="B13" s="34"/>
      <c r="C13" s="35"/>
      <c r="D13" s="140"/>
      <c r="E13" s="36"/>
      <c r="F13" s="49" t="s">
        <v>10</v>
      </c>
      <c r="G13" s="36"/>
      <c r="H13" s="41">
        <v>3</v>
      </c>
      <c r="I13" s="6"/>
      <c r="J13" s="51">
        <v>43101</v>
      </c>
      <c r="K13" s="51">
        <v>43189</v>
      </c>
      <c r="L13" s="7"/>
    </row>
    <row r="14" spans="2:12" s="37" customFormat="1" ht="6" customHeight="1" x14ac:dyDescent="0.25">
      <c r="B14" s="34"/>
      <c r="C14" s="35"/>
      <c r="D14" s="140"/>
      <c r="E14" s="36"/>
      <c r="F14" s="36"/>
      <c r="G14" s="36"/>
      <c r="H14" s="50"/>
      <c r="I14" s="36"/>
      <c r="J14" s="50"/>
      <c r="K14" s="50"/>
      <c r="L14" s="7"/>
    </row>
    <row r="15" spans="2:12" s="37" customFormat="1" ht="30" customHeight="1" x14ac:dyDescent="0.25">
      <c r="B15" s="34"/>
      <c r="C15" s="35"/>
      <c r="D15" s="140"/>
      <c r="E15" s="36"/>
      <c r="F15" s="49" t="s">
        <v>11</v>
      </c>
      <c r="G15" s="36"/>
      <c r="H15" s="41">
        <v>2</v>
      </c>
      <c r="I15" s="36"/>
      <c r="J15" s="51">
        <v>43160</v>
      </c>
      <c r="K15" s="51">
        <v>43189</v>
      </c>
      <c r="L15" s="7"/>
    </row>
    <row r="16" spans="2:12" s="37" customFormat="1" ht="6" customHeight="1" x14ac:dyDescent="0.25">
      <c r="B16" s="34"/>
      <c r="C16" s="35"/>
      <c r="D16" s="140"/>
      <c r="E16" s="36"/>
      <c r="F16" s="36"/>
      <c r="G16" s="36"/>
      <c r="H16" s="50"/>
      <c r="I16" s="36"/>
      <c r="J16" s="50"/>
      <c r="K16" s="50"/>
      <c r="L16" s="7"/>
    </row>
    <row r="17" spans="1:12" s="37" customFormat="1" ht="30" customHeight="1" x14ac:dyDescent="0.25">
      <c r="B17" s="34"/>
      <c r="C17" s="35"/>
      <c r="D17" s="140"/>
      <c r="E17" s="36"/>
      <c r="F17" s="49" t="s">
        <v>7</v>
      </c>
      <c r="G17" s="50"/>
      <c r="H17" s="41">
        <v>1</v>
      </c>
      <c r="I17" s="36"/>
      <c r="J17" s="51">
        <v>43205</v>
      </c>
      <c r="K17" s="51">
        <v>43220</v>
      </c>
      <c r="L17" s="7"/>
    </row>
    <row r="18" spans="1:12" s="37" customFormat="1" ht="6" customHeight="1" x14ac:dyDescent="0.25">
      <c r="B18" s="34"/>
      <c r="C18" s="35"/>
      <c r="D18" s="140"/>
      <c r="E18" s="36"/>
      <c r="F18" s="36"/>
      <c r="G18" s="36"/>
      <c r="H18" s="50"/>
      <c r="I18" s="36"/>
      <c r="J18" s="50"/>
      <c r="K18" s="50"/>
      <c r="L18" s="7"/>
    </row>
    <row r="19" spans="1:12" s="37" customFormat="1" ht="30" customHeight="1" x14ac:dyDescent="0.25">
      <c r="B19" s="34"/>
      <c r="C19" s="35"/>
      <c r="D19" s="140"/>
      <c r="E19" s="36"/>
      <c r="F19" s="49" t="s">
        <v>12</v>
      </c>
      <c r="G19" s="36"/>
      <c r="H19" s="49">
        <v>1</v>
      </c>
      <c r="I19" s="36"/>
      <c r="J19" s="51">
        <v>43221</v>
      </c>
      <c r="K19" s="51">
        <v>43230</v>
      </c>
      <c r="L19" s="7"/>
    </row>
    <row r="20" spans="1:12" s="37" customFormat="1" ht="6" customHeight="1" x14ac:dyDescent="0.25">
      <c r="B20" s="34"/>
      <c r="C20" s="35"/>
      <c r="D20" s="140"/>
      <c r="E20" s="36"/>
      <c r="F20" s="36"/>
      <c r="G20" s="36"/>
      <c r="H20" s="50"/>
      <c r="I20" s="36"/>
      <c r="J20" s="50"/>
      <c r="K20" s="50"/>
      <c r="L20" s="7"/>
    </row>
    <row r="21" spans="1:12" s="37" customFormat="1" ht="30" customHeight="1" x14ac:dyDescent="0.25">
      <c r="B21" s="34"/>
      <c r="C21" s="35"/>
      <c r="D21" s="141"/>
      <c r="E21" s="36"/>
      <c r="F21" s="46" t="s">
        <v>63</v>
      </c>
      <c r="G21" s="47"/>
      <c r="H21" s="46">
        <f>+H11+H13+H15+H17+H19</f>
        <v>9</v>
      </c>
      <c r="I21" s="48"/>
      <c r="J21" s="138"/>
      <c r="K21" s="138"/>
      <c r="L21" s="7"/>
    </row>
    <row r="22" spans="1:12" s="37" customFormat="1" ht="12" customHeight="1" x14ac:dyDescent="0.25">
      <c r="B22" s="34"/>
      <c r="C22" s="35"/>
      <c r="D22" s="36"/>
      <c r="E22" s="36"/>
      <c r="F22" s="36"/>
      <c r="G22" s="36"/>
      <c r="H22" s="36"/>
      <c r="I22" s="36"/>
      <c r="J22" s="6"/>
      <c r="K22" s="6"/>
      <c r="L22" s="7"/>
    </row>
    <row r="23" spans="1:12" s="37" customFormat="1" ht="39.75" customHeight="1" x14ac:dyDescent="0.25">
      <c r="B23" s="34"/>
      <c r="C23" s="35"/>
      <c r="D23" s="139" t="s">
        <v>8</v>
      </c>
      <c r="E23" s="36"/>
      <c r="F23" s="49" t="s">
        <v>129</v>
      </c>
      <c r="G23" s="50"/>
      <c r="H23" s="41">
        <v>1</v>
      </c>
      <c r="I23" s="36"/>
      <c r="J23" s="51">
        <v>42979</v>
      </c>
      <c r="K23" s="51">
        <v>43069</v>
      </c>
      <c r="L23" s="7"/>
    </row>
    <row r="24" spans="1:12" s="37" customFormat="1" ht="6" customHeight="1" x14ac:dyDescent="0.25">
      <c r="B24" s="34"/>
      <c r="C24" s="35"/>
      <c r="D24" s="140"/>
      <c r="E24" s="36"/>
      <c r="F24" s="36"/>
      <c r="G24" s="36"/>
      <c r="H24" s="50"/>
      <c r="I24" s="36"/>
      <c r="J24" s="50"/>
      <c r="K24" s="50"/>
      <c r="L24" s="7"/>
    </row>
    <row r="25" spans="1:12" s="37" customFormat="1" ht="30" customHeight="1" x14ac:dyDescent="0.25">
      <c r="B25" s="34"/>
      <c r="C25" s="35"/>
      <c r="D25" s="141"/>
      <c r="E25" s="36"/>
      <c r="F25" s="46" t="s">
        <v>63</v>
      </c>
      <c r="G25" s="47"/>
      <c r="H25" s="46">
        <f>+H23</f>
        <v>1</v>
      </c>
      <c r="I25" s="48"/>
      <c r="J25" s="138"/>
      <c r="K25" s="138"/>
      <c r="L25" s="7"/>
    </row>
    <row r="26" spans="1:12" s="37" customFormat="1" ht="12" customHeight="1" x14ac:dyDescent="0.25">
      <c r="B26" s="34"/>
      <c r="C26" s="35"/>
      <c r="D26" s="36"/>
      <c r="E26" s="36"/>
      <c r="F26" s="36"/>
      <c r="G26" s="36"/>
      <c r="H26" s="36"/>
      <c r="I26" s="36"/>
      <c r="J26" s="6"/>
      <c r="K26" s="6"/>
      <c r="L26" s="7"/>
    </row>
    <row r="27" spans="1:12" s="37" customFormat="1" ht="39.950000000000003" customHeight="1" x14ac:dyDescent="0.25">
      <c r="B27" s="34"/>
      <c r="C27" s="35"/>
      <c r="D27" s="137" t="s">
        <v>17</v>
      </c>
      <c r="E27" s="36"/>
      <c r="F27" s="49" t="s">
        <v>13</v>
      </c>
      <c r="G27" s="36"/>
      <c r="H27" s="41">
        <v>2</v>
      </c>
      <c r="I27" s="36"/>
      <c r="J27" s="51">
        <v>43133</v>
      </c>
      <c r="K27" s="51">
        <v>43465</v>
      </c>
      <c r="L27" s="7"/>
    </row>
    <row r="28" spans="1:12" s="37" customFormat="1" ht="6" customHeight="1" x14ac:dyDescent="0.25">
      <c r="B28" s="34"/>
      <c r="C28" s="35"/>
      <c r="D28" s="137"/>
      <c r="E28" s="36"/>
      <c r="F28" s="36"/>
      <c r="G28" s="36"/>
      <c r="H28" s="50"/>
      <c r="I28" s="36"/>
      <c r="J28" s="50"/>
      <c r="K28" s="50"/>
      <c r="L28" s="7"/>
    </row>
    <row r="29" spans="1:12" s="37" customFormat="1" ht="39.950000000000003" customHeight="1" x14ac:dyDescent="0.25">
      <c r="B29" s="34"/>
      <c r="C29" s="35"/>
      <c r="D29" s="137"/>
      <c r="E29" s="36"/>
      <c r="F29" s="49" t="s">
        <v>14</v>
      </c>
      <c r="G29" s="36"/>
      <c r="H29" s="41">
        <v>4</v>
      </c>
      <c r="I29" s="36"/>
      <c r="J29" s="51">
        <v>43133</v>
      </c>
      <c r="K29" s="51">
        <v>43465</v>
      </c>
      <c r="L29" s="7"/>
    </row>
    <row r="30" spans="1:12" s="37" customFormat="1" ht="6" customHeight="1" x14ac:dyDescent="0.25">
      <c r="B30" s="34"/>
      <c r="C30" s="35"/>
      <c r="D30" s="137"/>
      <c r="E30" s="36"/>
      <c r="F30" s="36"/>
      <c r="G30" s="36"/>
      <c r="H30" s="50"/>
      <c r="I30" s="36"/>
      <c r="J30" s="50"/>
      <c r="K30" s="50"/>
      <c r="L30" s="7"/>
    </row>
    <row r="31" spans="1:12" s="37" customFormat="1" ht="50.1" customHeight="1" x14ac:dyDescent="0.25">
      <c r="B31" s="34"/>
      <c r="C31" s="35"/>
      <c r="D31" s="137"/>
      <c r="E31" s="36"/>
      <c r="F31" s="49" t="s">
        <v>15</v>
      </c>
      <c r="G31" s="36"/>
      <c r="H31" s="41">
        <v>1</v>
      </c>
      <c r="I31" s="36"/>
      <c r="J31" s="51">
        <v>43159</v>
      </c>
      <c r="K31" s="51">
        <v>43189</v>
      </c>
      <c r="L31" s="7"/>
    </row>
    <row r="32" spans="1:12" s="34" customFormat="1" ht="6" customHeight="1" x14ac:dyDescent="0.25">
      <c r="A32" s="37"/>
      <c r="C32" s="35"/>
      <c r="D32" s="137"/>
      <c r="E32" s="36"/>
      <c r="F32" s="36"/>
      <c r="G32" s="36"/>
      <c r="H32" s="50"/>
      <c r="I32" s="36"/>
      <c r="J32" s="50"/>
      <c r="K32" s="50"/>
      <c r="L32" s="7"/>
    </row>
    <row r="33" spans="1:12" s="34" customFormat="1" ht="50.1" customHeight="1" x14ac:dyDescent="0.25">
      <c r="A33" s="37"/>
      <c r="C33" s="35"/>
      <c r="D33" s="137"/>
      <c r="E33" s="36"/>
      <c r="F33" s="49" t="s">
        <v>16</v>
      </c>
      <c r="G33" s="36"/>
      <c r="H33" s="41">
        <v>1</v>
      </c>
      <c r="I33" s="36"/>
      <c r="J33" s="51">
        <v>43282</v>
      </c>
      <c r="K33" s="51">
        <v>43496</v>
      </c>
      <c r="L33" s="7"/>
    </row>
    <row r="34" spans="1:12" s="34" customFormat="1" ht="6" customHeight="1" x14ac:dyDescent="0.25">
      <c r="A34" s="37"/>
      <c r="C34" s="35"/>
      <c r="D34" s="137"/>
      <c r="E34" s="36"/>
      <c r="F34" s="36"/>
      <c r="G34" s="36"/>
      <c r="H34" s="50"/>
      <c r="I34" s="36"/>
      <c r="J34" s="50"/>
      <c r="K34" s="50"/>
      <c r="L34" s="7"/>
    </row>
    <row r="35" spans="1:12" s="34" customFormat="1" ht="50.1" customHeight="1" x14ac:dyDescent="0.25">
      <c r="A35" s="37"/>
      <c r="C35" s="35"/>
      <c r="D35" s="137"/>
      <c r="E35" s="36"/>
      <c r="F35" s="46" t="s">
        <v>63</v>
      </c>
      <c r="G35" s="47"/>
      <c r="H35" s="46">
        <f>+H27+H29+H31+H33</f>
        <v>8</v>
      </c>
      <c r="I35" s="48"/>
      <c r="J35" s="138"/>
      <c r="K35" s="138"/>
      <c r="L35" s="7"/>
    </row>
    <row r="36" spans="1:12" s="34" customFormat="1" ht="12" customHeight="1" x14ac:dyDescent="0.25">
      <c r="A36" s="37"/>
      <c r="C36" s="35"/>
      <c r="D36" s="36"/>
      <c r="E36" s="36"/>
      <c r="F36" s="36"/>
      <c r="G36" s="36"/>
      <c r="H36" s="36"/>
      <c r="I36" s="36"/>
      <c r="J36" s="6"/>
      <c r="K36" s="6"/>
      <c r="L36" s="7"/>
    </row>
    <row r="37" spans="1:12" s="34" customFormat="1" ht="33.75" customHeight="1" x14ac:dyDescent="0.25">
      <c r="A37" s="37"/>
      <c r="C37" s="35"/>
      <c r="D37" s="137" t="s">
        <v>18</v>
      </c>
      <c r="E37" s="36"/>
      <c r="F37" s="49" t="s">
        <v>19</v>
      </c>
      <c r="G37" s="36"/>
      <c r="H37" s="41">
        <v>2</v>
      </c>
      <c r="I37" s="36"/>
      <c r="J37" s="51">
        <v>43133</v>
      </c>
      <c r="K37" s="51">
        <v>43465</v>
      </c>
      <c r="L37" s="7"/>
    </row>
    <row r="38" spans="1:12" s="34" customFormat="1" ht="6" customHeight="1" x14ac:dyDescent="0.25">
      <c r="A38" s="37"/>
      <c r="C38" s="35"/>
      <c r="D38" s="137"/>
      <c r="E38" s="36"/>
      <c r="F38" s="36"/>
      <c r="G38" s="36"/>
      <c r="H38" s="36"/>
      <c r="I38" s="36"/>
      <c r="J38" s="50"/>
      <c r="K38" s="50"/>
      <c r="L38" s="7"/>
    </row>
    <row r="39" spans="1:12" s="34" customFormat="1" ht="30" customHeight="1" x14ac:dyDescent="0.25">
      <c r="A39" s="37"/>
      <c r="C39" s="35"/>
      <c r="D39" s="137"/>
      <c r="E39" s="36"/>
      <c r="F39" s="49" t="s">
        <v>20</v>
      </c>
      <c r="G39" s="36"/>
      <c r="H39" s="41">
        <v>3</v>
      </c>
      <c r="I39" s="36"/>
      <c r="J39" s="51">
        <v>43133</v>
      </c>
      <c r="K39" s="51">
        <v>43465</v>
      </c>
      <c r="L39" s="7"/>
    </row>
    <row r="40" spans="1:12" s="34" customFormat="1" ht="6" customHeight="1" x14ac:dyDescent="0.25">
      <c r="A40" s="37"/>
      <c r="C40" s="35"/>
      <c r="D40" s="137"/>
      <c r="E40" s="36"/>
      <c r="F40" s="36"/>
      <c r="G40" s="36"/>
      <c r="H40" s="36"/>
      <c r="I40" s="36"/>
      <c r="J40" s="50"/>
      <c r="K40" s="50"/>
      <c r="L40" s="7"/>
    </row>
    <row r="41" spans="1:12" s="34" customFormat="1" ht="30" customHeight="1" x14ac:dyDescent="0.25">
      <c r="A41" s="37"/>
      <c r="C41" s="35"/>
      <c r="D41" s="137"/>
      <c r="E41" s="36"/>
      <c r="F41" s="49" t="s">
        <v>67</v>
      </c>
      <c r="G41" s="36"/>
      <c r="H41" s="41">
        <v>3</v>
      </c>
      <c r="I41" s="36"/>
      <c r="J41" s="51">
        <v>43102</v>
      </c>
      <c r="K41" s="51">
        <v>43465</v>
      </c>
      <c r="L41" s="7"/>
    </row>
    <row r="42" spans="1:12" s="34" customFormat="1" ht="6" customHeight="1" x14ac:dyDescent="0.25">
      <c r="A42" s="37"/>
      <c r="C42" s="35"/>
      <c r="D42" s="137"/>
      <c r="E42" s="36"/>
      <c r="F42" s="36"/>
      <c r="G42" s="36"/>
      <c r="H42" s="36"/>
      <c r="I42" s="36"/>
      <c r="J42" s="50"/>
      <c r="K42" s="50"/>
      <c r="L42" s="7"/>
    </row>
    <row r="43" spans="1:12" s="34" customFormat="1" ht="30" customHeight="1" x14ac:dyDescent="0.25">
      <c r="A43" s="37"/>
      <c r="C43" s="35"/>
      <c r="D43" s="137"/>
      <c r="E43" s="36"/>
      <c r="F43" s="49" t="s">
        <v>21</v>
      </c>
      <c r="G43" s="36"/>
      <c r="H43" s="41">
        <v>3</v>
      </c>
      <c r="I43" s="36"/>
      <c r="J43" s="51">
        <v>43102</v>
      </c>
      <c r="K43" s="51">
        <v>43465</v>
      </c>
      <c r="L43" s="7"/>
    </row>
    <row r="44" spans="1:12" s="34" customFormat="1" ht="6" customHeight="1" x14ac:dyDescent="0.25">
      <c r="A44" s="37"/>
      <c r="C44" s="35"/>
      <c r="D44" s="137"/>
      <c r="E44" s="36"/>
      <c r="F44" s="36"/>
      <c r="G44" s="36"/>
      <c r="H44" s="36"/>
      <c r="I44" s="36"/>
      <c r="J44" s="50"/>
      <c r="K44" s="50"/>
      <c r="L44" s="7"/>
    </row>
    <row r="45" spans="1:12" s="34" customFormat="1" ht="30" customHeight="1" x14ac:dyDescent="0.25">
      <c r="A45" s="37"/>
      <c r="C45" s="35"/>
      <c r="D45" s="137"/>
      <c r="E45" s="36"/>
      <c r="F45" s="49" t="s">
        <v>22</v>
      </c>
      <c r="G45" s="36"/>
      <c r="H45" s="41">
        <v>2</v>
      </c>
      <c r="I45" s="36"/>
      <c r="J45" s="51">
        <v>43102</v>
      </c>
      <c r="K45" s="51">
        <v>43465</v>
      </c>
      <c r="L45" s="7"/>
    </row>
    <row r="46" spans="1:12" s="34" customFormat="1" ht="6" customHeight="1" x14ac:dyDescent="0.25">
      <c r="A46" s="37"/>
      <c r="C46" s="35"/>
      <c r="D46" s="137"/>
      <c r="E46" s="36"/>
      <c r="F46" s="36"/>
      <c r="G46" s="36"/>
      <c r="H46" s="50"/>
      <c r="I46" s="36"/>
      <c r="J46" s="50"/>
      <c r="K46" s="50"/>
      <c r="L46" s="7"/>
    </row>
    <row r="47" spans="1:12" s="34" customFormat="1" ht="30" customHeight="1" x14ac:dyDescent="0.25">
      <c r="A47" s="37"/>
      <c r="C47" s="35"/>
      <c r="D47" s="137"/>
      <c r="E47" s="36"/>
      <c r="F47" s="46" t="s">
        <v>63</v>
      </c>
      <c r="G47" s="47"/>
      <c r="H47" s="46">
        <f>+H37+H39+H41+H43+H45</f>
        <v>13</v>
      </c>
      <c r="I47" s="48"/>
      <c r="J47" s="138"/>
      <c r="K47" s="138"/>
      <c r="L47" s="7"/>
    </row>
    <row r="48" spans="1:12" s="34" customFormat="1" ht="12" customHeight="1" x14ac:dyDescent="0.25">
      <c r="A48" s="37"/>
      <c r="C48" s="35"/>
      <c r="D48" s="36"/>
      <c r="E48" s="36"/>
      <c r="F48" s="36"/>
      <c r="G48" s="36"/>
      <c r="H48" s="36"/>
      <c r="I48" s="36"/>
      <c r="J48" s="6"/>
      <c r="K48" s="6"/>
      <c r="L48" s="7"/>
    </row>
    <row r="49" spans="1:12" s="34" customFormat="1" ht="30" customHeight="1" x14ac:dyDescent="0.25">
      <c r="A49" s="37"/>
      <c r="C49" s="35"/>
      <c r="D49" s="137" t="s">
        <v>5</v>
      </c>
      <c r="E49" s="36"/>
      <c r="F49" s="49" t="s">
        <v>23</v>
      </c>
      <c r="G49" s="36"/>
      <c r="H49" s="41">
        <v>6</v>
      </c>
      <c r="I49" s="36"/>
      <c r="J49" s="51">
        <v>43132</v>
      </c>
      <c r="K49" s="51">
        <v>43465</v>
      </c>
      <c r="L49" s="7"/>
    </row>
    <row r="50" spans="1:12" s="34" customFormat="1" ht="6" customHeight="1" x14ac:dyDescent="0.25">
      <c r="A50" s="37"/>
      <c r="C50" s="35"/>
      <c r="D50" s="137"/>
      <c r="E50" s="36"/>
      <c r="F50" s="36"/>
      <c r="G50" s="36"/>
      <c r="H50" s="36"/>
      <c r="I50" s="36"/>
      <c r="J50" s="50"/>
      <c r="K50" s="50"/>
      <c r="L50" s="7"/>
    </row>
    <row r="51" spans="1:12" s="34" customFormat="1" ht="30" customHeight="1" x14ac:dyDescent="0.25">
      <c r="A51" s="37"/>
      <c r="C51" s="35"/>
      <c r="D51" s="137"/>
      <c r="E51" s="36"/>
      <c r="F51" s="49" t="s">
        <v>24</v>
      </c>
      <c r="G51" s="36"/>
      <c r="H51" s="41">
        <v>2</v>
      </c>
      <c r="I51" s="36"/>
      <c r="J51" s="51">
        <v>43132</v>
      </c>
      <c r="K51" s="51">
        <v>43465</v>
      </c>
      <c r="L51" s="7"/>
    </row>
    <row r="52" spans="1:12" s="34" customFormat="1" ht="6" customHeight="1" x14ac:dyDescent="0.25">
      <c r="A52" s="37"/>
      <c r="C52" s="35"/>
      <c r="D52" s="137"/>
      <c r="E52" s="36"/>
      <c r="F52" s="36"/>
      <c r="G52" s="36"/>
      <c r="H52" s="36"/>
      <c r="I52" s="36"/>
      <c r="J52" s="50"/>
      <c r="K52" s="50"/>
      <c r="L52" s="7"/>
    </row>
    <row r="53" spans="1:12" s="34" customFormat="1" ht="48" customHeight="1" x14ac:dyDescent="0.25">
      <c r="A53" s="37"/>
      <c r="C53" s="35"/>
      <c r="D53" s="137"/>
      <c r="E53" s="36"/>
      <c r="F53" s="49" t="s">
        <v>25</v>
      </c>
      <c r="G53" s="36"/>
      <c r="H53" s="41">
        <v>2</v>
      </c>
      <c r="I53" s="36"/>
      <c r="J53" s="51">
        <v>43132</v>
      </c>
      <c r="K53" s="51">
        <v>43465</v>
      </c>
      <c r="L53" s="7"/>
    </row>
    <row r="54" spans="1:12" s="34" customFormat="1" ht="6" customHeight="1" x14ac:dyDescent="0.25">
      <c r="A54" s="37"/>
      <c r="C54" s="35"/>
      <c r="D54" s="137"/>
      <c r="E54" s="36"/>
      <c r="F54" s="36"/>
      <c r="G54" s="36"/>
      <c r="H54" s="36"/>
      <c r="I54" s="36"/>
      <c r="J54" s="50"/>
      <c r="K54" s="50"/>
      <c r="L54" s="7"/>
    </row>
    <row r="55" spans="1:12" s="34" customFormat="1" ht="30" customHeight="1" x14ac:dyDescent="0.25">
      <c r="A55" s="37"/>
      <c r="C55" s="35"/>
      <c r="D55" s="137"/>
      <c r="E55" s="36"/>
      <c r="F55" s="49" t="s">
        <v>68</v>
      </c>
      <c r="G55" s="36"/>
      <c r="H55" s="41">
        <v>2</v>
      </c>
      <c r="I55" s="36"/>
      <c r="J55" s="51">
        <v>43132</v>
      </c>
      <c r="K55" s="51">
        <v>43465</v>
      </c>
      <c r="L55" s="7"/>
    </row>
    <row r="56" spans="1:12" s="34" customFormat="1" ht="6" customHeight="1" x14ac:dyDescent="0.25">
      <c r="A56" s="37"/>
      <c r="C56" s="35"/>
      <c r="D56" s="137"/>
      <c r="E56" s="36"/>
      <c r="F56" s="36"/>
      <c r="G56" s="36"/>
      <c r="H56" s="36"/>
      <c r="I56" s="36"/>
      <c r="J56" s="50"/>
      <c r="K56" s="50"/>
      <c r="L56" s="7"/>
    </row>
    <row r="57" spans="1:12" s="34" customFormat="1" ht="30" customHeight="1" x14ac:dyDescent="0.25">
      <c r="A57" s="37"/>
      <c r="C57" s="35"/>
      <c r="D57" s="137"/>
      <c r="E57" s="36"/>
      <c r="F57" s="49" t="s">
        <v>32</v>
      </c>
      <c r="G57" s="36"/>
      <c r="H57" s="41">
        <v>1</v>
      </c>
      <c r="I57" s="36"/>
      <c r="J57" s="51">
        <v>43132</v>
      </c>
      <c r="K57" s="51">
        <v>43465</v>
      </c>
      <c r="L57" s="7"/>
    </row>
    <row r="58" spans="1:12" s="34" customFormat="1" ht="6" customHeight="1" x14ac:dyDescent="0.25">
      <c r="A58" s="37"/>
      <c r="C58" s="35"/>
      <c r="D58" s="137"/>
      <c r="E58" s="36"/>
      <c r="F58" s="36"/>
      <c r="G58" s="36"/>
      <c r="H58" s="50"/>
      <c r="I58" s="36"/>
      <c r="J58" s="50"/>
      <c r="K58" s="50"/>
      <c r="L58" s="7"/>
    </row>
    <row r="59" spans="1:12" s="34" customFormat="1" ht="30" customHeight="1" x14ac:dyDescent="0.25">
      <c r="A59" s="37"/>
      <c r="C59" s="35"/>
      <c r="D59" s="137"/>
      <c r="E59" s="36"/>
      <c r="F59" s="46" t="s">
        <v>63</v>
      </c>
      <c r="G59" s="47"/>
      <c r="H59" s="46">
        <f>+H49+H51+H53+H55+H57</f>
        <v>13</v>
      </c>
      <c r="I59" s="48"/>
      <c r="J59" s="138"/>
      <c r="K59" s="138"/>
      <c r="L59" s="7"/>
    </row>
    <row r="60" spans="1:12" s="34" customFormat="1" ht="12" customHeight="1" x14ac:dyDescent="0.25">
      <c r="A60" s="37"/>
      <c r="C60" s="35"/>
      <c r="D60" s="35"/>
      <c r="E60" s="36"/>
      <c r="F60" s="36"/>
      <c r="G60" s="36"/>
      <c r="H60" s="36"/>
      <c r="I60" s="36"/>
      <c r="J60" s="36"/>
      <c r="K60" s="6"/>
      <c r="L60" s="7"/>
    </row>
    <row r="61" spans="1:12" s="34" customFormat="1" ht="30" customHeight="1" x14ac:dyDescent="0.25">
      <c r="A61" s="37"/>
      <c r="C61" s="35"/>
      <c r="D61" s="137" t="s">
        <v>130</v>
      </c>
      <c r="E61" s="36"/>
      <c r="F61" s="49" t="s">
        <v>131</v>
      </c>
      <c r="G61" s="36"/>
      <c r="H61" s="41">
        <v>5</v>
      </c>
      <c r="I61" s="36"/>
      <c r="J61" s="51">
        <v>43180</v>
      </c>
      <c r="K61" s="51">
        <v>43217</v>
      </c>
      <c r="L61" s="7"/>
    </row>
    <row r="62" spans="1:12" s="34" customFormat="1" ht="6" customHeight="1" x14ac:dyDescent="0.25">
      <c r="A62" s="37"/>
      <c r="C62" s="35"/>
      <c r="D62" s="137"/>
      <c r="E62" s="36"/>
      <c r="F62" s="36"/>
      <c r="G62" s="36"/>
      <c r="H62" s="36"/>
      <c r="I62" s="36"/>
      <c r="J62" s="50"/>
      <c r="K62" s="50"/>
      <c r="L62" s="7"/>
    </row>
    <row r="63" spans="1:12" s="34" customFormat="1" ht="30" customHeight="1" x14ac:dyDescent="0.25">
      <c r="A63" s="37"/>
      <c r="C63" s="35"/>
      <c r="D63" s="137"/>
      <c r="E63" s="36"/>
      <c r="F63" s="49" t="s">
        <v>136</v>
      </c>
      <c r="G63" s="36"/>
      <c r="H63" s="41">
        <v>3</v>
      </c>
      <c r="I63" s="36"/>
      <c r="J63" s="51">
        <v>43206</v>
      </c>
      <c r="K63" s="51">
        <v>43251</v>
      </c>
      <c r="L63" s="7"/>
    </row>
    <row r="64" spans="1:12" s="34" customFormat="1" ht="6" customHeight="1" x14ac:dyDescent="0.25">
      <c r="A64" s="37"/>
      <c r="C64" s="35"/>
      <c r="D64" s="137"/>
      <c r="E64" s="36"/>
      <c r="F64" s="36"/>
      <c r="G64" s="36"/>
      <c r="H64" s="36"/>
      <c r="I64" s="36"/>
      <c r="J64" s="50"/>
      <c r="K64" s="50"/>
      <c r="L64" s="7"/>
    </row>
    <row r="65" spans="1:12" s="34" customFormat="1" ht="30" customHeight="1" x14ac:dyDescent="0.25">
      <c r="A65" s="37"/>
      <c r="C65" s="35"/>
      <c r="D65" s="137"/>
      <c r="E65" s="36"/>
      <c r="F65" s="49" t="s">
        <v>141</v>
      </c>
      <c r="G65" s="36"/>
      <c r="H65" s="41">
        <v>1</v>
      </c>
      <c r="I65" s="36"/>
      <c r="J65" s="51">
        <v>43252</v>
      </c>
      <c r="K65" s="51">
        <v>43259</v>
      </c>
      <c r="L65" s="7"/>
    </row>
    <row r="66" spans="1:12" s="34" customFormat="1" ht="6" customHeight="1" x14ac:dyDescent="0.25">
      <c r="A66" s="37"/>
      <c r="C66" s="35"/>
      <c r="D66" s="137"/>
      <c r="E66" s="36"/>
      <c r="F66" s="36"/>
      <c r="G66" s="36"/>
      <c r="H66" s="36"/>
      <c r="I66" s="36"/>
      <c r="J66" s="50"/>
      <c r="K66" s="50"/>
      <c r="L66" s="7"/>
    </row>
    <row r="67" spans="1:12" s="34" customFormat="1" ht="30" customHeight="1" x14ac:dyDescent="0.25">
      <c r="A67" s="37"/>
      <c r="C67" s="35"/>
      <c r="D67" s="137"/>
      <c r="E67" s="36"/>
      <c r="F67" s="49" t="s">
        <v>142</v>
      </c>
      <c r="G67" s="36"/>
      <c r="H67" s="41">
        <v>2</v>
      </c>
      <c r="I67" s="36"/>
      <c r="J67" s="51">
        <v>43266</v>
      </c>
      <c r="K67" s="51">
        <v>43465</v>
      </c>
      <c r="L67" s="7"/>
    </row>
    <row r="68" spans="1:12" s="34" customFormat="1" ht="6" customHeight="1" x14ac:dyDescent="0.25">
      <c r="A68" s="37"/>
      <c r="C68" s="35"/>
      <c r="D68" s="137"/>
      <c r="E68" s="36"/>
      <c r="F68" s="36"/>
      <c r="G68" s="36"/>
      <c r="H68" s="36"/>
      <c r="I68" s="36"/>
      <c r="J68" s="50"/>
      <c r="K68" s="50"/>
      <c r="L68" s="7"/>
    </row>
    <row r="69" spans="1:12" s="34" customFormat="1" ht="30" customHeight="1" x14ac:dyDescent="0.25">
      <c r="A69" s="37"/>
      <c r="C69" s="35"/>
      <c r="D69" s="137"/>
      <c r="E69" s="36"/>
      <c r="F69" s="49" t="s">
        <v>143</v>
      </c>
      <c r="G69" s="36"/>
      <c r="H69" s="41">
        <v>1</v>
      </c>
      <c r="I69" s="36"/>
      <c r="J69" s="51">
        <v>43205</v>
      </c>
      <c r="K69" s="51" t="s">
        <v>146</v>
      </c>
      <c r="L69" s="7"/>
    </row>
    <row r="70" spans="1:12" s="34" customFormat="1" ht="6" customHeight="1" x14ac:dyDescent="0.25">
      <c r="A70" s="37"/>
      <c r="C70" s="35"/>
      <c r="D70" s="137"/>
      <c r="E70" s="36"/>
      <c r="F70" s="36"/>
      <c r="G70" s="36"/>
      <c r="H70" s="50"/>
      <c r="I70" s="36"/>
      <c r="J70" s="50"/>
      <c r="K70" s="50"/>
      <c r="L70" s="7"/>
    </row>
    <row r="71" spans="1:12" s="34" customFormat="1" ht="30" customHeight="1" x14ac:dyDescent="0.25">
      <c r="A71" s="37"/>
      <c r="C71" s="35"/>
      <c r="D71" s="137"/>
      <c r="E71" s="36"/>
      <c r="F71" s="46" t="s">
        <v>63</v>
      </c>
      <c r="G71" s="47"/>
      <c r="H71" s="46">
        <f>+H61+H63+H65+H67+H69</f>
        <v>12</v>
      </c>
      <c r="I71" s="48"/>
      <c r="J71" s="138"/>
      <c r="K71" s="138"/>
      <c r="L71" s="7"/>
    </row>
    <row r="72" spans="1:12" s="11" customFormat="1" ht="6" customHeight="1" thickBot="1" x14ac:dyDescent="0.3">
      <c r="A72" s="1"/>
      <c r="C72" s="5"/>
      <c r="D72" s="9"/>
      <c r="E72" s="9"/>
      <c r="F72" s="9"/>
      <c r="G72" s="9"/>
      <c r="H72" s="9"/>
      <c r="I72" s="9"/>
      <c r="J72" s="9"/>
      <c r="K72" s="9"/>
      <c r="L72" s="10"/>
    </row>
    <row r="73" spans="1:12" ht="15.75" customHeight="1" thickTop="1" x14ac:dyDescent="0.25"/>
    <row r="74" spans="1:12" ht="15.75" x14ac:dyDescent="0.25">
      <c r="F74" s="46" t="s">
        <v>144</v>
      </c>
      <c r="G74" s="36"/>
      <c r="H74" s="46">
        <f>+H21+H25+H35+H47+H59+H71</f>
        <v>56</v>
      </c>
      <c r="I74" s="48"/>
      <c r="J74" s="135"/>
      <c r="K74" s="136"/>
    </row>
  </sheetData>
  <mergeCells count="20">
    <mergeCell ref="C3:L3"/>
    <mergeCell ref="D4:K6"/>
    <mergeCell ref="D7:K7"/>
    <mergeCell ref="D8:D9"/>
    <mergeCell ref="F8:F9"/>
    <mergeCell ref="H8:H9"/>
    <mergeCell ref="J8:K8"/>
    <mergeCell ref="D11:D21"/>
    <mergeCell ref="J21:K21"/>
    <mergeCell ref="D23:D25"/>
    <mergeCell ref="J25:K25"/>
    <mergeCell ref="D27:D35"/>
    <mergeCell ref="J35:K35"/>
    <mergeCell ref="J74:K74"/>
    <mergeCell ref="D37:D47"/>
    <mergeCell ref="J47:K47"/>
    <mergeCell ref="D49:D59"/>
    <mergeCell ref="J59:K59"/>
    <mergeCell ref="D61:D71"/>
    <mergeCell ref="J71:K71"/>
  </mergeCells>
  <printOptions horizontalCentered="1" verticalCentered="1"/>
  <pageMargins left="0.70866141732283472" right="0.70866141732283472" top="0.74803149606299213" bottom="0.74803149606299213" header="0.31496062992125984" footer="0.31496062992125984"/>
  <pageSetup scale="18" fitToWidth="2"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O68"/>
  <sheetViews>
    <sheetView tabSelected="1" zoomScale="60" zoomScaleNormal="60" zoomScaleSheetLayoutView="90" workbookViewId="0">
      <selection activeCell="T10" sqref="T10"/>
    </sheetView>
  </sheetViews>
  <sheetFormatPr baseColWidth="10" defaultRowHeight="21" x14ac:dyDescent="0.2"/>
  <cols>
    <col min="1" max="1" width="0.75" style="87" customWidth="1"/>
    <col min="2" max="2" width="14.75" style="133" customWidth="1"/>
    <col min="3" max="3" width="0.625" style="88" customWidth="1"/>
    <col min="4" max="4" width="18.5" style="88" customWidth="1"/>
    <col min="5" max="5" width="0.75" style="87" customWidth="1"/>
    <col min="6" max="6" width="39.125" style="111" customWidth="1"/>
    <col min="7" max="7" width="0.75" style="111" customWidth="1"/>
    <col min="8" max="8" width="32" style="111" customWidth="1"/>
    <col min="9" max="9" width="0.875" style="87" customWidth="1"/>
    <col min="10" max="10" width="23.25" style="88" customWidth="1"/>
    <col min="11" max="11" width="0.75" style="88" customWidth="1"/>
    <col min="12" max="12" width="13.75" style="88" customWidth="1"/>
    <col min="13" max="13" width="0.75" style="87" customWidth="1"/>
    <col min="14" max="14" width="105" style="111" customWidth="1"/>
    <col min="15" max="15" width="0.75" style="87" customWidth="1"/>
    <col min="16" max="16" width="9.125" style="88" customWidth="1"/>
    <col min="17" max="17" width="0.625" style="88" customWidth="1"/>
    <col min="18" max="18" width="44.75" style="88" customWidth="1"/>
    <col min="19" max="19" width="0.625" style="87" customWidth="1"/>
    <col min="20" max="20" width="81" style="111" customWidth="1"/>
    <col min="21" max="145" width="11" style="89"/>
    <col min="146" max="16384" width="11" style="87"/>
  </cols>
  <sheetData>
    <row r="1" spans="1:145" ht="6.75" customHeight="1" thickTop="1" x14ac:dyDescent="0.2">
      <c r="A1" s="90"/>
      <c r="B1" s="130"/>
      <c r="C1" s="92"/>
      <c r="D1" s="92"/>
      <c r="E1" s="91"/>
      <c r="F1" s="112"/>
      <c r="G1" s="112"/>
      <c r="H1" s="112"/>
      <c r="I1" s="91"/>
      <c r="J1" s="92"/>
      <c r="K1" s="92"/>
      <c r="L1" s="92"/>
      <c r="M1" s="91"/>
      <c r="N1" s="112"/>
      <c r="O1" s="91"/>
      <c r="P1" s="92"/>
      <c r="Q1" s="92"/>
      <c r="R1" s="92"/>
      <c r="S1" s="91"/>
      <c r="T1" s="157" t="s">
        <v>260</v>
      </c>
    </row>
    <row r="2" spans="1:145" ht="24" customHeight="1" x14ac:dyDescent="0.2">
      <c r="A2" s="125"/>
      <c r="B2" s="160" t="s">
        <v>173</v>
      </c>
      <c r="C2" s="160"/>
      <c r="D2" s="160"/>
      <c r="E2" s="160"/>
      <c r="F2" s="160"/>
      <c r="G2" s="160"/>
      <c r="H2" s="160"/>
      <c r="I2" s="160"/>
      <c r="J2" s="160"/>
      <c r="K2" s="160"/>
      <c r="L2" s="160"/>
      <c r="M2" s="160"/>
      <c r="N2" s="160"/>
      <c r="O2" s="160"/>
      <c r="P2" s="160"/>
      <c r="Q2" s="160"/>
      <c r="R2" s="160"/>
      <c r="S2" s="93"/>
      <c r="T2" s="158"/>
    </row>
    <row r="3" spans="1:145" ht="21.75" customHeight="1" x14ac:dyDescent="0.2">
      <c r="A3" s="125"/>
      <c r="B3" s="160"/>
      <c r="C3" s="160"/>
      <c r="D3" s="160"/>
      <c r="E3" s="160"/>
      <c r="F3" s="160"/>
      <c r="G3" s="160"/>
      <c r="H3" s="160"/>
      <c r="I3" s="160"/>
      <c r="J3" s="160"/>
      <c r="K3" s="160"/>
      <c r="L3" s="160"/>
      <c r="M3" s="160"/>
      <c r="N3" s="160"/>
      <c r="O3" s="160"/>
      <c r="P3" s="160"/>
      <c r="Q3" s="160"/>
      <c r="R3" s="160"/>
      <c r="S3" s="93"/>
      <c r="T3" s="158"/>
    </row>
    <row r="4" spans="1:145" ht="6.75" customHeight="1" x14ac:dyDescent="0.2">
      <c r="A4" s="125"/>
      <c r="B4" s="160"/>
      <c r="C4" s="160"/>
      <c r="D4" s="160"/>
      <c r="E4" s="160"/>
      <c r="F4" s="160"/>
      <c r="G4" s="160"/>
      <c r="H4" s="160"/>
      <c r="I4" s="160"/>
      <c r="J4" s="160"/>
      <c r="K4" s="160"/>
      <c r="L4" s="160"/>
      <c r="M4" s="160"/>
      <c r="N4" s="160"/>
      <c r="O4" s="160"/>
      <c r="P4" s="160"/>
      <c r="Q4" s="160"/>
      <c r="R4" s="160"/>
      <c r="S4" s="93"/>
      <c r="T4" s="158"/>
    </row>
    <row r="5" spans="1:145" ht="7.5" customHeight="1" x14ac:dyDescent="0.2">
      <c r="A5" s="125"/>
      <c r="B5" s="131"/>
      <c r="C5" s="94"/>
      <c r="D5" s="94"/>
      <c r="E5" s="93"/>
      <c r="F5" s="113"/>
      <c r="G5" s="113"/>
      <c r="H5" s="113"/>
      <c r="I5" s="93"/>
      <c r="J5" s="94"/>
      <c r="K5" s="94"/>
      <c r="L5" s="94"/>
      <c r="M5" s="93"/>
      <c r="N5" s="113"/>
      <c r="O5" s="93"/>
      <c r="P5" s="94"/>
      <c r="Q5" s="94"/>
      <c r="R5" s="94"/>
      <c r="S5" s="93"/>
      <c r="T5" s="158"/>
    </row>
    <row r="6" spans="1:145" s="88" customFormat="1" ht="52.5" customHeight="1" thickBot="1" x14ac:dyDescent="0.25">
      <c r="A6" s="126"/>
      <c r="B6" s="60" t="s">
        <v>0</v>
      </c>
      <c r="C6" s="94"/>
      <c r="D6" s="60" t="s">
        <v>6</v>
      </c>
      <c r="E6" s="94"/>
      <c r="F6" s="60" t="s">
        <v>1</v>
      </c>
      <c r="G6" s="94"/>
      <c r="H6" s="60" t="s">
        <v>69</v>
      </c>
      <c r="I6" s="94"/>
      <c r="J6" s="60" t="s">
        <v>70</v>
      </c>
      <c r="K6" s="94"/>
      <c r="L6" s="60" t="s">
        <v>64</v>
      </c>
      <c r="M6" s="94"/>
      <c r="N6" s="60" t="s">
        <v>159</v>
      </c>
      <c r="O6" s="94"/>
      <c r="P6" s="60" t="s">
        <v>2</v>
      </c>
      <c r="Q6" s="94"/>
      <c r="R6" s="60" t="s">
        <v>3</v>
      </c>
      <c r="S6" s="94"/>
      <c r="T6" s="159"/>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row>
    <row r="7" spans="1:145" s="97" customFormat="1" ht="6" customHeight="1" x14ac:dyDescent="0.2">
      <c r="A7" s="125"/>
      <c r="B7" s="161" t="s">
        <v>4</v>
      </c>
      <c r="C7" s="94"/>
      <c r="D7" s="94"/>
      <c r="E7" s="93"/>
      <c r="F7" s="113"/>
      <c r="G7" s="113"/>
      <c r="H7" s="113"/>
      <c r="I7" s="93"/>
      <c r="J7" s="94"/>
      <c r="K7" s="94"/>
      <c r="L7" s="94"/>
      <c r="M7" s="93"/>
      <c r="N7" s="113"/>
      <c r="O7" s="93"/>
      <c r="P7" s="94"/>
      <c r="Q7" s="94"/>
      <c r="R7" s="94"/>
      <c r="S7" s="96"/>
      <c r="T7" s="113"/>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row>
    <row r="8" spans="1:145" s="89" customFormat="1" ht="124.5" customHeight="1" x14ac:dyDescent="0.2">
      <c r="A8" s="125"/>
      <c r="B8" s="161"/>
      <c r="C8" s="99"/>
      <c r="D8" s="85" t="s">
        <v>7</v>
      </c>
      <c r="E8" s="99"/>
      <c r="F8" s="14" t="s">
        <v>259</v>
      </c>
      <c r="G8" s="114"/>
      <c r="H8" s="14" t="s">
        <v>72</v>
      </c>
      <c r="I8" s="98"/>
      <c r="J8" s="85" t="s">
        <v>71</v>
      </c>
      <c r="K8" s="99"/>
      <c r="L8" s="86" t="s">
        <v>160</v>
      </c>
      <c r="M8" s="98"/>
      <c r="N8" s="14" t="s">
        <v>261</v>
      </c>
      <c r="O8" s="98"/>
      <c r="P8" s="100">
        <f>33%+33%</f>
        <v>0.66</v>
      </c>
      <c r="Q8" s="99"/>
      <c r="R8" s="85" t="s">
        <v>220</v>
      </c>
      <c r="S8" s="98"/>
      <c r="T8" s="14" t="s">
        <v>313</v>
      </c>
    </row>
    <row r="9" spans="1:145" s="97" customFormat="1" ht="6" customHeight="1" x14ac:dyDescent="0.2">
      <c r="A9" s="125"/>
      <c r="B9" s="161"/>
      <c r="C9" s="94"/>
      <c r="D9" s="94"/>
      <c r="E9" s="93"/>
      <c r="F9" s="113"/>
      <c r="G9" s="113"/>
      <c r="H9" s="113"/>
      <c r="I9" s="93"/>
      <c r="J9" s="94"/>
      <c r="K9" s="94"/>
      <c r="L9" s="94"/>
      <c r="M9" s="93"/>
      <c r="N9" s="113"/>
      <c r="O9" s="93"/>
      <c r="P9" s="94"/>
      <c r="Q9" s="94"/>
      <c r="R9" s="94"/>
      <c r="S9" s="98"/>
      <c r="T9" s="113"/>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row>
    <row r="10" spans="1:145" s="101" customFormat="1" ht="66.75" customHeight="1" x14ac:dyDescent="0.2">
      <c r="A10" s="125"/>
      <c r="B10" s="161"/>
      <c r="C10" s="85"/>
      <c r="D10" s="85" t="s">
        <v>12</v>
      </c>
      <c r="E10" s="85"/>
      <c r="F10" s="14" t="s">
        <v>265</v>
      </c>
      <c r="G10" s="14"/>
      <c r="H10" s="14" t="s">
        <v>73</v>
      </c>
      <c r="I10" s="85"/>
      <c r="J10" s="85" t="s">
        <v>74</v>
      </c>
      <c r="K10" s="85"/>
      <c r="L10" s="85" t="s">
        <v>161</v>
      </c>
      <c r="M10" s="85"/>
      <c r="N10" s="14" t="s">
        <v>163</v>
      </c>
      <c r="O10" s="85"/>
      <c r="P10" s="100">
        <v>0.66</v>
      </c>
      <c r="Q10" s="85"/>
      <c r="R10" s="85" t="s">
        <v>242</v>
      </c>
      <c r="S10" s="85"/>
      <c r="T10" s="14" t="s">
        <v>314</v>
      </c>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row>
    <row r="11" spans="1:145" s="97" customFormat="1" ht="5.25" customHeight="1" x14ac:dyDescent="0.2">
      <c r="A11" s="125"/>
      <c r="B11" s="131"/>
      <c r="C11" s="94"/>
      <c r="D11" s="94"/>
      <c r="E11" s="93"/>
      <c r="F11" s="113"/>
      <c r="G11" s="113"/>
      <c r="H11" s="113"/>
      <c r="I11" s="93"/>
      <c r="J11" s="94"/>
      <c r="K11" s="94"/>
      <c r="L11" s="94"/>
      <c r="M11" s="93"/>
      <c r="N11" s="113"/>
      <c r="O11" s="93"/>
      <c r="P11" s="94"/>
      <c r="Q11" s="94"/>
      <c r="R11" s="94"/>
      <c r="S11" s="98"/>
      <c r="T11" s="118"/>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row>
    <row r="12" spans="1:145" s="89" customFormat="1" ht="389.25" customHeight="1" x14ac:dyDescent="0.2">
      <c r="A12" s="127"/>
      <c r="B12" s="132" t="s">
        <v>76</v>
      </c>
      <c r="C12" s="83"/>
      <c r="D12" s="85" t="s">
        <v>75</v>
      </c>
      <c r="E12" s="83"/>
      <c r="F12" s="14" t="s">
        <v>266</v>
      </c>
      <c r="G12" s="123"/>
      <c r="H12" s="14" t="s">
        <v>268</v>
      </c>
      <c r="I12" s="83"/>
      <c r="J12" s="85" t="s">
        <v>77</v>
      </c>
      <c r="K12" s="83"/>
      <c r="L12" s="86">
        <v>43465</v>
      </c>
      <c r="M12" s="124"/>
      <c r="N12" s="58" t="s">
        <v>306</v>
      </c>
      <c r="O12" s="83"/>
      <c r="P12" s="102">
        <f>33%+33%</f>
        <v>0.66</v>
      </c>
      <c r="Q12" s="83"/>
      <c r="R12" s="85" t="s">
        <v>221</v>
      </c>
      <c r="S12" s="98"/>
      <c r="T12" s="14" t="s">
        <v>274</v>
      </c>
    </row>
    <row r="13" spans="1:145" s="97" customFormat="1" ht="6" customHeight="1" x14ac:dyDescent="0.2">
      <c r="A13" s="125"/>
      <c r="B13" s="131"/>
      <c r="C13" s="94"/>
      <c r="D13" s="94"/>
      <c r="E13" s="93"/>
      <c r="F13" s="113"/>
      <c r="G13" s="113"/>
      <c r="H13" s="113"/>
      <c r="I13" s="93"/>
      <c r="J13" s="94"/>
      <c r="K13" s="94"/>
      <c r="L13" s="94"/>
      <c r="M13" s="93"/>
      <c r="N13" s="113"/>
      <c r="O13" s="93"/>
      <c r="P13" s="94"/>
      <c r="Q13" s="94"/>
      <c r="R13" s="94"/>
      <c r="S13" s="93"/>
      <c r="T13" s="11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row>
    <row r="14" spans="1:145" s="89" customFormat="1" ht="71.25" customHeight="1" x14ac:dyDescent="0.2">
      <c r="A14" s="125"/>
      <c r="B14" s="169" t="s">
        <v>17</v>
      </c>
      <c r="C14" s="99"/>
      <c r="D14" s="150" t="s">
        <v>13</v>
      </c>
      <c r="E14" s="98"/>
      <c r="F14" s="14" t="s">
        <v>78</v>
      </c>
      <c r="G14" s="114"/>
      <c r="H14" s="14" t="s">
        <v>269</v>
      </c>
      <c r="I14" s="98"/>
      <c r="J14" s="85" t="s">
        <v>263</v>
      </c>
      <c r="K14" s="99"/>
      <c r="L14" s="86">
        <v>43189</v>
      </c>
      <c r="M14" s="98"/>
      <c r="N14" s="14" t="s">
        <v>304</v>
      </c>
      <c r="O14" s="98"/>
      <c r="P14" s="102">
        <f>30%+70%</f>
        <v>1</v>
      </c>
      <c r="Q14" s="99"/>
      <c r="R14" s="82" t="s">
        <v>221</v>
      </c>
      <c r="S14" s="98"/>
      <c r="T14" s="14" t="s">
        <v>262</v>
      </c>
    </row>
    <row r="15" spans="1:145" s="89" customFormat="1" ht="78" customHeight="1" x14ac:dyDescent="0.2">
      <c r="A15" s="125"/>
      <c r="B15" s="169"/>
      <c r="C15" s="99"/>
      <c r="D15" s="150"/>
      <c r="E15" s="98"/>
      <c r="F15" s="14" t="s">
        <v>267</v>
      </c>
      <c r="G15" s="114"/>
      <c r="H15" s="14" t="s">
        <v>270</v>
      </c>
      <c r="I15" s="98"/>
      <c r="J15" s="85" t="s">
        <v>263</v>
      </c>
      <c r="K15" s="99"/>
      <c r="L15" s="86" t="s">
        <v>162</v>
      </c>
      <c r="M15" s="98"/>
      <c r="N15" s="14" t="s">
        <v>222</v>
      </c>
      <c r="O15" s="98"/>
      <c r="P15" s="102">
        <f>30%+33%</f>
        <v>0.63</v>
      </c>
      <c r="Q15" s="99"/>
      <c r="R15" s="85" t="s">
        <v>221</v>
      </c>
      <c r="S15" s="98"/>
      <c r="T15" s="154" t="s">
        <v>243</v>
      </c>
    </row>
    <row r="16" spans="1:145" s="97" customFormat="1" ht="5.25" customHeight="1" x14ac:dyDescent="0.2">
      <c r="A16" s="125"/>
      <c r="B16" s="169"/>
      <c r="C16" s="94"/>
      <c r="D16" s="94"/>
      <c r="E16" s="93"/>
      <c r="F16" s="113"/>
      <c r="G16" s="113"/>
      <c r="H16" s="113"/>
      <c r="I16" s="93"/>
      <c r="J16" s="94"/>
      <c r="K16" s="94"/>
      <c r="L16" s="94"/>
      <c r="M16" s="93"/>
      <c r="N16" s="113"/>
      <c r="O16" s="93"/>
      <c r="P16" s="94"/>
      <c r="Q16" s="94"/>
      <c r="R16" s="94"/>
      <c r="S16" s="98"/>
      <c r="T16" s="155"/>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row>
    <row r="17" spans="1:145" s="89" customFormat="1" ht="107.25" customHeight="1" x14ac:dyDescent="0.2">
      <c r="A17" s="125"/>
      <c r="B17" s="169"/>
      <c r="C17" s="99"/>
      <c r="D17" s="150" t="s">
        <v>14</v>
      </c>
      <c r="E17" s="98"/>
      <c r="F17" s="115" t="s">
        <v>79</v>
      </c>
      <c r="G17" s="114"/>
      <c r="H17" s="115" t="s">
        <v>271</v>
      </c>
      <c r="I17" s="98"/>
      <c r="J17" s="82" t="s">
        <v>263</v>
      </c>
      <c r="K17" s="99"/>
      <c r="L17" s="86" t="s">
        <v>162</v>
      </c>
      <c r="M17" s="98"/>
      <c r="N17" s="103" t="s">
        <v>264</v>
      </c>
      <c r="O17" s="98"/>
      <c r="P17" s="104">
        <f>33%+33%</f>
        <v>0.66</v>
      </c>
      <c r="Q17" s="99"/>
      <c r="R17" s="82" t="s">
        <v>221</v>
      </c>
      <c r="S17" s="98"/>
      <c r="T17" s="174"/>
    </row>
    <row r="18" spans="1:145" s="89" customFormat="1" ht="82.5" customHeight="1" x14ac:dyDescent="0.2">
      <c r="A18" s="125"/>
      <c r="B18" s="169"/>
      <c r="C18" s="99"/>
      <c r="D18" s="150"/>
      <c r="E18" s="98"/>
      <c r="F18" s="14" t="s">
        <v>34</v>
      </c>
      <c r="G18" s="114"/>
      <c r="H18" s="14" t="s">
        <v>80</v>
      </c>
      <c r="I18" s="98"/>
      <c r="J18" s="85" t="s">
        <v>71</v>
      </c>
      <c r="K18" s="99"/>
      <c r="L18" s="86" t="s">
        <v>162</v>
      </c>
      <c r="M18" s="98"/>
      <c r="N18" s="14" t="s">
        <v>233</v>
      </c>
      <c r="O18" s="98"/>
      <c r="P18" s="105">
        <f>33%+33%</f>
        <v>0.66</v>
      </c>
      <c r="Q18" s="99"/>
      <c r="R18" s="85" t="s">
        <v>223</v>
      </c>
      <c r="S18" s="98"/>
      <c r="T18" s="115" t="s">
        <v>249</v>
      </c>
    </row>
    <row r="19" spans="1:145" s="97" customFormat="1" ht="6" customHeight="1" x14ac:dyDescent="0.2">
      <c r="A19" s="125"/>
      <c r="B19" s="169"/>
      <c r="C19" s="94"/>
      <c r="D19" s="94"/>
      <c r="E19" s="93"/>
      <c r="F19" s="113"/>
      <c r="G19" s="113"/>
      <c r="H19" s="113"/>
      <c r="I19" s="93"/>
      <c r="J19" s="94"/>
      <c r="K19" s="94"/>
      <c r="L19" s="94"/>
      <c r="M19" s="93"/>
      <c r="N19" s="113"/>
      <c r="O19" s="93"/>
      <c r="P19" s="94"/>
      <c r="Q19" s="94"/>
      <c r="R19" s="94"/>
      <c r="S19" s="98"/>
      <c r="T19" s="118"/>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row>
    <row r="20" spans="1:145" s="89" customFormat="1" ht="213.75" customHeight="1" x14ac:dyDescent="0.2">
      <c r="A20" s="125"/>
      <c r="B20" s="169"/>
      <c r="C20" s="99"/>
      <c r="D20" s="85" t="s">
        <v>16</v>
      </c>
      <c r="E20" s="98"/>
      <c r="F20" s="14" t="s">
        <v>81</v>
      </c>
      <c r="G20" s="114"/>
      <c r="H20" s="14" t="s">
        <v>82</v>
      </c>
      <c r="I20" s="98"/>
      <c r="J20" s="85" t="s">
        <v>71</v>
      </c>
      <c r="K20" s="99"/>
      <c r="L20" s="86">
        <v>43311</v>
      </c>
      <c r="M20" s="98"/>
      <c r="N20" s="14" t="s">
        <v>273</v>
      </c>
      <c r="O20" s="98"/>
      <c r="P20" s="105">
        <f>33%+33%</f>
        <v>0.66</v>
      </c>
      <c r="Q20" s="99"/>
      <c r="R20" s="117" t="s">
        <v>272</v>
      </c>
      <c r="S20" s="98"/>
      <c r="T20" s="170" t="s">
        <v>248</v>
      </c>
    </row>
    <row r="21" spans="1:145" s="97" customFormat="1" ht="6" customHeight="1" x14ac:dyDescent="0.2">
      <c r="A21" s="125"/>
      <c r="B21" s="131"/>
      <c r="C21" s="94"/>
      <c r="D21" s="94"/>
      <c r="E21" s="93"/>
      <c r="F21" s="113"/>
      <c r="G21" s="113"/>
      <c r="H21" s="113"/>
      <c r="I21" s="93"/>
      <c r="J21" s="94"/>
      <c r="K21" s="94"/>
      <c r="L21" s="94"/>
      <c r="M21" s="93"/>
      <c r="N21" s="113"/>
      <c r="O21" s="93"/>
      <c r="P21" s="94"/>
      <c r="Q21" s="94"/>
      <c r="R21" s="94"/>
      <c r="S21" s="98"/>
      <c r="T21" s="154"/>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row>
    <row r="22" spans="1:145" s="89" customFormat="1" ht="158.25" customHeight="1" x14ac:dyDescent="0.2">
      <c r="A22" s="125"/>
      <c r="B22" s="169" t="s">
        <v>18</v>
      </c>
      <c r="C22" s="99"/>
      <c r="D22" s="162" t="s">
        <v>19</v>
      </c>
      <c r="E22" s="98"/>
      <c r="F22" s="14" t="s">
        <v>33</v>
      </c>
      <c r="G22" s="114"/>
      <c r="H22" s="14" t="s">
        <v>84</v>
      </c>
      <c r="I22" s="98"/>
      <c r="J22" s="85" t="s">
        <v>86</v>
      </c>
      <c r="K22" s="99"/>
      <c r="L22" s="86" t="s">
        <v>162</v>
      </c>
      <c r="M22" s="98"/>
      <c r="N22" s="14" t="s">
        <v>275</v>
      </c>
      <c r="O22" s="98"/>
      <c r="P22" s="105">
        <f>33%+33%</f>
        <v>0.66</v>
      </c>
      <c r="Q22" s="99"/>
      <c r="R22" s="85" t="s">
        <v>216</v>
      </c>
      <c r="S22" s="98"/>
      <c r="T22" s="14" t="s">
        <v>244</v>
      </c>
    </row>
    <row r="23" spans="1:145" s="89" customFormat="1" ht="259.5" customHeight="1" x14ac:dyDescent="0.2">
      <c r="A23" s="125"/>
      <c r="B23" s="169"/>
      <c r="C23" s="99"/>
      <c r="D23" s="164"/>
      <c r="E23" s="98"/>
      <c r="F23" s="14" t="s">
        <v>83</v>
      </c>
      <c r="G23" s="114"/>
      <c r="H23" s="14" t="s">
        <v>85</v>
      </c>
      <c r="I23" s="98"/>
      <c r="J23" s="85" t="s">
        <v>86</v>
      </c>
      <c r="K23" s="99"/>
      <c r="L23" s="86" t="s">
        <v>162</v>
      </c>
      <c r="M23" s="98"/>
      <c r="N23" s="14" t="s">
        <v>232</v>
      </c>
      <c r="O23" s="98"/>
      <c r="P23" s="105">
        <f>33%+33%</f>
        <v>0.66</v>
      </c>
      <c r="Q23" s="99"/>
      <c r="R23" s="84" t="s">
        <v>309</v>
      </c>
      <c r="S23" s="98"/>
      <c r="T23" s="14" t="s">
        <v>276</v>
      </c>
    </row>
    <row r="24" spans="1:145" s="97" customFormat="1" ht="5.25" customHeight="1" x14ac:dyDescent="0.2">
      <c r="A24" s="125"/>
      <c r="B24" s="169"/>
      <c r="C24" s="94"/>
      <c r="D24" s="94"/>
      <c r="E24" s="93"/>
      <c r="F24" s="113"/>
      <c r="G24" s="113"/>
      <c r="H24" s="113"/>
      <c r="I24" s="93"/>
      <c r="J24" s="94"/>
      <c r="K24" s="94"/>
      <c r="L24" s="94"/>
      <c r="M24" s="93"/>
      <c r="N24" s="113"/>
      <c r="O24" s="93"/>
      <c r="P24" s="94"/>
      <c r="Q24" s="94"/>
      <c r="R24" s="94"/>
      <c r="S24" s="98"/>
      <c r="T24" s="120"/>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row>
    <row r="25" spans="1:145" s="89" customFormat="1" ht="211.5" customHeight="1" x14ac:dyDescent="0.2">
      <c r="A25" s="125"/>
      <c r="B25" s="169"/>
      <c r="C25" s="99"/>
      <c r="D25" s="150" t="s">
        <v>20</v>
      </c>
      <c r="E25" s="98"/>
      <c r="F25" s="14" t="s">
        <v>87</v>
      </c>
      <c r="G25" s="114"/>
      <c r="H25" s="14" t="s">
        <v>89</v>
      </c>
      <c r="I25" s="98"/>
      <c r="J25" s="85" t="s">
        <v>92</v>
      </c>
      <c r="K25" s="99"/>
      <c r="L25" s="86" t="s">
        <v>162</v>
      </c>
      <c r="M25" s="98"/>
      <c r="N25" s="14" t="s">
        <v>278</v>
      </c>
      <c r="O25" s="98"/>
      <c r="P25" s="105">
        <f>33%+33%</f>
        <v>0.66</v>
      </c>
      <c r="Q25" s="99"/>
      <c r="R25" s="82" t="s">
        <v>224</v>
      </c>
      <c r="S25" s="98"/>
      <c r="T25" s="14" t="s">
        <v>277</v>
      </c>
    </row>
    <row r="26" spans="1:145" s="89" customFormat="1" ht="126.75" customHeight="1" x14ac:dyDescent="0.2">
      <c r="A26" s="125"/>
      <c r="B26" s="169"/>
      <c r="C26" s="99"/>
      <c r="D26" s="150"/>
      <c r="E26" s="98"/>
      <c r="F26" s="14" t="s">
        <v>26</v>
      </c>
      <c r="G26" s="114"/>
      <c r="H26" s="14" t="s">
        <v>90</v>
      </c>
      <c r="I26" s="98"/>
      <c r="J26" s="85" t="s">
        <v>86</v>
      </c>
      <c r="K26" s="99"/>
      <c r="L26" s="86" t="s">
        <v>162</v>
      </c>
      <c r="M26" s="98"/>
      <c r="N26" s="14" t="s">
        <v>279</v>
      </c>
      <c r="O26" s="98"/>
      <c r="P26" s="105">
        <f>33%+33%</f>
        <v>0.66</v>
      </c>
      <c r="Q26" s="99"/>
      <c r="R26" s="85" t="s">
        <v>224</v>
      </c>
      <c r="S26" s="98"/>
      <c r="T26" s="14" t="s">
        <v>252</v>
      </c>
    </row>
    <row r="27" spans="1:145" s="89" customFormat="1" ht="301.5" customHeight="1" x14ac:dyDescent="0.2">
      <c r="A27" s="125"/>
      <c r="B27" s="169"/>
      <c r="C27" s="99"/>
      <c r="D27" s="150"/>
      <c r="E27" s="98"/>
      <c r="F27" s="14" t="s">
        <v>88</v>
      </c>
      <c r="G27" s="114"/>
      <c r="H27" s="14" t="s">
        <v>91</v>
      </c>
      <c r="I27" s="98"/>
      <c r="J27" s="85" t="s">
        <v>86</v>
      </c>
      <c r="K27" s="99"/>
      <c r="L27" s="86" t="s">
        <v>162</v>
      </c>
      <c r="M27" s="98"/>
      <c r="N27" s="14" t="s">
        <v>280</v>
      </c>
      <c r="O27" s="98"/>
      <c r="P27" s="105">
        <f>33%+33%</f>
        <v>0.66</v>
      </c>
      <c r="Q27" s="99"/>
      <c r="R27" s="84" t="s">
        <v>224</v>
      </c>
      <c r="S27" s="98"/>
      <c r="T27" s="14" t="s">
        <v>307</v>
      </c>
    </row>
    <row r="28" spans="1:145" s="97" customFormat="1" ht="6" customHeight="1" x14ac:dyDescent="0.2">
      <c r="A28" s="125"/>
      <c r="B28" s="169"/>
      <c r="C28" s="94"/>
      <c r="D28" s="94"/>
      <c r="E28" s="93"/>
      <c r="F28" s="113"/>
      <c r="G28" s="113"/>
      <c r="H28" s="113"/>
      <c r="I28" s="93"/>
      <c r="J28" s="94"/>
      <c r="K28" s="94"/>
      <c r="L28" s="94"/>
      <c r="M28" s="93"/>
      <c r="N28" s="113"/>
      <c r="O28" s="93"/>
      <c r="P28" s="94"/>
      <c r="Q28" s="94"/>
      <c r="R28" s="94"/>
      <c r="S28" s="98"/>
      <c r="T28" s="11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row>
    <row r="29" spans="1:145" s="89" customFormat="1" ht="96.75" customHeight="1" x14ac:dyDescent="0.2">
      <c r="A29" s="125"/>
      <c r="B29" s="169"/>
      <c r="C29" s="99"/>
      <c r="D29" s="162" t="s">
        <v>67</v>
      </c>
      <c r="E29" s="98"/>
      <c r="F29" s="14" t="s">
        <v>93</v>
      </c>
      <c r="G29" s="114"/>
      <c r="H29" s="14" t="s">
        <v>95</v>
      </c>
      <c r="I29" s="98"/>
      <c r="J29" s="85" t="s">
        <v>86</v>
      </c>
      <c r="K29" s="99"/>
      <c r="L29" s="86" t="s">
        <v>162</v>
      </c>
      <c r="M29" s="98"/>
      <c r="N29" s="58" t="s">
        <v>281</v>
      </c>
      <c r="O29" s="98"/>
      <c r="P29" s="105">
        <f>33%+33%</f>
        <v>0.66</v>
      </c>
      <c r="Q29" s="99"/>
      <c r="R29" s="82" t="s">
        <v>224</v>
      </c>
      <c r="S29" s="98"/>
      <c r="T29" s="171" t="s">
        <v>253</v>
      </c>
    </row>
    <row r="30" spans="1:145" s="89" customFormat="1" ht="110.25" customHeight="1" x14ac:dyDescent="0.2">
      <c r="A30" s="125"/>
      <c r="B30" s="169"/>
      <c r="C30" s="99"/>
      <c r="D30" s="163"/>
      <c r="E30" s="98"/>
      <c r="F30" s="14" t="s">
        <v>94</v>
      </c>
      <c r="G30" s="114"/>
      <c r="H30" s="14" t="s">
        <v>95</v>
      </c>
      <c r="I30" s="98"/>
      <c r="J30" s="85" t="s">
        <v>86</v>
      </c>
      <c r="K30" s="99"/>
      <c r="L30" s="86" t="s">
        <v>162</v>
      </c>
      <c r="M30" s="98"/>
      <c r="N30" s="14" t="s">
        <v>305</v>
      </c>
      <c r="O30" s="98"/>
      <c r="P30" s="105">
        <f>33%+33%</f>
        <v>0.66</v>
      </c>
      <c r="Q30" s="99"/>
      <c r="R30" s="85" t="s">
        <v>224</v>
      </c>
      <c r="S30" s="98"/>
      <c r="T30" s="172"/>
    </row>
    <row r="31" spans="1:145" s="89" customFormat="1" ht="77.25" customHeight="1" x14ac:dyDescent="0.2">
      <c r="A31" s="125"/>
      <c r="B31" s="169"/>
      <c r="C31" s="99"/>
      <c r="D31" s="164"/>
      <c r="E31" s="98"/>
      <c r="F31" s="14" t="s">
        <v>27</v>
      </c>
      <c r="G31" s="114"/>
      <c r="H31" s="14" t="s">
        <v>96</v>
      </c>
      <c r="I31" s="98"/>
      <c r="J31" s="85" t="s">
        <v>86</v>
      </c>
      <c r="K31" s="99"/>
      <c r="L31" s="86" t="s">
        <v>162</v>
      </c>
      <c r="M31" s="98"/>
      <c r="N31" s="14" t="s">
        <v>231</v>
      </c>
      <c r="O31" s="98"/>
      <c r="P31" s="105">
        <v>0.33</v>
      </c>
      <c r="Q31" s="99"/>
      <c r="R31" s="84" t="s">
        <v>75</v>
      </c>
      <c r="S31" s="98"/>
      <c r="T31" s="173"/>
    </row>
    <row r="32" spans="1:145" s="97" customFormat="1" ht="6" customHeight="1" x14ac:dyDescent="0.2">
      <c r="A32" s="125"/>
      <c r="B32" s="169"/>
      <c r="C32" s="94"/>
      <c r="D32" s="94"/>
      <c r="E32" s="93"/>
      <c r="F32" s="113"/>
      <c r="G32" s="113"/>
      <c r="H32" s="113"/>
      <c r="I32" s="93"/>
      <c r="J32" s="94"/>
      <c r="K32" s="94"/>
      <c r="L32" s="94"/>
      <c r="M32" s="93"/>
      <c r="N32" s="113"/>
      <c r="O32" s="93"/>
      <c r="P32" s="94"/>
      <c r="Q32" s="94"/>
      <c r="R32" s="94"/>
      <c r="S32" s="98"/>
      <c r="T32" s="11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row>
    <row r="33" spans="1:145" s="89" customFormat="1" ht="135" customHeight="1" x14ac:dyDescent="0.2">
      <c r="A33" s="125"/>
      <c r="B33" s="169"/>
      <c r="C33" s="99"/>
      <c r="D33" s="162" t="s">
        <v>21</v>
      </c>
      <c r="E33" s="98"/>
      <c r="F33" s="14" t="s">
        <v>28</v>
      </c>
      <c r="G33" s="114"/>
      <c r="H33" s="14" t="s">
        <v>99</v>
      </c>
      <c r="I33" s="98"/>
      <c r="J33" s="85" t="s">
        <v>282</v>
      </c>
      <c r="K33" s="99"/>
      <c r="L33" s="86" t="s">
        <v>162</v>
      </c>
      <c r="M33" s="98"/>
      <c r="N33" s="14" t="s">
        <v>283</v>
      </c>
      <c r="O33" s="98"/>
      <c r="P33" s="105">
        <f>40%+33%</f>
        <v>0.73</v>
      </c>
      <c r="Q33" s="99"/>
      <c r="R33" s="85" t="s">
        <v>224</v>
      </c>
      <c r="S33" s="98"/>
      <c r="T33" s="14" t="s">
        <v>254</v>
      </c>
    </row>
    <row r="34" spans="1:145" s="89" customFormat="1" ht="168.75" customHeight="1" x14ac:dyDescent="0.2">
      <c r="A34" s="125"/>
      <c r="B34" s="169"/>
      <c r="C34" s="99"/>
      <c r="D34" s="163"/>
      <c r="E34" s="98"/>
      <c r="F34" s="14" t="s">
        <v>97</v>
      </c>
      <c r="G34" s="114"/>
      <c r="H34" s="14" t="s">
        <v>100</v>
      </c>
      <c r="I34" s="98"/>
      <c r="J34" s="85" t="s">
        <v>103</v>
      </c>
      <c r="K34" s="99"/>
      <c r="L34" s="86" t="s">
        <v>162</v>
      </c>
      <c r="M34" s="98"/>
      <c r="N34" s="14" t="s">
        <v>284</v>
      </c>
      <c r="O34" s="98"/>
      <c r="P34" s="105">
        <f>20%+40%</f>
        <v>0.60000000000000009</v>
      </c>
      <c r="Q34" s="99"/>
      <c r="R34" s="85" t="s">
        <v>224</v>
      </c>
      <c r="S34" s="98"/>
      <c r="T34" s="14" t="s">
        <v>250</v>
      </c>
    </row>
    <row r="35" spans="1:145" s="89" customFormat="1" ht="234" customHeight="1" x14ac:dyDescent="0.2">
      <c r="A35" s="125"/>
      <c r="B35" s="169"/>
      <c r="C35" s="99"/>
      <c r="D35" s="164"/>
      <c r="E35" s="98"/>
      <c r="F35" s="14" t="s">
        <v>98</v>
      </c>
      <c r="G35" s="114"/>
      <c r="H35" s="14" t="s">
        <v>101</v>
      </c>
      <c r="I35" s="98"/>
      <c r="J35" s="85" t="s">
        <v>86</v>
      </c>
      <c r="K35" s="99"/>
      <c r="L35" s="86" t="s">
        <v>162</v>
      </c>
      <c r="M35" s="98"/>
      <c r="N35" s="103" t="s">
        <v>286</v>
      </c>
      <c r="O35" s="98"/>
      <c r="P35" s="105">
        <f>40%+33%</f>
        <v>0.73</v>
      </c>
      <c r="Q35" s="99"/>
      <c r="R35" s="85" t="s">
        <v>224</v>
      </c>
      <c r="S35" s="98"/>
      <c r="T35" s="14" t="s">
        <v>285</v>
      </c>
      <c r="Y35" s="151"/>
    </row>
    <row r="36" spans="1:145" s="97" customFormat="1" ht="6" customHeight="1" x14ac:dyDescent="0.2">
      <c r="A36" s="125"/>
      <c r="B36" s="169"/>
      <c r="C36" s="94"/>
      <c r="D36" s="94"/>
      <c r="E36" s="93"/>
      <c r="F36" s="113"/>
      <c r="G36" s="113"/>
      <c r="H36" s="113"/>
      <c r="I36" s="93"/>
      <c r="J36" s="94"/>
      <c r="K36" s="94"/>
      <c r="L36" s="94"/>
      <c r="M36" s="93"/>
      <c r="N36" s="113"/>
      <c r="O36" s="93"/>
      <c r="P36" s="94"/>
      <c r="Q36" s="94"/>
      <c r="R36" s="94"/>
      <c r="S36" s="98"/>
      <c r="T36" s="119"/>
      <c r="U36" s="89"/>
      <c r="V36" s="89"/>
      <c r="W36" s="89"/>
      <c r="X36" s="89"/>
      <c r="Y36" s="152"/>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row>
    <row r="37" spans="1:145" s="89" customFormat="1" ht="185.25" customHeight="1" x14ac:dyDescent="0.2">
      <c r="A37" s="125"/>
      <c r="B37" s="169"/>
      <c r="C37" s="99"/>
      <c r="D37" s="150" t="s">
        <v>22</v>
      </c>
      <c r="E37" s="98"/>
      <c r="F37" s="14" t="s">
        <v>106</v>
      </c>
      <c r="G37" s="114"/>
      <c r="H37" s="14" t="s">
        <v>107</v>
      </c>
      <c r="I37" s="98"/>
      <c r="J37" s="85" t="s">
        <v>86</v>
      </c>
      <c r="K37" s="99"/>
      <c r="L37" s="86" t="s">
        <v>162</v>
      </c>
      <c r="M37" s="98"/>
      <c r="N37" s="14" t="s">
        <v>288</v>
      </c>
      <c r="O37" s="98"/>
      <c r="P37" s="105">
        <v>0.66669999999999996</v>
      </c>
      <c r="Q37" s="99"/>
      <c r="R37" s="117" t="s">
        <v>226</v>
      </c>
      <c r="S37" s="98"/>
      <c r="T37" s="14" t="s">
        <v>287</v>
      </c>
      <c r="Y37" s="153"/>
    </row>
    <row r="38" spans="1:145" s="89" customFormat="1" ht="97.5" customHeight="1" x14ac:dyDescent="0.2">
      <c r="A38" s="125"/>
      <c r="B38" s="169"/>
      <c r="C38" s="99"/>
      <c r="D38" s="150"/>
      <c r="E38" s="98"/>
      <c r="F38" s="14" t="s">
        <v>104</v>
      </c>
      <c r="G38" s="114"/>
      <c r="H38" s="14" t="s">
        <v>105</v>
      </c>
      <c r="I38" s="98"/>
      <c r="J38" s="85" t="s">
        <v>86</v>
      </c>
      <c r="K38" s="99"/>
      <c r="L38" s="86" t="s">
        <v>162</v>
      </c>
      <c r="M38" s="98"/>
      <c r="N38" s="14" t="s">
        <v>225</v>
      </c>
      <c r="O38" s="98"/>
      <c r="P38" s="105">
        <f>30%+33%</f>
        <v>0.63</v>
      </c>
      <c r="Q38" s="99"/>
      <c r="R38" s="85" t="s">
        <v>224</v>
      </c>
      <c r="S38" s="98"/>
      <c r="T38" s="14" t="s">
        <v>251</v>
      </c>
    </row>
    <row r="39" spans="1:145" s="97" customFormat="1" ht="5.25" customHeight="1" x14ac:dyDescent="0.2">
      <c r="A39" s="125"/>
      <c r="B39" s="131"/>
      <c r="C39" s="94"/>
      <c r="D39" s="94"/>
      <c r="E39" s="93"/>
      <c r="F39" s="113"/>
      <c r="G39" s="113"/>
      <c r="H39" s="113"/>
      <c r="I39" s="93"/>
      <c r="J39" s="94"/>
      <c r="K39" s="94"/>
      <c r="L39" s="94"/>
      <c r="M39" s="93"/>
      <c r="N39" s="113"/>
      <c r="O39" s="93"/>
      <c r="P39" s="94"/>
      <c r="Q39" s="94"/>
      <c r="R39" s="94"/>
      <c r="S39" s="98"/>
      <c r="T39" s="120"/>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row>
    <row r="40" spans="1:145" s="89" customFormat="1" ht="75.75" customHeight="1" x14ac:dyDescent="0.2">
      <c r="A40" s="125"/>
      <c r="B40" s="165" t="s">
        <v>5</v>
      </c>
      <c r="C40" s="99"/>
      <c r="D40" s="162" t="s">
        <v>23</v>
      </c>
      <c r="E40" s="98"/>
      <c r="F40" s="14" t="s">
        <v>108</v>
      </c>
      <c r="G40" s="114"/>
      <c r="H40" s="14" t="s">
        <v>111</v>
      </c>
      <c r="I40" s="98"/>
      <c r="J40" s="85" t="s">
        <v>115</v>
      </c>
      <c r="K40" s="99"/>
      <c r="L40" s="86" t="s">
        <v>162</v>
      </c>
      <c r="M40" s="98"/>
      <c r="N40" s="154" t="s">
        <v>289</v>
      </c>
      <c r="O40" s="98"/>
      <c r="P40" s="175">
        <v>0.8</v>
      </c>
      <c r="Q40" s="99"/>
      <c r="R40" s="150" t="s">
        <v>221</v>
      </c>
      <c r="S40" s="98"/>
      <c r="T40" s="154" t="s">
        <v>247</v>
      </c>
    </row>
    <row r="41" spans="1:145" s="89" customFormat="1" ht="79.5" customHeight="1" x14ac:dyDescent="0.2">
      <c r="A41" s="125"/>
      <c r="B41" s="166"/>
      <c r="C41" s="99"/>
      <c r="D41" s="163"/>
      <c r="E41" s="98"/>
      <c r="F41" s="14" t="s">
        <v>158</v>
      </c>
      <c r="G41" s="114"/>
      <c r="H41" s="14" t="s">
        <v>112</v>
      </c>
      <c r="I41" s="98"/>
      <c r="J41" s="85" t="s">
        <v>115</v>
      </c>
      <c r="K41" s="99"/>
      <c r="L41" s="86" t="s">
        <v>162</v>
      </c>
      <c r="M41" s="98"/>
      <c r="N41" s="155"/>
      <c r="O41" s="98"/>
      <c r="P41" s="176"/>
      <c r="Q41" s="99"/>
      <c r="R41" s="150"/>
      <c r="S41" s="98"/>
      <c r="T41" s="155"/>
    </row>
    <row r="42" spans="1:145" s="89" customFormat="1" ht="87" customHeight="1" x14ac:dyDescent="0.2">
      <c r="A42" s="125"/>
      <c r="B42" s="166"/>
      <c r="C42" s="99"/>
      <c r="D42" s="163"/>
      <c r="E42" s="98"/>
      <c r="F42" s="14" t="s">
        <v>109</v>
      </c>
      <c r="G42" s="114"/>
      <c r="H42" s="14" t="s">
        <v>113</v>
      </c>
      <c r="I42" s="98"/>
      <c r="J42" s="85" t="s">
        <v>290</v>
      </c>
      <c r="K42" s="99"/>
      <c r="L42" s="86" t="s">
        <v>162</v>
      </c>
      <c r="M42" s="98"/>
      <c r="N42" s="174"/>
      <c r="O42" s="98"/>
      <c r="P42" s="177"/>
      <c r="Q42" s="99"/>
      <c r="R42" s="150"/>
      <c r="S42" s="98"/>
      <c r="T42" s="174"/>
    </row>
    <row r="43" spans="1:145" s="89" customFormat="1" ht="216" customHeight="1" x14ac:dyDescent="0.2">
      <c r="A43" s="125"/>
      <c r="B43" s="166"/>
      <c r="C43" s="99"/>
      <c r="D43" s="164"/>
      <c r="E43" s="98"/>
      <c r="F43" s="14" t="s">
        <v>110</v>
      </c>
      <c r="G43" s="114"/>
      <c r="H43" s="14" t="s">
        <v>114</v>
      </c>
      <c r="I43" s="98"/>
      <c r="J43" s="85" t="s">
        <v>116</v>
      </c>
      <c r="K43" s="99"/>
      <c r="L43" s="86" t="s">
        <v>162</v>
      </c>
      <c r="M43" s="98"/>
      <c r="N43" s="14" t="s">
        <v>292</v>
      </c>
      <c r="O43" s="98"/>
      <c r="P43" s="105">
        <f>33%+33%</f>
        <v>0.66</v>
      </c>
      <c r="Q43" s="99"/>
      <c r="R43" s="85" t="s">
        <v>310</v>
      </c>
      <c r="S43" s="98"/>
      <c r="T43" s="14" t="s">
        <v>291</v>
      </c>
    </row>
    <row r="44" spans="1:145" s="97" customFormat="1" ht="7.5" customHeight="1" x14ac:dyDescent="0.2">
      <c r="A44" s="125"/>
      <c r="B44" s="166"/>
      <c r="C44" s="94"/>
      <c r="D44" s="94"/>
      <c r="E44" s="93"/>
      <c r="F44" s="113"/>
      <c r="G44" s="113"/>
      <c r="H44" s="113"/>
      <c r="I44" s="93"/>
      <c r="J44" s="94"/>
      <c r="K44" s="94"/>
      <c r="L44" s="94"/>
      <c r="M44" s="93"/>
      <c r="N44" s="113"/>
      <c r="O44" s="93"/>
      <c r="P44" s="94"/>
      <c r="Q44" s="94"/>
      <c r="R44" s="94"/>
      <c r="S44" s="98"/>
      <c r="T44" s="106"/>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row>
    <row r="45" spans="1:145" s="89" customFormat="1" ht="249.75" customHeight="1" x14ac:dyDescent="0.2">
      <c r="A45" s="125"/>
      <c r="B45" s="166"/>
      <c r="C45" s="99"/>
      <c r="D45" s="162" t="s">
        <v>24</v>
      </c>
      <c r="E45" s="98"/>
      <c r="F45" s="14" t="s">
        <v>117</v>
      </c>
      <c r="G45" s="114"/>
      <c r="H45" s="14" t="s">
        <v>119</v>
      </c>
      <c r="I45" s="98"/>
      <c r="J45" s="85" t="s">
        <v>86</v>
      </c>
      <c r="K45" s="99"/>
      <c r="L45" s="86" t="s">
        <v>162</v>
      </c>
      <c r="M45" s="98"/>
      <c r="N45" s="14" t="s">
        <v>293</v>
      </c>
      <c r="O45" s="98"/>
      <c r="P45" s="105">
        <v>0.66669999999999996</v>
      </c>
      <c r="Q45" s="99"/>
      <c r="R45" s="85" t="s">
        <v>221</v>
      </c>
      <c r="S45" s="98"/>
      <c r="T45" s="14" t="s">
        <v>294</v>
      </c>
    </row>
    <row r="46" spans="1:145" s="89" customFormat="1" ht="89.25" customHeight="1" x14ac:dyDescent="0.2">
      <c r="A46" s="125"/>
      <c r="B46" s="166"/>
      <c r="C46" s="99"/>
      <c r="D46" s="164"/>
      <c r="E46" s="98"/>
      <c r="F46" s="14" t="s">
        <v>118</v>
      </c>
      <c r="G46" s="114"/>
      <c r="H46" s="14" t="s">
        <v>120</v>
      </c>
      <c r="I46" s="98"/>
      <c r="J46" s="85" t="s">
        <v>102</v>
      </c>
      <c r="K46" s="99"/>
      <c r="L46" s="86" t="s">
        <v>162</v>
      </c>
      <c r="M46" s="98"/>
      <c r="N46" s="14" t="s">
        <v>295</v>
      </c>
      <c r="O46" s="98"/>
      <c r="P46" s="105">
        <f>10%+65%</f>
        <v>0.75</v>
      </c>
      <c r="Q46" s="99"/>
      <c r="R46" s="85" t="s">
        <v>221</v>
      </c>
      <c r="S46" s="98"/>
      <c r="T46" s="134" t="s">
        <v>308</v>
      </c>
    </row>
    <row r="47" spans="1:145" s="97" customFormat="1" ht="6" customHeight="1" x14ac:dyDescent="0.2">
      <c r="A47" s="125"/>
      <c r="B47" s="166"/>
      <c r="C47" s="94"/>
      <c r="D47" s="94"/>
      <c r="E47" s="93"/>
      <c r="F47" s="113"/>
      <c r="G47" s="113"/>
      <c r="H47" s="113"/>
      <c r="I47" s="93"/>
      <c r="J47" s="94"/>
      <c r="K47" s="94"/>
      <c r="L47" s="94"/>
      <c r="M47" s="93"/>
      <c r="N47" s="113"/>
      <c r="O47" s="93"/>
      <c r="P47" s="94"/>
      <c r="Q47" s="94"/>
      <c r="R47" s="94"/>
      <c r="S47" s="98"/>
      <c r="T47" s="106"/>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row>
    <row r="48" spans="1:145" s="89" customFormat="1" ht="92.25" customHeight="1" x14ac:dyDescent="0.2">
      <c r="A48" s="125"/>
      <c r="B48" s="166"/>
      <c r="C48" s="99"/>
      <c r="D48" s="150" t="s">
        <v>25</v>
      </c>
      <c r="E48" s="98"/>
      <c r="F48" s="14" t="s">
        <v>121</v>
      </c>
      <c r="G48" s="114"/>
      <c r="H48" s="14" t="s">
        <v>122</v>
      </c>
      <c r="I48" s="98"/>
      <c r="J48" s="85" t="s">
        <v>123</v>
      </c>
      <c r="K48" s="99"/>
      <c r="L48" s="86" t="s">
        <v>162</v>
      </c>
      <c r="M48" s="98"/>
      <c r="N48" s="14" t="s">
        <v>208</v>
      </c>
      <c r="O48" s="98"/>
      <c r="P48" s="105">
        <f>25%+33%</f>
        <v>0.58000000000000007</v>
      </c>
      <c r="Q48" s="99"/>
      <c r="R48" s="85" t="s">
        <v>311</v>
      </c>
      <c r="S48" s="98"/>
      <c r="T48" s="14" t="s">
        <v>312</v>
      </c>
    </row>
    <row r="49" spans="1:145" s="89" customFormat="1" ht="87" customHeight="1" x14ac:dyDescent="0.2">
      <c r="A49" s="125"/>
      <c r="B49" s="166"/>
      <c r="C49" s="99"/>
      <c r="D49" s="150"/>
      <c r="E49" s="98"/>
      <c r="F49" s="14" t="s">
        <v>118</v>
      </c>
      <c r="G49" s="114"/>
      <c r="H49" s="14" t="s">
        <v>120</v>
      </c>
      <c r="I49" s="98"/>
      <c r="J49" s="85" t="s">
        <v>102</v>
      </c>
      <c r="K49" s="99"/>
      <c r="L49" s="86" t="s">
        <v>162</v>
      </c>
      <c r="M49" s="98"/>
      <c r="N49" s="14" t="s">
        <v>295</v>
      </c>
      <c r="O49" s="98"/>
      <c r="P49" s="105">
        <f>10%+65%</f>
        <v>0.75</v>
      </c>
      <c r="Q49" s="99"/>
      <c r="R49" s="84" t="s">
        <v>311</v>
      </c>
      <c r="S49" s="98"/>
      <c r="T49" s="134" t="s">
        <v>308</v>
      </c>
    </row>
    <row r="50" spans="1:145" s="97" customFormat="1" ht="7.5" customHeight="1" x14ac:dyDescent="0.2">
      <c r="A50" s="125"/>
      <c r="B50" s="166"/>
      <c r="C50" s="94"/>
      <c r="D50" s="94"/>
      <c r="E50" s="93"/>
      <c r="F50" s="113"/>
      <c r="G50" s="113"/>
      <c r="H50" s="113"/>
      <c r="I50" s="93"/>
      <c r="J50" s="94"/>
      <c r="K50" s="94"/>
      <c r="L50" s="94"/>
      <c r="M50" s="93"/>
      <c r="N50" s="113"/>
      <c r="O50" s="93"/>
      <c r="P50" s="94"/>
      <c r="Q50" s="94"/>
      <c r="R50" s="94"/>
      <c r="S50" s="98"/>
      <c r="T50" s="121"/>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row>
    <row r="51" spans="1:145" s="89" customFormat="1" ht="73.5" customHeight="1" x14ac:dyDescent="0.2">
      <c r="A51" s="125"/>
      <c r="B51" s="166"/>
      <c r="C51" s="99"/>
      <c r="D51" s="150" t="s">
        <v>30</v>
      </c>
      <c r="E51" s="98"/>
      <c r="F51" s="14" t="s">
        <v>29</v>
      </c>
      <c r="G51" s="114"/>
      <c r="H51" s="14" t="s">
        <v>125</v>
      </c>
      <c r="I51" s="98"/>
      <c r="J51" s="85" t="s">
        <v>102</v>
      </c>
      <c r="K51" s="99"/>
      <c r="L51" s="86" t="s">
        <v>162</v>
      </c>
      <c r="M51" s="98"/>
      <c r="N51" s="14" t="s">
        <v>230</v>
      </c>
      <c r="O51" s="98"/>
      <c r="P51" s="105">
        <f>33%+33%</f>
        <v>0.66</v>
      </c>
      <c r="Q51" s="99"/>
      <c r="R51" s="117" t="s">
        <v>227</v>
      </c>
      <c r="S51" s="98"/>
      <c r="T51" s="154" t="s">
        <v>245</v>
      </c>
    </row>
    <row r="52" spans="1:145" s="89" customFormat="1" ht="174" customHeight="1" x14ac:dyDescent="0.2">
      <c r="A52" s="125"/>
      <c r="B52" s="166"/>
      <c r="C52" s="99"/>
      <c r="D52" s="150"/>
      <c r="E52" s="98"/>
      <c r="F52" s="14" t="s">
        <v>124</v>
      </c>
      <c r="G52" s="114"/>
      <c r="H52" s="14" t="s">
        <v>126</v>
      </c>
      <c r="I52" s="98"/>
      <c r="J52" s="85" t="s">
        <v>102</v>
      </c>
      <c r="K52" s="99"/>
      <c r="L52" s="86" t="s">
        <v>162</v>
      </c>
      <c r="M52" s="98"/>
      <c r="N52" s="14" t="s">
        <v>296</v>
      </c>
      <c r="O52" s="98"/>
      <c r="P52" s="105">
        <v>0.66669999999999996</v>
      </c>
      <c r="Q52" s="99"/>
      <c r="R52" s="128" t="s">
        <v>227</v>
      </c>
      <c r="S52" s="98"/>
      <c r="T52" s="174"/>
    </row>
    <row r="53" spans="1:145" s="97" customFormat="1" ht="7.5" customHeight="1" x14ac:dyDescent="0.2">
      <c r="A53" s="125"/>
      <c r="B53" s="166"/>
      <c r="C53" s="94"/>
      <c r="D53" s="94"/>
      <c r="E53" s="93"/>
      <c r="F53" s="113"/>
      <c r="G53" s="113"/>
      <c r="H53" s="113"/>
      <c r="I53" s="93"/>
      <c r="J53" s="94"/>
      <c r="K53" s="94"/>
      <c r="L53" s="94"/>
      <c r="M53" s="93"/>
      <c r="N53" s="113"/>
      <c r="O53" s="93"/>
      <c r="P53" s="94"/>
      <c r="Q53" s="94"/>
      <c r="R53" s="94"/>
      <c r="S53" s="98"/>
      <c r="T53" s="121"/>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row>
    <row r="54" spans="1:145" s="89" customFormat="1" ht="80.25" customHeight="1" x14ac:dyDescent="0.2">
      <c r="A54" s="125"/>
      <c r="B54" s="168"/>
      <c r="C54" s="99"/>
      <c r="D54" s="85" t="s">
        <v>32</v>
      </c>
      <c r="E54" s="98"/>
      <c r="F54" s="14" t="s">
        <v>31</v>
      </c>
      <c r="G54" s="114"/>
      <c r="H54" s="14" t="s">
        <v>127</v>
      </c>
      <c r="I54" s="98"/>
      <c r="J54" s="85" t="s">
        <v>128</v>
      </c>
      <c r="K54" s="99"/>
      <c r="L54" s="86" t="s">
        <v>162</v>
      </c>
      <c r="M54" s="98"/>
      <c r="N54" s="14" t="s">
        <v>229</v>
      </c>
      <c r="O54" s="98"/>
      <c r="P54" s="105">
        <f>30%+33%</f>
        <v>0.63</v>
      </c>
      <c r="Q54" s="99"/>
      <c r="R54" s="117" t="s">
        <v>228</v>
      </c>
      <c r="S54" s="98"/>
      <c r="T54" s="154" t="s">
        <v>246</v>
      </c>
    </row>
    <row r="55" spans="1:145" s="97" customFormat="1" ht="6" customHeight="1" x14ac:dyDescent="0.2">
      <c r="A55" s="125"/>
      <c r="B55" s="131"/>
      <c r="C55" s="94"/>
      <c r="D55" s="94"/>
      <c r="E55" s="93"/>
      <c r="F55" s="113"/>
      <c r="G55" s="113"/>
      <c r="H55" s="113"/>
      <c r="I55" s="93"/>
      <c r="J55" s="94"/>
      <c r="K55" s="94"/>
      <c r="L55" s="94"/>
      <c r="M55" s="93"/>
      <c r="N55" s="113"/>
      <c r="O55" s="98"/>
      <c r="P55" s="94"/>
      <c r="Q55" s="94"/>
      <c r="R55" s="94"/>
      <c r="S55" s="98"/>
      <c r="T55" s="174"/>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c r="EO55" s="89"/>
    </row>
    <row r="56" spans="1:145" ht="81.75" customHeight="1" x14ac:dyDescent="0.2">
      <c r="A56" s="125"/>
      <c r="B56" s="165" t="s">
        <v>130</v>
      </c>
      <c r="C56" s="99"/>
      <c r="D56" s="156" t="s">
        <v>136</v>
      </c>
      <c r="E56" s="98"/>
      <c r="F56" s="13" t="s">
        <v>133</v>
      </c>
      <c r="G56" s="114"/>
      <c r="H56" s="13" t="s">
        <v>137</v>
      </c>
      <c r="I56" s="98"/>
      <c r="J56" s="81" t="s">
        <v>297</v>
      </c>
      <c r="K56" s="94"/>
      <c r="L56" s="52">
        <v>43206</v>
      </c>
      <c r="M56" s="98"/>
      <c r="N56" s="14" t="s">
        <v>234</v>
      </c>
      <c r="O56" s="98"/>
      <c r="P56" s="107">
        <v>1</v>
      </c>
      <c r="Q56" s="99"/>
      <c r="R56" s="129" t="s">
        <v>235</v>
      </c>
      <c r="S56" s="98"/>
      <c r="T56" s="154" t="s">
        <v>255</v>
      </c>
    </row>
    <row r="57" spans="1:145" ht="40.5" customHeight="1" x14ac:dyDescent="0.2">
      <c r="A57" s="125"/>
      <c r="B57" s="166"/>
      <c r="C57" s="99"/>
      <c r="D57" s="156"/>
      <c r="E57" s="98"/>
      <c r="F57" s="13" t="s">
        <v>134</v>
      </c>
      <c r="G57" s="114"/>
      <c r="H57" s="13" t="s">
        <v>138</v>
      </c>
      <c r="I57" s="98"/>
      <c r="J57" s="81" t="s">
        <v>132</v>
      </c>
      <c r="K57" s="94"/>
      <c r="L57" s="52">
        <v>43217</v>
      </c>
      <c r="M57" s="98"/>
      <c r="N57" s="14" t="s">
        <v>300</v>
      </c>
      <c r="O57" s="98"/>
      <c r="P57" s="107">
        <f>50%+50%</f>
        <v>1</v>
      </c>
      <c r="Q57" s="99"/>
      <c r="R57" s="81" t="s">
        <v>236</v>
      </c>
      <c r="S57" s="98"/>
      <c r="T57" s="155"/>
    </row>
    <row r="58" spans="1:145" s="89" customFormat="1" ht="82.5" customHeight="1" x14ac:dyDescent="0.2">
      <c r="A58" s="125"/>
      <c r="B58" s="166"/>
      <c r="C58" s="99"/>
      <c r="D58" s="156"/>
      <c r="E58" s="98"/>
      <c r="F58" s="14" t="s">
        <v>135</v>
      </c>
      <c r="G58" s="114"/>
      <c r="H58" s="14" t="s">
        <v>139</v>
      </c>
      <c r="I58" s="98"/>
      <c r="J58" s="85" t="s">
        <v>298</v>
      </c>
      <c r="K58" s="99"/>
      <c r="L58" s="86" t="s">
        <v>164</v>
      </c>
      <c r="M58" s="98"/>
      <c r="N58" s="14" t="s">
        <v>237</v>
      </c>
      <c r="O58" s="98"/>
      <c r="P58" s="105">
        <f>80%+20%</f>
        <v>1</v>
      </c>
      <c r="Q58" s="99"/>
      <c r="R58" s="81" t="s">
        <v>236</v>
      </c>
      <c r="S58" s="98"/>
      <c r="T58" s="155"/>
    </row>
    <row r="59" spans="1:145" s="89" customFormat="1" ht="6" customHeight="1" x14ac:dyDescent="0.2">
      <c r="A59" s="125"/>
      <c r="B59" s="166"/>
      <c r="C59" s="94"/>
      <c r="D59" s="94"/>
      <c r="E59" s="93"/>
      <c r="F59" s="113"/>
      <c r="G59" s="113"/>
      <c r="H59" s="113"/>
      <c r="I59" s="93"/>
      <c r="J59" s="94"/>
      <c r="K59" s="94"/>
      <c r="L59" s="94"/>
      <c r="M59" s="93"/>
      <c r="N59" s="113"/>
      <c r="O59" s="93"/>
      <c r="P59" s="94"/>
      <c r="Q59" s="94"/>
      <c r="R59" s="94"/>
      <c r="S59" s="98"/>
      <c r="T59" s="121"/>
    </row>
    <row r="60" spans="1:145" s="89" customFormat="1" ht="121.5" customHeight="1" x14ac:dyDescent="0.2">
      <c r="A60" s="125"/>
      <c r="B60" s="166"/>
      <c r="C60" s="99"/>
      <c r="D60" s="85" t="s">
        <v>141</v>
      </c>
      <c r="E60" s="98"/>
      <c r="F60" s="14" t="s">
        <v>301</v>
      </c>
      <c r="G60" s="114"/>
      <c r="H60" s="14" t="s">
        <v>165</v>
      </c>
      <c r="I60" s="98"/>
      <c r="J60" s="85" t="s">
        <v>299</v>
      </c>
      <c r="K60" s="99"/>
      <c r="L60" s="86">
        <v>43259</v>
      </c>
      <c r="M60" s="98"/>
      <c r="N60" s="14" t="s">
        <v>302</v>
      </c>
      <c r="O60" s="98"/>
      <c r="P60" s="105">
        <v>0.5</v>
      </c>
      <c r="Q60" s="99"/>
      <c r="R60" s="81" t="s">
        <v>236</v>
      </c>
      <c r="S60" s="98"/>
      <c r="T60" s="170" t="s">
        <v>256</v>
      </c>
    </row>
    <row r="61" spans="1:145" s="89" customFormat="1" ht="6" customHeight="1" x14ac:dyDescent="0.2">
      <c r="A61" s="125"/>
      <c r="B61" s="166"/>
      <c r="C61" s="94"/>
      <c r="D61" s="94"/>
      <c r="E61" s="93"/>
      <c r="F61" s="113"/>
      <c r="G61" s="113"/>
      <c r="H61" s="113"/>
      <c r="I61" s="93"/>
      <c r="J61" s="94"/>
      <c r="K61" s="94"/>
      <c r="L61" s="94"/>
      <c r="M61" s="93"/>
      <c r="N61" s="113"/>
      <c r="O61" s="93"/>
      <c r="P61" s="94"/>
      <c r="Q61" s="94"/>
      <c r="R61" s="94"/>
      <c r="S61" s="98"/>
      <c r="T61" s="170"/>
    </row>
    <row r="62" spans="1:145" ht="166.5" customHeight="1" x14ac:dyDescent="0.2">
      <c r="A62" s="125"/>
      <c r="B62" s="166"/>
      <c r="C62" s="99"/>
      <c r="D62" s="178" t="s">
        <v>142</v>
      </c>
      <c r="E62" s="98"/>
      <c r="F62" s="13" t="s">
        <v>166</v>
      </c>
      <c r="G62" s="114"/>
      <c r="H62" s="13" t="s">
        <v>303</v>
      </c>
      <c r="I62" s="98"/>
      <c r="J62" s="81" t="s">
        <v>167</v>
      </c>
      <c r="K62" s="99"/>
      <c r="L62" s="52" t="s">
        <v>162</v>
      </c>
      <c r="M62" s="98"/>
      <c r="N62" s="14" t="s">
        <v>238</v>
      </c>
      <c r="O62" s="98"/>
      <c r="P62" s="107">
        <v>0.5</v>
      </c>
      <c r="Q62" s="99"/>
      <c r="R62" s="81" t="s">
        <v>236</v>
      </c>
      <c r="S62" s="98"/>
      <c r="T62" s="170"/>
    </row>
    <row r="63" spans="1:145" s="89" customFormat="1" ht="6" customHeight="1" x14ac:dyDescent="0.2">
      <c r="A63" s="125"/>
      <c r="B63" s="166"/>
      <c r="C63" s="99"/>
      <c r="D63" s="179"/>
      <c r="E63" s="93"/>
      <c r="F63" s="113"/>
      <c r="G63" s="113"/>
      <c r="H63" s="113"/>
      <c r="I63" s="93"/>
      <c r="J63" s="94"/>
      <c r="K63" s="94"/>
      <c r="L63" s="94"/>
      <c r="M63" s="93"/>
      <c r="N63" s="113"/>
      <c r="O63" s="93"/>
      <c r="P63" s="94"/>
      <c r="Q63" s="94"/>
      <c r="R63" s="94"/>
      <c r="S63" s="98"/>
      <c r="T63" s="121"/>
    </row>
    <row r="64" spans="1:145" s="89" customFormat="1" ht="105" customHeight="1" x14ac:dyDescent="0.2">
      <c r="A64" s="125"/>
      <c r="B64" s="166"/>
      <c r="C64" s="99"/>
      <c r="D64" s="180"/>
      <c r="E64" s="98"/>
      <c r="F64" s="14" t="s">
        <v>258</v>
      </c>
      <c r="G64" s="114"/>
      <c r="H64" s="14" t="s">
        <v>168</v>
      </c>
      <c r="I64" s="98"/>
      <c r="J64" s="85" t="s">
        <v>169</v>
      </c>
      <c r="K64" s="99"/>
      <c r="L64" s="86" t="s">
        <v>162</v>
      </c>
      <c r="M64" s="98"/>
      <c r="N64" s="14" t="s">
        <v>239</v>
      </c>
      <c r="O64" s="98"/>
      <c r="P64" s="105">
        <v>0.5</v>
      </c>
      <c r="Q64" s="99"/>
      <c r="R64" s="81" t="s">
        <v>236</v>
      </c>
      <c r="S64" s="98"/>
      <c r="T64" s="170" t="s">
        <v>257</v>
      </c>
    </row>
    <row r="65" spans="1:20" s="89" customFormat="1" ht="6" customHeight="1" x14ac:dyDescent="0.2">
      <c r="A65" s="125"/>
      <c r="B65" s="166"/>
      <c r="C65" s="94"/>
      <c r="D65" s="94"/>
      <c r="E65" s="93"/>
      <c r="F65" s="113"/>
      <c r="G65" s="113"/>
      <c r="H65" s="113"/>
      <c r="I65" s="93"/>
      <c r="J65" s="94"/>
      <c r="K65" s="94"/>
      <c r="L65" s="94"/>
      <c r="M65" s="93"/>
      <c r="N65" s="113"/>
      <c r="O65" s="93"/>
      <c r="P65" s="94"/>
      <c r="Q65" s="94"/>
      <c r="R65" s="94"/>
      <c r="S65" s="98"/>
      <c r="T65" s="170"/>
    </row>
    <row r="66" spans="1:20" ht="81.75" customHeight="1" x14ac:dyDescent="0.2">
      <c r="A66" s="125"/>
      <c r="B66" s="166"/>
      <c r="C66" s="99"/>
      <c r="D66" s="81" t="s">
        <v>143</v>
      </c>
      <c r="E66" s="98"/>
      <c r="F66" s="13" t="s">
        <v>170</v>
      </c>
      <c r="G66" s="114"/>
      <c r="H66" s="13" t="s">
        <v>171</v>
      </c>
      <c r="I66" s="98"/>
      <c r="J66" s="81" t="s">
        <v>140</v>
      </c>
      <c r="K66" s="99"/>
      <c r="L66" s="52" t="s">
        <v>172</v>
      </c>
      <c r="M66" s="98"/>
      <c r="N66" s="14" t="s">
        <v>240</v>
      </c>
      <c r="O66" s="98"/>
      <c r="P66" s="107">
        <v>0.5</v>
      </c>
      <c r="Q66" s="99"/>
      <c r="R66" s="129" t="s">
        <v>241</v>
      </c>
      <c r="S66" s="98"/>
      <c r="T66" s="170"/>
    </row>
    <row r="67" spans="1:20" ht="6" customHeight="1" thickBot="1" x14ac:dyDescent="0.25">
      <c r="A67" s="108"/>
      <c r="B67" s="167"/>
      <c r="C67" s="110"/>
      <c r="D67" s="110"/>
      <c r="E67" s="109"/>
      <c r="F67" s="116"/>
      <c r="G67" s="116"/>
      <c r="H67" s="116"/>
      <c r="I67" s="109"/>
      <c r="J67" s="110"/>
      <c r="K67" s="110"/>
      <c r="L67" s="110"/>
      <c r="M67" s="109"/>
      <c r="N67" s="116"/>
      <c r="O67" s="109"/>
      <c r="P67" s="110"/>
      <c r="Q67" s="110"/>
      <c r="R67" s="110"/>
      <c r="S67" s="109"/>
      <c r="T67" s="122"/>
    </row>
    <row r="68" spans="1:20" ht="21.75" thickTop="1" x14ac:dyDescent="0.2"/>
  </sheetData>
  <mergeCells count="33">
    <mergeCell ref="D22:D23"/>
    <mergeCell ref="B22:B38"/>
    <mergeCell ref="T60:T62"/>
    <mergeCell ref="T64:T66"/>
    <mergeCell ref="T29:T31"/>
    <mergeCell ref="B14:B20"/>
    <mergeCell ref="D14:D15"/>
    <mergeCell ref="D17:D18"/>
    <mergeCell ref="T51:T52"/>
    <mergeCell ref="T54:T55"/>
    <mergeCell ref="T20:T21"/>
    <mergeCell ref="T15:T17"/>
    <mergeCell ref="T40:T42"/>
    <mergeCell ref="D29:D31"/>
    <mergeCell ref="N40:N42"/>
    <mergeCell ref="P40:P42"/>
    <mergeCell ref="D62:D64"/>
    <mergeCell ref="D25:D27"/>
    <mergeCell ref="Y35:Y37"/>
    <mergeCell ref="T56:T58"/>
    <mergeCell ref="D56:D58"/>
    <mergeCell ref="T1:T6"/>
    <mergeCell ref="B2:R4"/>
    <mergeCell ref="B7:B10"/>
    <mergeCell ref="D33:D35"/>
    <mergeCell ref="B56:B67"/>
    <mergeCell ref="R40:R42"/>
    <mergeCell ref="D37:D38"/>
    <mergeCell ref="B40:B54"/>
    <mergeCell ref="D40:D43"/>
    <mergeCell ref="D45:D46"/>
    <mergeCell ref="D48:D49"/>
    <mergeCell ref="D51:D52"/>
  </mergeCells>
  <hyperlinks>
    <hyperlink ref="R8" r:id="rId1" display="https://www.dadep.gov.co/transparencia/planeacion/plan-anticorrupcion"/>
    <hyperlink ref="R37" r:id="rId2"/>
    <hyperlink ref="R54" r:id="rId3"/>
    <hyperlink ref="R51" r:id="rId4"/>
    <hyperlink ref="R52" r:id="rId5"/>
    <hyperlink ref="R56" r:id="rId6" display="https://www.dadep.gov.co/sites/default/files/codigo_de_integridad_2018.pdf"/>
    <hyperlink ref="R66" r:id="rId7"/>
  </hyperlinks>
  <printOptions horizontalCentered="1" verticalCentered="1"/>
  <pageMargins left="0" right="0" top="0" bottom="0" header="0.31496062992125984" footer="0.31496062992125984"/>
  <pageSetup paperSize="5" scale="41" fitToHeight="0"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K38"/>
  <sheetViews>
    <sheetView topLeftCell="A4" workbookViewId="0">
      <selection activeCell="K11" sqref="K11"/>
    </sheetView>
  </sheetViews>
  <sheetFormatPr baseColWidth="10" defaultRowHeight="14.25" x14ac:dyDescent="0.2"/>
  <cols>
    <col min="5" max="5" width="22.75" customWidth="1"/>
    <col min="6" max="6" width="30" customWidth="1"/>
    <col min="7" max="7" width="9.5" customWidth="1"/>
  </cols>
  <sheetData>
    <row r="5" spans="5:11" ht="15" x14ac:dyDescent="0.25">
      <c r="G5" s="64" t="s">
        <v>209</v>
      </c>
      <c r="H5" s="64" t="s">
        <v>175</v>
      </c>
      <c r="I5" s="63" t="s">
        <v>183</v>
      </c>
      <c r="J5" s="63" t="s">
        <v>184</v>
      </c>
      <c r="K5" s="63" t="s">
        <v>185</v>
      </c>
    </row>
    <row r="6" spans="5:11" x14ac:dyDescent="0.2">
      <c r="E6" s="181" t="s">
        <v>188</v>
      </c>
      <c r="F6" s="67" t="s">
        <v>189</v>
      </c>
      <c r="G6" s="67">
        <v>7</v>
      </c>
      <c r="H6" s="67">
        <v>20</v>
      </c>
    </row>
    <row r="7" spans="5:11" x14ac:dyDescent="0.2">
      <c r="E7" s="181"/>
      <c r="F7" s="67" t="s">
        <v>190</v>
      </c>
      <c r="G7" s="67">
        <v>22</v>
      </c>
      <c r="H7" s="67">
        <v>20</v>
      </c>
    </row>
    <row r="8" spans="5:11" x14ac:dyDescent="0.2">
      <c r="E8" s="67" t="s">
        <v>191</v>
      </c>
      <c r="F8" s="67" t="s">
        <v>192</v>
      </c>
      <c r="G8" s="67">
        <v>25</v>
      </c>
      <c r="H8" s="67">
        <v>44</v>
      </c>
    </row>
    <row r="9" spans="5:11" x14ac:dyDescent="0.2">
      <c r="E9" s="62" t="s">
        <v>193</v>
      </c>
      <c r="F9" s="62" t="s">
        <v>212</v>
      </c>
      <c r="G9" s="62">
        <v>18</v>
      </c>
      <c r="H9" s="62">
        <v>16</v>
      </c>
    </row>
    <row r="10" spans="5:11" ht="28.5" x14ac:dyDescent="0.2">
      <c r="E10" s="65" t="s">
        <v>178</v>
      </c>
      <c r="F10" s="65" t="s">
        <v>178</v>
      </c>
      <c r="G10" s="70">
        <v>7</v>
      </c>
      <c r="H10" s="71">
        <v>10</v>
      </c>
    </row>
    <row r="11" spans="5:11" x14ac:dyDescent="0.2">
      <c r="E11" s="67" t="s">
        <v>203</v>
      </c>
      <c r="F11" s="67" t="s">
        <v>210</v>
      </c>
      <c r="G11" s="67">
        <v>8</v>
      </c>
      <c r="H11" s="67">
        <v>5</v>
      </c>
    </row>
    <row r="12" spans="5:11" x14ac:dyDescent="0.2">
      <c r="E12" s="67" t="s">
        <v>204</v>
      </c>
      <c r="F12" s="67" t="s">
        <v>204</v>
      </c>
      <c r="G12" s="67">
        <v>19</v>
      </c>
      <c r="H12" s="67">
        <v>12</v>
      </c>
    </row>
    <row r="13" spans="5:11" x14ac:dyDescent="0.2">
      <c r="E13" s="67" t="s">
        <v>205</v>
      </c>
      <c r="F13" s="67" t="s">
        <v>205</v>
      </c>
      <c r="G13" s="67">
        <v>11</v>
      </c>
      <c r="H13" s="67">
        <v>9</v>
      </c>
    </row>
    <row r="14" spans="5:11" x14ac:dyDescent="0.2">
      <c r="E14" s="67" t="s">
        <v>206</v>
      </c>
      <c r="F14" s="67" t="s">
        <v>211</v>
      </c>
      <c r="G14" s="67">
        <v>29</v>
      </c>
      <c r="H14" s="67">
        <v>8</v>
      </c>
    </row>
    <row r="15" spans="5:11" x14ac:dyDescent="0.2">
      <c r="E15" s="67" t="s">
        <v>207</v>
      </c>
      <c r="F15" s="67" t="s">
        <v>207</v>
      </c>
      <c r="G15" s="67">
        <v>3</v>
      </c>
      <c r="H15" s="67">
        <v>3</v>
      </c>
    </row>
    <row r="16" spans="5:11" x14ac:dyDescent="0.2">
      <c r="E16" s="182" t="s">
        <v>194</v>
      </c>
      <c r="F16" s="67" t="s">
        <v>195</v>
      </c>
      <c r="G16" s="67">
        <v>2</v>
      </c>
      <c r="H16" s="67">
        <v>2</v>
      </c>
    </row>
    <row r="17" spans="5:11" x14ac:dyDescent="0.2">
      <c r="E17" s="182" t="s">
        <v>176</v>
      </c>
      <c r="F17" s="68" t="s">
        <v>196</v>
      </c>
      <c r="G17" s="69">
        <v>1</v>
      </c>
      <c r="H17" s="67">
        <v>1</v>
      </c>
    </row>
    <row r="18" spans="5:11" x14ac:dyDescent="0.2">
      <c r="E18" s="67" t="s">
        <v>197</v>
      </c>
      <c r="F18" s="67" t="s">
        <v>198</v>
      </c>
      <c r="G18" s="67" t="s">
        <v>177</v>
      </c>
      <c r="H18" s="67" t="s">
        <v>177</v>
      </c>
    </row>
    <row r="19" spans="5:11" x14ac:dyDescent="0.2">
      <c r="E19" s="67" t="s">
        <v>199</v>
      </c>
      <c r="F19" s="67" t="s">
        <v>199</v>
      </c>
      <c r="G19" s="67">
        <v>65</v>
      </c>
      <c r="H19" s="67">
        <v>93</v>
      </c>
    </row>
    <row r="20" spans="5:11" ht="15" x14ac:dyDescent="0.2">
      <c r="E20" s="183" t="s">
        <v>200</v>
      </c>
      <c r="F20" s="67" t="s">
        <v>201</v>
      </c>
      <c r="G20" s="67">
        <v>2</v>
      </c>
      <c r="H20" s="67">
        <v>1</v>
      </c>
      <c r="J20" s="61"/>
    </row>
    <row r="21" spans="5:11" x14ac:dyDescent="0.2">
      <c r="E21" s="184"/>
      <c r="F21" s="67" t="s">
        <v>202</v>
      </c>
      <c r="G21" s="67">
        <v>1</v>
      </c>
      <c r="H21" s="67">
        <v>1</v>
      </c>
    </row>
    <row r="23" spans="5:11" x14ac:dyDescent="0.2">
      <c r="F23" t="s">
        <v>174</v>
      </c>
    </row>
    <row r="25" spans="5:11" ht="15" x14ac:dyDescent="0.25">
      <c r="F25" s="63" t="s">
        <v>182</v>
      </c>
      <c r="G25" s="63" t="s">
        <v>209</v>
      </c>
      <c r="H25" s="63" t="s">
        <v>175</v>
      </c>
      <c r="I25" s="63" t="s">
        <v>183</v>
      </c>
      <c r="J25" s="63" t="s">
        <v>184</v>
      </c>
      <c r="K25" s="63" t="s">
        <v>185</v>
      </c>
    </row>
    <row r="26" spans="5:11" x14ac:dyDescent="0.2">
      <c r="F26" s="62" t="s">
        <v>213</v>
      </c>
      <c r="G26" s="62">
        <v>101</v>
      </c>
      <c r="H26" s="62">
        <v>89</v>
      </c>
      <c r="I26" s="62"/>
      <c r="J26" s="62"/>
      <c r="K26" s="53">
        <f>SUM(H26:J26)</f>
        <v>89</v>
      </c>
    </row>
    <row r="27" spans="5:11" x14ac:dyDescent="0.2">
      <c r="F27" s="62" t="s">
        <v>147</v>
      </c>
      <c r="G27" s="62">
        <v>132</v>
      </c>
      <c r="H27" s="62">
        <v>157</v>
      </c>
      <c r="I27" s="62"/>
      <c r="J27" s="62"/>
      <c r="K27" s="53">
        <f t="shared" ref="K27:K29" si="0">SUM(H27:J27)</f>
        <v>157</v>
      </c>
    </row>
    <row r="28" spans="5:11" x14ac:dyDescent="0.2">
      <c r="F28" s="62" t="s">
        <v>149</v>
      </c>
      <c r="G28" s="62">
        <v>24</v>
      </c>
      <c r="H28" s="62">
        <v>23</v>
      </c>
      <c r="I28" s="62"/>
      <c r="J28" s="62"/>
      <c r="K28" s="53">
        <f t="shared" si="0"/>
        <v>23</v>
      </c>
    </row>
    <row r="29" spans="5:11" x14ac:dyDescent="0.2">
      <c r="F29" s="62" t="s">
        <v>214</v>
      </c>
      <c r="G29" s="62">
        <v>9</v>
      </c>
      <c r="H29" s="62">
        <v>29</v>
      </c>
      <c r="I29" s="62"/>
      <c r="J29" s="62"/>
      <c r="K29" s="53">
        <f t="shared" si="0"/>
        <v>29</v>
      </c>
    </row>
    <row r="31" spans="5:11" x14ac:dyDescent="0.2">
      <c r="F31" t="s">
        <v>215</v>
      </c>
    </row>
    <row r="32" spans="5:11" ht="15" x14ac:dyDescent="0.25">
      <c r="F32" s="63" t="s">
        <v>186</v>
      </c>
      <c r="G32" s="63" t="s">
        <v>209</v>
      </c>
      <c r="H32" s="63" t="s">
        <v>175</v>
      </c>
      <c r="I32" s="63" t="s">
        <v>183</v>
      </c>
      <c r="J32" s="63" t="s">
        <v>184</v>
      </c>
      <c r="K32" s="63" t="s">
        <v>185</v>
      </c>
    </row>
    <row r="33" spans="6:11" ht="28.5" x14ac:dyDescent="0.2">
      <c r="F33" s="65" t="s">
        <v>187</v>
      </c>
      <c r="G33" s="65">
        <v>24</v>
      </c>
      <c r="H33" s="66">
        <v>8</v>
      </c>
      <c r="I33" s="66"/>
      <c r="J33" s="66"/>
      <c r="K33" s="66"/>
    </row>
    <row r="34" spans="6:11" x14ac:dyDescent="0.2">
      <c r="F34" s="62" t="s">
        <v>179</v>
      </c>
      <c r="G34" s="62">
        <v>3</v>
      </c>
      <c r="H34" s="66">
        <v>3</v>
      </c>
      <c r="I34" s="66"/>
      <c r="J34" s="66"/>
      <c r="K34" s="66"/>
    </row>
    <row r="35" spans="6:11" x14ac:dyDescent="0.2">
      <c r="F35" s="62" t="s">
        <v>180</v>
      </c>
      <c r="G35" s="62">
        <v>6</v>
      </c>
      <c r="H35" s="66">
        <v>6</v>
      </c>
      <c r="I35" s="66"/>
      <c r="J35" s="66"/>
      <c r="K35" s="66"/>
    </row>
    <row r="38" spans="6:11" x14ac:dyDescent="0.2">
      <c r="F38" t="s">
        <v>181</v>
      </c>
      <c r="H38" s="62">
        <v>16</v>
      </c>
      <c r="I38" s="62"/>
      <c r="J38" s="62"/>
      <c r="K38" s="53"/>
    </row>
  </sheetData>
  <mergeCells count="3">
    <mergeCell ref="E6:E7"/>
    <mergeCell ref="E16:E17"/>
    <mergeCell ref="E20: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4:R22"/>
  <sheetViews>
    <sheetView topLeftCell="A10" workbookViewId="0">
      <selection activeCell="H26" sqref="H26"/>
    </sheetView>
  </sheetViews>
  <sheetFormatPr baseColWidth="10" defaultRowHeight="14.25" x14ac:dyDescent="0.2"/>
  <cols>
    <col min="5" max="5" width="22.625" bestFit="1" customWidth="1"/>
    <col min="6" max="6" width="10.5" bestFit="1" customWidth="1"/>
    <col min="7" max="7" width="8.5" bestFit="1" customWidth="1"/>
    <col min="8" max="8" width="11.125" bestFit="1" customWidth="1"/>
    <col min="9" max="9" width="10.5" bestFit="1" customWidth="1"/>
    <col min="10" max="10" width="8.5" bestFit="1" customWidth="1"/>
    <col min="11" max="11" width="11.125" bestFit="1" customWidth="1"/>
    <col min="12" max="12" width="10.5" bestFit="1" customWidth="1"/>
    <col min="13" max="13" width="8.5" bestFit="1" customWidth="1"/>
    <col min="14" max="14" width="11.125" bestFit="1" customWidth="1"/>
    <col min="15" max="15" width="10.5" bestFit="1" customWidth="1"/>
    <col min="16" max="16" width="8.5" bestFit="1" customWidth="1"/>
    <col min="17" max="17" width="11.125" bestFit="1" customWidth="1"/>
  </cols>
  <sheetData>
    <row r="14" spans="7:7" x14ac:dyDescent="0.2">
      <c r="G14" s="72"/>
    </row>
    <row r="17" spans="5:18" ht="36" customHeight="1" x14ac:dyDescent="0.2">
      <c r="E17" s="188" t="s">
        <v>219</v>
      </c>
      <c r="F17" s="188"/>
      <c r="G17" s="188"/>
      <c r="H17" s="188"/>
      <c r="I17" s="188"/>
      <c r="J17" s="188"/>
      <c r="K17" s="188"/>
      <c r="L17" s="188"/>
      <c r="M17" s="188"/>
      <c r="N17" s="188"/>
      <c r="O17" s="188"/>
      <c r="P17" s="188"/>
      <c r="Q17" s="188"/>
    </row>
    <row r="18" spans="5:18" ht="4.5" customHeight="1" thickBot="1" x14ac:dyDescent="0.3">
      <c r="E18" s="76"/>
      <c r="F18" s="76"/>
      <c r="G18" s="76"/>
      <c r="H18" s="76"/>
      <c r="I18" s="76"/>
      <c r="J18" s="76"/>
      <c r="K18" s="76"/>
      <c r="L18" s="76"/>
      <c r="M18" s="76"/>
      <c r="N18" s="76"/>
      <c r="O18" s="76"/>
      <c r="P18" s="76"/>
      <c r="Q18" s="76"/>
    </row>
    <row r="19" spans="5:18" ht="16.5" thickBot="1" x14ac:dyDescent="0.25">
      <c r="E19" s="185" t="s">
        <v>218</v>
      </c>
      <c r="F19" s="192" t="s">
        <v>209</v>
      </c>
      <c r="G19" s="193"/>
      <c r="H19" s="193"/>
      <c r="I19" s="192" t="s">
        <v>175</v>
      </c>
      <c r="J19" s="193"/>
      <c r="K19" s="193"/>
      <c r="L19" s="192" t="s">
        <v>183</v>
      </c>
      <c r="M19" s="193"/>
      <c r="N19" s="193"/>
      <c r="O19" s="192" t="s">
        <v>184</v>
      </c>
      <c r="P19" s="193"/>
      <c r="Q19" s="194"/>
    </row>
    <row r="20" spans="5:18" ht="16.5" customHeight="1" thickBot="1" x14ac:dyDescent="0.25">
      <c r="E20" s="186"/>
      <c r="F20" s="189" t="s">
        <v>217</v>
      </c>
      <c r="G20" s="190"/>
      <c r="H20" s="191"/>
      <c r="I20" s="189" t="s">
        <v>217</v>
      </c>
      <c r="J20" s="190"/>
      <c r="K20" s="191"/>
      <c r="L20" s="189" t="s">
        <v>217</v>
      </c>
      <c r="M20" s="190"/>
      <c r="N20" s="191"/>
      <c r="O20" s="189" t="s">
        <v>217</v>
      </c>
      <c r="P20" s="190"/>
      <c r="Q20" s="191"/>
    </row>
    <row r="21" spans="5:18" ht="18.75" customHeight="1" thickBot="1" x14ac:dyDescent="0.25">
      <c r="E21" s="187"/>
      <c r="F21" s="73" t="s">
        <v>213</v>
      </c>
      <c r="G21" s="75" t="s">
        <v>147</v>
      </c>
      <c r="H21" s="74" t="s">
        <v>149</v>
      </c>
      <c r="I21" s="73" t="s">
        <v>213</v>
      </c>
      <c r="J21" s="75" t="s">
        <v>147</v>
      </c>
      <c r="K21" s="74" t="s">
        <v>149</v>
      </c>
      <c r="L21" s="73" t="s">
        <v>213</v>
      </c>
      <c r="M21" s="75" t="s">
        <v>147</v>
      </c>
      <c r="N21" s="74" t="s">
        <v>149</v>
      </c>
      <c r="O21" s="73" t="s">
        <v>213</v>
      </c>
      <c r="P21" s="75" t="s">
        <v>147</v>
      </c>
      <c r="Q21" s="74" t="s">
        <v>149</v>
      </c>
    </row>
    <row r="22" spans="5:18" ht="16.5" thickBot="1" x14ac:dyDescent="0.25">
      <c r="E22" s="77" t="s">
        <v>202</v>
      </c>
      <c r="F22" s="78">
        <v>101</v>
      </c>
      <c r="G22" s="79">
        <v>132</v>
      </c>
      <c r="H22" s="80">
        <v>24</v>
      </c>
      <c r="I22" s="78">
        <v>89</v>
      </c>
      <c r="J22" s="79">
        <v>157</v>
      </c>
      <c r="K22" s="80">
        <v>23</v>
      </c>
      <c r="L22" s="78">
        <v>83</v>
      </c>
      <c r="M22" s="79">
        <v>178</v>
      </c>
      <c r="N22" s="80">
        <v>26</v>
      </c>
      <c r="O22" s="78">
        <v>78</v>
      </c>
      <c r="P22" s="79">
        <v>188</v>
      </c>
      <c r="Q22" s="80">
        <v>27</v>
      </c>
      <c r="R22">
        <f>+F22+I22+L22+O22</f>
        <v>351</v>
      </c>
    </row>
  </sheetData>
  <mergeCells count="10">
    <mergeCell ref="E19:E21"/>
    <mergeCell ref="E17:Q17"/>
    <mergeCell ref="F20:H20"/>
    <mergeCell ref="I20:K20"/>
    <mergeCell ref="L20:N20"/>
    <mergeCell ref="O20:Q20"/>
    <mergeCell ref="F19:H19"/>
    <mergeCell ref="I19:K19"/>
    <mergeCell ref="L19:N19"/>
    <mergeCell ref="O19:Q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L74"/>
  <sheetViews>
    <sheetView topLeftCell="A40" zoomScale="84" zoomScaleNormal="84" zoomScaleSheetLayoutView="90" workbookViewId="0">
      <selection activeCell="N69" sqref="N69"/>
    </sheetView>
  </sheetViews>
  <sheetFormatPr baseColWidth="10" defaultRowHeight="15" x14ac:dyDescent="0.25"/>
  <cols>
    <col min="1" max="1" width="2.625" style="1" customWidth="1"/>
    <col min="2" max="2" width="2.625" style="11" customWidth="1"/>
    <col min="3" max="3" width="2.625" style="1" customWidth="1"/>
    <col min="4" max="4" width="24.125" style="1" customWidth="1"/>
    <col min="5" max="5" width="1.625" style="1" customWidth="1"/>
    <col min="6" max="6" width="28.25" style="1" customWidth="1"/>
    <col min="7" max="7" width="1.625" style="1" customWidth="1"/>
    <col min="8" max="8" width="14.5" style="1" bestFit="1" customWidth="1"/>
    <col min="9" max="9" width="1.625" style="1" customWidth="1"/>
    <col min="10" max="11" width="11" style="1"/>
    <col min="12" max="12" width="2.625" style="1" customWidth="1"/>
    <col min="13" max="13" width="11" style="1"/>
    <col min="14" max="14" width="0" style="1" hidden="1" customWidth="1"/>
    <col min="15" max="16384" width="11" style="1"/>
  </cols>
  <sheetData>
    <row r="2" spans="2:12" s="11" customFormat="1" ht="15.75" thickBot="1" x14ac:dyDescent="0.3"/>
    <row r="3" spans="2:12" ht="12" customHeight="1" thickTop="1" x14ac:dyDescent="0.25">
      <c r="C3" s="142"/>
      <c r="D3" s="143"/>
      <c r="E3" s="143"/>
      <c r="F3" s="143"/>
      <c r="G3" s="143"/>
      <c r="H3" s="143"/>
      <c r="I3" s="143"/>
      <c r="J3" s="143"/>
      <c r="K3" s="143"/>
      <c r="L3" s="144"/>
    </row>
    <row r="4" spans="2:12" x14ac:dyDescent="0.25">
      <c r="C4" s="3"/>
      <c r="D4" s="145" t="s">
        <v>145</v>
      </c>
      <c r="E4" s="146"/>
      <c r="F4" s="146"/>
      <c r="G4" s="146"/>
      <c r="H4" s="146"/>
      <c r="I4" s="146"/>
      <c r="J4" s="146"/>
      <c r="K4" s="146"/>
      <c r="L4" s="7"/>
    </row>
    <row r="5" spans="2:12" x14ac:dyDescent="0.25">
      <c r="C5" s="3"/>
      <c r="D5" s="146"/>
      <c r="E5" s="146"/>
      <c r="F5" s="146"/>
      <c r="G5" s="146"/>
      <c r="H5" s="146"/>
      <c r="I5" s="146"/>
      <c r="J5" s="146"/>
      <c r="K5" s="146"/>
      <c r="L5" s="7"/>
    </row>
    <row r="6" spans="2:12" x14ac:dyDescent="0.25">
      <c r="C6" s="3"/>
      <c r="D6" s="146"/>
      <c r="E6" s="146"/>
      <c r="F6" s="146"/>
      <c r="G6" s="146"/>
      <c r="H6" s="146"/>
      <c r="I6" s="146"/>
      <c r="J6" s="146"/>
      <c r="K6" s="146"/>
      <c r="L6" s="7"/>
    </row>
    <row r="7" spans="2:12" x14ac:dyDescent="0.25">
      <c r="C7" s="3"/>
      <c r="D7" s="147"/>
      <c r="E7" s="147"/>
      <c r="F7" s="147"/>
      <c r="G7" s="147"/>
      <c r="H7" s="147"/>
      <c r="I7" s="147"/>
      <c r="J7" s="147"/>
      <c r="K7" s="147"/>
      <c r="L7" s="7"/>
    </row>
    <row r="8" spans="2:12" ht="15" customHeight="1" x14ac:dyDescent="0.3">
      <c r="C8" s="3"/>
      <c r="D8" s="148" t="s">
        <v>0</v>
      </c>
      <c r="E8" s="43"/>
      <c r="F8" s="148" t="s">
        <v>6</v>
      </c>
      <c r="G8" s="43"/>
      <c r="H8" s="149" t="s">
        <v>1</v>
      </c>
      <c r="I8" s="43"/>
      <c r="J8" s="148" t="s">
        <v>64</v>
      </c>
      <c r="K8" s="148"/>
      <c r="L8" s="7"/>
    </row>
    <row r="9" spans="2:12" s="2" customFormat="1" ht="25.5" customHeight="1" x14ac:dyDescent="0.3">
      <c r="B9" s="12"/>
      <c r="C9" s="4"/>
      <c r="D9" s="148"/>
      <c r="E9" s="44"/>
      <c r="F9" s="148"/>
      <c r="G9" s="44"/>
      <c r="H9" s="149"/>
      <c r="I9" s="43"/>
      <c r="J9" s="45" t="s">
        <v>65</v>
      </c>
      <c r="K9" s="45" t="s">
        <v>66</v>
      </c>
      <c r="L9" s="7"/>
    </row>
    <row r="10" spans="2:12" ht="6" customHeight="1" x14ac:dyDescent="0.25">
      <c r="C10" s="3"/>
      <c r="D10" s="6"/>
      <c r="E10" s="6"/>
      <c r="F10" s="6"/>
      <c r="G10" s="6"/>
      <c r="H10" s="6"/>
      <c r="I10" s="6"/>
      <c r="J10" s="6"/>
      <c r="K10" s="6"/>
      <c r="L10" s="7"/>
    </row>
    <row r="11" spans="2:12" s="37" customFormat="1" ht="39.950000000000003" customHeight="1" x14ac:dyDescent="0.25">
      <c r="B11" s="34"/>
      <c r="C11" s="35"/>
      <c r="D11" s="139" t="s">
        <v>4</v>
      </c>
      <c r="E11" s="36"/>
      <c r="F11" s="39" t="s">
        <v>9</v>
      </c>
      <c r="G11" s="40"/>
      <c r="H11" s="41">
        <v>2</v>
      </c>
      <c r="I11" s="6"/>
      <c r="J11" s="42">
        <v>43146</v>
      </c>
      <c r="K11" s="42">
        <v>43220</v>
      </c>
      <c r="L11" s="7"/>
    </row>
    <row r="12" spans="2:12" s="37" customFormat="1" ht="6" customHeight="1" x14ac:dyDescent="0.25">
      <c r="B12" s="34"/>
      <c r="C12" s="35"/>
      <c r="D12" s="140"/>
      <c r="E12" s="36"/>
      <c r="F12" s="36"/>
      <c r="G12" s="36"/>
      <c r="H12" s="40"/>
      <c r="I12" s="8"/>
      <c r="J12" s="40"/>
      <c r="K12" s="40"/>
      <c r="L12" s="7"/>
    </row>
    <row r="13" spans="2:12" s="37" customFormat="1" ht="39.950000000000003" customHeight="1" x14ac:dyDescent="0.25">
      <c r="B13" s="34"/>
      <c r="C13" s="35"/>
      <c r="D13" s="140"/>
      <c r="E13" s="36"/>
      <c r="F13" s="39" t="s">
        <v>10</v>
      </c>
      <c r="G13" s="36"/>
      <c r="H13" s="41">
        <v>3</v>
      </c>
      <c r="I13" s="6"/>
      <c r="J13" s="42">
        <v>43101</v>
      </c>
      <c r="K13" s="42">
        <v>43189</v>
      </c>
      <c r="L13" s="7"/>
    </row>
    <row r="14" spans="2:12" s="37" customFormat="1" ht="6" customHeight="1" x14ac:dyDescent="0.25">
      <c r="B14" s="34"/>
      <c r="C14" s="35"/>
      <c r="D14" s="140"/>
      <c r="E14" s="36"/>
      <c r="F14" s="36"/>
      <c r="G14" s="36"/>
      <c r="H14" s="40"/>
      <c r="I14" s="36"/>
      <c r="J14" s="40"/>
      <c r="K14" s="40"/>
      <c r="L14" s="7"/>
    </row>
    <row r="15" spans="2:12" s="37" customFormat="1" ht="30" customHeight="1" x14ac:dyDescent="0.25">
      <c r="B15" s="34"/>
      <c r="C15" s="35"/>
      <c r="D15" s="140"/>
      <c r="E15" s="36"/>
      <c r="F15" s="39" t="s">
        <v>11</v>
      </c>
      <c r="G15" s="36"/>
      <c r="H15" s="41">
        <v>2</v>
      </c>
      <c r="I15" s="36"/>
      <c r="J15" s="42">
        <v>43160</v>
      </c>
      <c r="K15" s="42">
        <v>43189</v>
      </c>
      <c r="L15" s="7"/>
    </row>
    <row r="16" spans="2:12" s="37" customFormat="1" ht="6" customHeight="1" x14ac:dyDescent="0.25">
      <c r="B16" s="34"/>
      <c r="C16" s="35"/>
      <c r="D16" s="140"/>
      <c r="E16" s="36"/>
      <c r="F16" s="36"/>
      <c r="G16" s="36"/>
      <c r="H16" s="40"/>
      <c r="I16" s="36"/>
      <c r="J16" s="40"/>
      <c r="K16" s="40"/>
      <c r="L16" s="7"/>
    </row>
    <row r="17" spans="1:12" s="37" customFormat="1" ht="30" customHeight="1" x14ac:dyDescent="0.25">
      <c r="B17" s="34"/>
      <c r="C17" s="35"/>
      <c r="D17" s="140"/>
      <c r="E17" s="36"/>
      <c r="F17" s="39" t="s">
        <v>7</v>
      </c>
      <c r="G17" s="40"/>
      <c r="H17" s="41">
        <v>1</v>
      </c>
      <c r="I17" s="36"/>
      <c r="J17" s="42">
        <v>43205</v>
      </c>
      <c r="K17" s="42">
        <v>43220</v>
      </c>
      <c r="L17" s="7"/>
    </row>
    <row r="18" spans="1:12" s="37" customFormat="1" ht="6" customHeight="1" x14ac:dyDescent="0.25">
      <c r="B18" s="34"/>
      <c r="C18" s="35"/>
      <c r="D18" s="140"/>
      <c r="E18" s="36"/>
      <c r="F18" s="36"/>
      <c r="G18" s="36"/>
      <c r="H18" s="40"/>
      <c r="I18" s="36"/>
      <c r="J18" s="40"/>
      <c r="K18" s="40"/>
      <c r="L18" s="7"/>
    </row>
    <row r="19" spans="1:12" s="37" customFormat="1" ht="30" customHeight="1" x14ac:dyDescent="0.25">
      <c r="B19" s="34"/>
      <c r="C19" s="35"/>
      <c r="D19" s="140"/>
      <c r="E19" s="36"/>
      <c r="F19" s="39" t="s">
        <v>12</v>
      </c>
      <c r="G19" s="36"/>
      <c r="H19" s="39">
        <v>1</v>
      </c>
      <c r="I19" s="36"/>
      <c r="J19" s="42">
        <v>43221</v>
      </c>
      <c r="K19" s="42">
        <v>43230</v>
      </c>
      <c r="L19" s="7"/>
    </row>
    <row r="20" spans="1:12" s="37" customFormat="1" ht="6" customHeight="1" x14ac:dyDescent="0.25">
      <c r="B20" s="34"/>
      <c r="C20" s="35"/>
      <c r="D20" s="140"/>
      <c r="E20" s="36"/>
      <c r="F20" s="36"/>
      <c r="G20" s="36"/>
      <c r="H20" s="40"/>
      <c r="I20" s="36"/>
      <c r="J20" s="40"/>
      <c r="K20" s="40"/>
      <c r="L20" s="7"/>
    </row>
    <row r="21" spans="1:12" s="37" customFormat="1" ht="30" customHeight="1" x14ac:dyDescent="0.25">
      <c r="B21" s="34"/>
      <c r="C21" s="35"/>
      <c r="D21" s="141"/>
      <c r="E21" s="36"/>
      <c r="F21" s="46" t="s">
        <v>63</v>
      </c>
      <c r="G21" s="47"/>
      <c r="H21" s="46">
        <f>+H11+H13+H15+H17+H19</f>
        <v>9</v>
      </c>
      <c r="I21" s="48"/>
      <c r="J21" s="138"/>
      <c r="K21" s="138"/>
      <c r="L21" s="7"/>
    </row>
    <row r="22" spans="1:12" s="37" customFormat="1" ht="12" customHeight="1" x14ac:dyDescent="0.25">
      <c r="B22" s="34"/>
      <c r="C22" s="35"/>
      <c r="D22" s="36"/>
      <c r="E22" s="36"/>
      <c r="F22" s="36"/>
      <c r="G22" s="36"/>
      <c r="H22" s="36"/>
      <c r="I22" s="36"/>
      <c r="J22" s="6"/>
      <c r="K22" s="6"/>
      <c r="L22" s="7"/>
    </row>
    <row r="23" spans="1:12" s="37" customFormat="1" ht="39.75" customHeight="1" x14ac:dyDescent="0.25">
      <c r="B23" s="34"/>
      <c r="C23" s="35"/>
      <c r="D23" s="139" t="s">
        <v>8</v>
      </c>
      <c r="E23" s="36"/>
      <c r="F23" s="39" t="s">
        <v>129</v>
      </c>
      <c r="G23" s="40"/>
      <c r="H23" s="41">
        <v>1</v>
      </c>
      <c r="I23" s="36"/>
      <c r="J23" s="42">
        <v>42979</v>
      </c>
      <c r="K23" s="42">
        <v>43069</v>
      </c>
      <c r="L23" s="7"/>
    </row>
    <row r="24" spans="1:12" s="37" customFormat="1" ht="6" customHeight="1" x14ac:dyDescent="0.25">
      <c r="B24" s="34"/>
      <c r="C24" s="35"/>
      <c r="D24" s="140"/>
      <c r="E24" s="36"/>
      <c r="F24" s="36"/>
      <c r="G24" s="36"/>
      <c r="H24" s="40"/>
      <c r="I24" s="36"/>
      <c r="J24" s="40"/>
      <c r="K24" s="40"/>
      <c r="L24" s="7"/>
    </row>
    <row r="25" spans="1:12" s="37" customFormat="1" ht="30" customHeight="1" x14ac:dyDescent="0.25">
      <c r="B25" s="34"/>
      <c r="C25" s="35"/>
      <c r="D25" s="141"/>
      <c r="E25" s="36"/>
      <c r="F25" s="46" t="s">
        <v>63</v>
      </c>
      <c r="G25" s="47"/>
      <c r="H25" s="46">
        <f>+H23</f>
        <v>1</v>
      </c>
      <c r="I25" s="48"/>
      <c r="J25" s="138"/>
      <c r="K25" s="138"/>
      <c r="L25" s="7"/>
    </row>
    <row r="26" spans="1:12" s="37" customFormat="1" ht="12" customHeight="1" x14ac:dyDescent="0.25">
      <c r="B26" s="34"/>
      <c r="C26" s="35"/>
      <c r="D26" s="36"/>
      <c r="E26" s="36"/>
      <c r="F26" s="36"/>
      <c r="G26" s="36"/>
      <c r="H26" s="36"/>
      <c r="I26" s="36"/>
      <c r="J26" s="6"/>
      <c r="K26" s="6"/>
      <c r="L26" s="7"/>
    </row>
    <row r="27" spans="1:12" s="37" customFormat="1" ht="39.950000000000003" customHeight="1" x14ac:dyDescent="0.25">
      <c r="B27" s="34"/>
      <c r="C27" s="35"/>
      <c r="D27" s="137" t="s">
        <v>17</v>
      </c>
      <c r="E27" s="36"/>
      <c r="F27" s="39" t="s">
        <v>13</v>
      </c>
      <c r="G27" s="36"/>
      <c r="H27" s="41">
        <v>2</v>
      </c>
      <c r="I27" s="36"/>
      <c r="J27" s="42">
        <v>43133</v>
      </c>
      <c r="K27" s="42">
        <v>43465</v>
      </c>
      <c r="L27" s="7"/>
    </row>
    <row r="28" spans="1:12" s="37" customFormat="1" ht="6" customHeight="1" x14ac:dyDescent="0.25">
      <c r="B28" s="34"/>
      <c r="C28" s="35"/>
      <c r="D28" s="137"/>
      <c r="E28" s="36"/>
      <c r="F28" s="36"/>
      <c r="G28" s="36"/>
      <c r="H28" s="40"/>
      <c r="I28" s="36"/>
      <c r="J28" s="40"/>
      <c r="K28" s="40"/>
      <c r="L28" s="7"/>
    </row>
    <row r="29" spans="1:12" s="37" customFormat="1" ht="39.950000000000003" customHeight="1" x14ac:dyDescent="0.25">
      <c r="B29" s="34"/>
      <c r="C29" s="35"/>
      <c r="D29" s="137"/>
      <c r="E29" s="36"/>
      <c r="F29" s="39" t="s">
        <v>14</v>
      </c>
      <c r="G29" s="36"/>
      <c r="H29" s="41">
        <v>4</v>
      </c>
      <c r="I29" s="36"/>
      <c r="J29" s="42">
        <v>43133</v>
      </c>
      <c r="K29" s="42">
        <v>43465</v>
      </c>
      <c r="L29" s="7"/>
    </row>
    <row r="30" spans="1:12" s="37" customFormat="1" ht="6" customHeight="1" x14ac:dyDescent="0.25">
      <c r="B30" s="34"/>
      <c r="C30" s="35"/>
      <c r="D30" s="137"/>
      <c r="E30" s="36"/>
      <c r="F30" s="36"/>
      <c r="G30" s="36"/>
      <c r="H30" s="40"/>
      <c r="I30" s="36"/>
      <c r="J30" s="40"/>
      <c r="K30" s="40"/>
      <c r="L30" s="7"/>
    </row>
    <row r="31" spans="1:12" s="37" customFormat="1" ht="50.1" customHeight="1" x14ac:dyDescent="0.25">
      <c r="B31" s="34"/>
      <c r="C31" s="35"/>
      <c r="D31" s="137"/>
      <c r="E31" s="36"/>
      <c r="F31" s="39" t="s">
        <v>15</v>
      </c>
      <c r="G31" s="36"/>
      <c r="H31" s="41">
        <v>1</v>
      </c>
      <c r="I31" s="36"/>
      <c r="J31" s="42">
        <v>43159</v>
      </c>
      <c r="K31" s="42">
        <v>43189</v>
      </c>
      <c r="L31" s="7"/>
    </row>
    <row r="32" spans="1:12" s="34" customFormat="1" ht="6" customHeight="1" x14ac:dyDescent="0.25">
      <c r="A32" s="37"/>
      <c r="C32" s="35"/>
      <c r="D32" s="137"/>
      <c r="E32" s="36"/>
      <c r="F32" s="36"/>
      <c r="G32" s="36"/>
      <c r="H32" s="40"/>
      <c r="I32" s="36"/>
      <c r="J32" s="40"/>
      <c r="K32" s="40"/>
      <c r="L32" s="7"/>
    </row>
    <row r="33" spans="1:12" s="34" customFormat="1" ht="50.1" customHeight="1" x14ac:dyDescent="0.25">
      <c r="A33" s="37"/>
      <c r="C33" s="35"/>
      <c r="D33" s="137"/>
      <c r="E33" s="36"/>
      <c r="F33" s="39" t="s">
        <v>16</v>
      </c>
      <c r="G33" s="36"/>
      <c r="H33" s="41">
        <v>1</v>
      </c>
      <c r="I33" s="36"/>
      <c r="J33" s="42">
        <v>43282</v>
      </c>
      <c r="K33" s="42">
        <v>43496</v>
      </c>
      <c r="L33" s="7"/>
    </row>
    <row r="34" spans="1:12" s="34" customFormat="1" ht="6" customHeight="1" x14ac:dyDescent="0.25">
      <c r="A34" s="37"/>
      <c r="C34" s="35"/>
      <c r="D34" s="137"/>
      <c r="E34" s="36"/>
      <c r="F34" s="36"/>
      <c r="G34" s="36"/>
      <c r="H34" s="40"/>
      <c r="I34" s="36"/>
      <c r="J34" s="40"/>
      <c r="K34" s="40"/>
      <c r="L34" s="7"/>
    </row>
    <row r="35" spans="1:12" s="34" customFormat="1" ht="50.1" customHeight="1" x14ac:dyDescent="0.25">
      <c r="A35" s="37"/>
      <c r="C35" s="35"/>
      <c r="D35" s="137"/>
      <c r="E35" s="36"/>
      <c r="F35" s="46" t="s">
        <v>63</v>
      </c>
      <c r="G35" s="47"/>
      <c r="H35" s="46">
        <f>+H27+H29+H31+H33</f>
        <v>8</v>
      </c>
      <c r="I35" s="48"/>
      <c r="J35" s="138"/>
      <c r="K35" s="138"/>
      <c r="L35" s="7"/>
    </row>
    <row r="36" spans="1:12" s="34" customFormat="1" ht="12" customHeight="1" x14ac:dyDescent="0.25">
      <c r="A36" s="37"/>
      <c r="C36" s="35"/>
      <c r="D36" s="36"/>
      <c r="E36" s="36"/>
      <c r="F36" s="36"/>
      <c r="G36" s="36"/>
      <c r="H36" s="36"/>
      <c r="I36" s="36"/>
      <c r="J36" s="6"/>
      <c r="K36" s="6"/>
      <c r="L36" s="7"/>
    </row>
    <row r="37" spans="1:12" s="34" customFormat="1" ht="33.75" customHeight="1" x14ac:dyDescent="0.25">
      <c r="A37" s="37"/>
      <c r="C37" s="35"/>
      <c r="D37" s="137" t="s">
        <v>18</v>
      </c>
      <c r="E37" s="36"/>
      <c r="F37" s="39" t="s">
        <v>19</v>
      </c>
      <c r="G37" s="36"/>
      <c r="H37" s="41">
        <v>2</v>
      </c>
      <c r="I37" s="36"/>
      <c r="J37" s="42">
        <v>43133</v>
      </c>
      <c r="K37" s="42">
        <v>43465</v>
      </c>
      <c r="L37" s="7"/>
    </row>
    <row r="38" spans="1:12" s="34" customFormat="1" ht="6" customHeight="1" x14ac:dyDescent="0.25">
      <c r="A38" s="37"/>
      <c r="C38" s="35"/>
      <c r="D38" s="137"/>
      <c r="E38" s="36"/>
      <c r="F38" s="36"/>
      <c r="G38" s="36"/>
      <c r="H38" s="36"/>
      <c r="I38" s="36"/>
      <c r="J38" s="40"/>
      <c r="K38" s="40"/>
      <c r="L38" s="7"/>
    </row>
    <row r="39" spans="1:12" s="34" customFormat="1" ht="30" customHeight="1" x14ac:dyDescent="0.25">
      <c r="A39" s="37"/>
      <c r="C39" s="35"/>
      <c r="D39" s="137"/>
      <c r="E39" s="36"/>
      <c r="F39" s="39" t="s">
        <v>20</v>
      </c>
      <c r="G39" s="36"/>
      <c r="H39" s="41">
        <v>3</v>
      </c>
      <c r="I39" s="36"/>
      <c r="J39" s="42">
        <v>43133</v>
      </c>
      <c r="K39" s="42">
        <v>43465</v>
      </c>
      <c r="L39" s="7"/>
    </row>
    <row r="40" spans="1:12" s="34" customFormat="1" ht="6" customHeight="1" x14ac:dyDescent="0.25">
      <c r="A40" s="37"/>
      <c r="C40" s="35"/>
      <c r="D40" s="137"/>
      <c r="E40" s="36"/>
      <c r="F40" s="36"/>
      <c r="G40" s="36"/>
      <c r="H40" s="36"/>
      <c r="I40" s="36"/>
      <c r="J40" s="40"/>
      <c r="K40" s="40"/>
      <c r="L40" s="7"/>
    </row>
    <row r="41" spans="1:12" s="34" customFormat="1" ht="30" customHeight="1" x14ac:dyDescent="0.25">
      <c r="A41" s="37"/>
      <c r="C41" s="35"/>
      <c r="D41" s="137"/>
      <c r="E41" s="36"/>
      <c r="F41" s="39" t="s">
        <v>67</v>
      </c>
      <c r="G41" s="36"/>
      <c r="H41" s="41">
        <v>3</v>
      </c>
      <c r="I41" s="36"/>
      <c r="J41" s="51">
        <v>43102</v>
      </c>
      <c r="K41" s="51">
        <v>43465</v>
      </c>
      <c r="L41" s="7"/>
    </row>
    <row r="42" spans="1:12" s="34" customFormat="1" ht="6" customHeight="1" x14ac:dyDescent="0.25">
      <c r="A42" s="37"/>
      <c r="C42" s="35"/>
      <c r="D42" s="137"/>
      <c r="E42" s="36"/>
      <c r="F42" s="36"/>
      <c r="G42" s="36"/>
      <c r="H42" s="36"/>
      <c r="I42" s="36"/>
      <c r="J42" s="40"/>
      <c r="K42" s="40"/>
      <c r="L42" s="7"/>
    </row>
    <row r="43" spans="1:12" s="34" customFormat="1" ht="30" customHeight="1" x14ac:dyDescent="0.25">
      <c r="A43" s="37"/>
      <c r="C43" s="35"/>
      <c r="D43" s="137"/>
      <c r="E43" s="36"/>
      <c r="F43" s="39" t="s">
        <v>21</v>
      </c>
      <c r="G43" s="36"/>
      <c r="H43" s="41">
        <v>3</v>
      </c>
      <c r="I43" s="36"/>
      <c r="J43" s="51">
        <v>43102</v>
      </c>
      <c r="K43" s="51">
        <v>43465</v>
      </c>
      <c r="L43" s="7"/>
    </row>
    <row r="44" spans="1:12" s="34" customFormat="1" ht="6" customHeight="1" x14ac:dyDescent="0.25">
      <c r="A44" s="37"/>
      <c r="C44" s="35"/>
      <c r="D44" s="137"/>
      <c r="E44" s="36"/>
      <c r="F44" s="36"/>
      <c r="G44" s="36"/>
      <c r="H44" s="36"/>
      <c r="I44" s="36"/>
      <c r="J44" s="40"/>
      <c r="K44" s="40"/>
      <c r="L44" s="7"/>
    </row>
    <row r="45" spans="1:12" s="34" customFormat="1" ht="30" customHeight="1" x14ac:dyDescent="0.25">
      <c r="A45" s="37"/>
      <c r="C45" s="35"/>
      <c r="D45" s="137"/>
      <c r="E45" s="36"/>
      <c r="F45" s="39" t="s">
        <v>22</v>
      </c>
      <c r="G45" s="36"/>
      <c r="H45" s="41">
        <v>2</v>
      </c>
      <c r="I45" s="36"/>
      <c r="J45" s="42">
        <v>43102</v>
      </c>
      <c r="K45" s="42">
        <v>43465</v>
      </c>
      <c r="L45" s="7"/>
    </row>
    <row r="46" spans="1:12" s="34" customFormat="1" ht="6" customHeight="1" x14ac:dyDescent="0.25">
      <c r="A46" s="37"/>
      <c r="C46" s="35"/>
      <c r="D46" s="137"/>
      <c r="E46" s="36"/>
      <c r="F46" s="36"/>
      <c r="G46" s="36"/>
      <c r="H46" s="40"/>
      <c r="I46" s="36"/>
      <c r="J46" s="40"/>
      <c r="K46" s="40"/>
      <c r="L46" s="7"/>
    </row>
    <row r="47" spans="1:12" s="34" customFormat="1" ht="30" customHeight="1" x14ac:dyDescent="0.25">
      <c r="A47" s="37"/>
      <c r="C47" s="35"/>
      <c r="D47" s="137"/>
      <c r="E47" s="36"/>
      <c r="F47" s="46" t="s">
        <v>63</v>
      </c>
      <c r="G47" s="47"/>
      <c r="H47" s="46">
        <f>+H37+H39+H41+H43+H45</f>
        <v>13</v>
      </c>
      <c r="I47" s="48"/>
      <c r="J47" s="138"/>
      <c r="K47" s="138"/>
      <c r="L47" s="7"/>
    </row>
    <row r="48" spans="1:12" s="34" customFormat="1" ht="12" customHeight="1" x14ac:dyDescent="0.25">
      <c r="A48" s="37"/>
      <c r="C48" s="35"/>
      <c r="D48" s="36"/>
      <c r="E48" s="36"/>
      <c r="F48" s="36"/>
      <c r="G48" s="36"/>
      <c r="H48" s="36"/>
      <c r="I48" s="36"/>
      <c r="J48" s="6"/>
      <c r="K48" s="6"/>
      <c r="L48" s="7"/>
    </row>
    <row r="49" spans="1:12" s="34" customFormat="1" ht="30" customHeight="1" x14ac:dyDescent="0.25">
      <c r="A49" s="37"/>
      <c r="C49" s="35"/>
      <c r="D49" s="137" t="s">
        <v>5</v>
      </c>
      <c r="E49" s="36"/>
      <c r="F49" s="39" t="s">
        <v>23</v>
      </c>
      <c r="G49" s="36"/>
      <c r="H49" s="41">
        <v>6</v>
      </c>
      <c r="I49" s="36"/>
      <c r="J49" s="42">
        <v>43132</v>
      </c>
      <c r="K49" s="42">
        <v>43465</v>
      </c>
      <c r="L49" s="7"/>
    </row>
    <row r="50" spans="1:12" s="34" customFormat="1" ht="6" customHeight="1" x14ac:dyDescent="0.25">
      <c r="A50" s="37"/>
      <c r="C50" s="35"/>
      <c r="D50" s="137"/>
      <c r="E50" s="36"/>
      <c r="F50" s="36"/>
      <c r="G50" s="36"/>
      <c r="H50" s="36"/>
      <c r="I50" s="36"/>
      <c r="J50" s="40"/>
      <c r="K50" s="40"/>
      <c r="L50" s="7"/>
    </row>
    <row r="51" spans="1:12" s="34" customFormat="1" ht="30" customHeight="1" x14ac:dyDescent="0.25">
      <c r="A51" s="37"/>
      <c r="C51" s="35"/>
      <c r="D51" s="137"/>
      <c r="E51" s="36"/>
      <c r="F51" s="39" t="s">
        <v>24</v>
      </c>
      <c r="G51" s="36"/>
      <c r="H51" s="41">
        <v>2</v>
      </c>
      <c r="I51" s="36"/>
      <c r="J51" s="51">
        <v>43132</v>
      </c>
      <c r="K51" s="51">
        <v>43465</v>
      </c>
      <c r="L51" s="7"/>
    </row>
    <row r="52" spans="1:12" s="34" customFormat="1" ht="6" customHeight="1" x14ac:dyDescent="0.25">
      <c r="A52" s="37"/>
      <c r="C52" s="35"/>
      <c r="D52" s="137"/>
      <c r="E52" s="36"/>
      <c r="F52" s="36"/>
      <c r="G52" s="36"/>
      <c r="H52" s="36"/>
      <c r="I52" s="36"/>
      <c r="J52" s="40"/>
      <c r="K52" s="40"/>
      <c r="L52" s="7"/>
    </row>
    <row r="53" spans="1:12" s="34" customFormat="1" ht="48" customHeight="1" x14ac:dyDescent="0.25">
      <c r="A53" s="37"/>
      <c r="C53" s="35"/>
      <c r="D53" s="137"/>
      <c r="E53" s="36"/>
      <c r="F53" s="39" t="s">
        <v>25</v>
      </c>
      <c r="G53" s="36"/>
      <c r="H53" s="41">
        <v>2</v>
      </c>
      <c r="I53" s="36"/>
      <c r="J53" s="51">
        <v>43132</v>
      </c>
      <c r="K53" s="51">
        <v>43465</v>
      </c>
      <c r="L53" s="7"/>
    </row>
    <row r="54" spans="1:12" s="34" customFormat="1" ht="6" customHeight="1" x14ac:dyDescent="0.25">
      <c r="A54" s="37"/>
      <c r="C54" s="35"/>
      <c r="D54" s="137"/>
      <c r="E54" s="36"/>
      <c r="F54" s="36"/>
      <c r="G54" s="36"/>
      <c r="H54" s="36"/>
      <c r="I54" s="36"/>
      <c r="J54" s="40"/>
      <c r="K54" s="40"/>
      <c r="L54" s="7"/>
    </row>
    <row r="55" spans="1:12" s="34" customFormat="1" ht="30" customHeight="1" x14ac:dyDescent="0.25">
      <c r="A55" s="37"/>
      <c r="C55" s="35"/>
      <c r="D55" s="137"/>
      <c r="E55" s="36"/>
      <c r="F55" s="39" t="s">
        <v>68</v>
      </c>
      <c r="G55" s="36"/>
      <c r="H55" s="41">
        <v>2</v>
      </c>
      <c r="I55" s="36"/>
      <c r="J55" s="51">
        <v>43132</v>
      </c>
      <c r="K55" s="51">
        <v>43465</v>
      </c>
      <c r="L55" s="7"/>
    </row>
    <row r="56" spans="1:12" s="34" customFormat="1" ht="6" customHeight="1" x14ac:dyDescent="0.25">
      <c r="A56" s="37"/>
      <c r="C56" s="35"/>
      <c r="D56" s="137"/>
      <c r="E56" s="36"/>
      <c r="F56" s="36"/>
      <c r="G56" s="36"/>
      <c r="H56" s="36"/>
      <c r="I56" s="36"/>
      <c r="J56" s="40"/>
      <c r="K56" s="40"/>
      <c r="L56" s="7"/>
    </row>
    <row r="57" spans="1:12" s="34" customFormat="1" ht="30" customHeight="1" x14ac:dyDescent="0.25">
      <c r="A57" s="37"/>
      <c r="C57" s="35"/>
      <c r="D57" s="137"/>
      <c r="E57" s="36"/>
      <c r="F57" s="39" t="s">
        <v>32</v>
      </c>
      <c r="G57" s="36"/>
      <c r="H57" s="41">
        <v>1</v>
      </c>
      <c r="I57" s="36"/>
      <c r="J57" s="51">
        <v>43132</v>
      </c>
      <c r="K57" s="51">
        <v>43465</v>
      </c>
      <c r="L57" s="7"/>
    </row>
    <row r="58" spans="1:12" s="34" customFormat="1" ht="6" customHeight="1" x14ac:dyDescent="0.25">
      <c r="A58" s="37"/>
      <c r="C58" s="35"/>
      <c r="D58" s="137"/>
      <c r="E58" s="36"/>
      <c r="F58" s="36"/>
      <c r="G58" s="36"/>
      <c r="H58" s="40"/>
      <c r="I58" s="36"/>
      <c r="J58" s="40"/>
      <c r="K58" s="40"/>
      <c r="L58" s="7"/>
    </row>
    <row r="59" spans="1:12" s="34" customFormat="1" ht="30" customHeight="1" x14ac:dyDescent="0.25">
      <c r="A59" s="37"/>
      <c r="C59" s="35"/>
      <c r="D59" s="137"/>
      <c r="E59" s="36"/>
      <c r="F59" s="46" t="s">
        <v>63</v>
      </c>
      <c r="G59" s="47"/>
      <c r="H59" s="46">
        <f>+H49+H51+H53+H55+H57</f>
        <v>13</v>
      </c>
      <c r="I59" s="48"/>
      <c r="J59" s="138"/>
      <c r="K59" s="138"/>
      <c r="L59" s="7"/>
    </row>
    <row r="60" spans="1:12" s="34" customFormat="1" ht="12" customHeight="1" x14ac:dyDescent="0.25">
      <c r="A60" s="37"/>
      <c r="C60" s="35"/>
      <c r="D60" s="35"/>
      <c r="E60" s="36"/>
      <c r="F60" s="36"/>
      <c r="G60" s="36"/>
      <c r="H60" s="36"/>
      <c r="I60" s="36"/>
      <c r="J60" s="36"/>
      <c r="K60" s="6"/>
      <c r="L60" s="7"/>
    </row>
    <row r="61" spans="1:12" s="34" customFormat="1" ht="30" customHeight="1" x14ac:dyDescent="0.25">
      <c r="A61" s="37"/>
      <c r="C61" s="35"/>
      <c r="D61" s="137" t="s">
        <v>130</v>
      </c>
      <c r="E61" s="36"/>
      <c r="F61" s="49" t="s">
        <v>131</v>
      </c>
      <c r="G61" s="36"/>
      <c r="H61" s="41">
        <v>5</v>
      </c>
      <c r="I61" s="36"/>
      <c r="J61" s="51">
        <v>43180</v>
      </c>
      <c r="K61" s="51">
        <v>43217</v>
      </c>
      <c r="L61" s="7"/>
    </row>
    <row r="62" spans="1:12" s="34" customFormat="1" ht="6" customHeight="1" x14ac:dyDescent="0.25">
      <c r="A62" s="37"/>
      <c r="C62" s="35"/>
      <c r="D62" s="137"/>
      <c r="E62" s="36"/>
      <c r="F62" s="36"/>
      <c r="G62" s="36"/>
      <c r="H62" s="36"/>
      <c r="I62" s="36"/>
      <c r="J62" s="50"/>
      <c r="K62" s="50"/>
      <c r="L62" s="7"/>
    </row>
    <row r="63" spans="1:12" s="34" customFormat="1" ht="30" customHeight="1" x14ac:dyDescent="0.25">
      <c r="A63" s="37"/>
      <c r="C63" s="35"/>
      <c r="D63" s="137"/>
      <c r="E63" s="36"/>
      <c r="F63" s="49" t="s">
        <v>136</v>
      </c>
      <c r="G63" s="36"/>
      <c r="H63" s="41">
        <v>3</v>
      </c>
      <c r="I63" s="36"/>
      <c r="J63" s="51">
        <v>43206</v>
      </c>
      <c r="K63" s="51">
        <v>43251</v>
      </c>
      <c r="L63" s="7"/>
    </row>
    <row r="64" spans="1:12" s="34" customFormat="1" ht="6" customHeight="1" x14ac:dyDescent="0.25">
      <c r="A64" s="37"/>
      <c r="C64" s="35"/>
      <c r="D64" s="137"/>
      <c r="E64" s="36"/>
      <c r="F64" s="36"/>
      <c r="G64" s="36"/>
      <c r="H64" s="36"/>
      <c r="I64" s="36"/>
      <c r="J64" s="50"/>
      <c r="K64" s="50"/>
      <c r="L64" s="7"/>
    </row>
    <row r="65" spans="1:12" s="34" customFormat="1" ht="30" customHeight="1" x14ac:dyDescent="0.25">
      <c r="A65" s="37"/>
      <c r="C65" s="35"/>
      <c r="D65" s="137"/>
      <c r="E65" s="36"/>
      <c r="F65" s="49" t="s">
        <v>141</v>
      </c>
      <c r="G65" s="36"/>
      <c r="H65" s="41">
        <v>1</v>
      </c>
      <c r="I65" s="36"/>
      <c r="J65" s="51">
        <v>43252</v>
      </c>
      <c r="K65" s="51">
        <v>43259</v>
      </c>
      <c r="L65" s="7"/>
    </row>
    <row r="66" spans="1:12" s="34" customFormat="1" ht="6" customHeight="1" x14ac:dyDescent="0.25">
      <c r="A66" s="37"/>
      <c r="C66" s="35"/>
      <c r="D66" s="137"/>
      <c r="E66" s="36"/>
      <c r="F66" s="36"/>
      <c r="G66" s="36"/>
      <c r="H66" s="36"/>
      <c r="I66" s="36"/>
      <c r="J66" s="50"/>
      <c r="K66" s="50"/>
      <c r="L66" s="7"/>
    </row>
    <row r="67" spans="1:12" s="34" customFormat="1" ht="30" customHeight="1" x14ac:dyDescent="0.25">
      <c r="A67" s="37"/>
      <c r="C67" s="35"/>
      <c r="D67" s="137"/>
      <c r="E67" s="36"/>
      <c r="F67" s="49" t="s">
        <v>142</v>
      </c>
      <c r="G67" s="36"/>
      <c r="H67" s="41">
        <v>2</v>
      </c>
      <c r="I67" s="36"/>
      <c r="J67" s="51">
        <v>43266</v>
      </c>
      <c r="K67" s="51">
        <v>43465</v>
      </c>
      <c r="L67" s="7"/>
    </row>
    <row r="68" spans="1:12" s="34" customFormat="1" ht="6" customHeight="1" x14ac:dyDescent="0.25">
      <c r="A68" s="37"/>
      <c r="C68" s="35"/>
      <c r="D68" s="137"/>
      <c r="E68" s="36"/>
      <c r="F68" s="36"/>
      <c r="G68" s="36"/>
      <c r="H68" s="36"/>
      <c r="I68" s="36"/>
      <c r="J68" s="50"/>
      <c r="K68" s="50"/>
      <c r="L68" s="7"/>
    </row>
    <row r="69" spans="1:12" s="34" customFormat="1" ht="30" customHeight="1" x14ac:dyDescent="0.25">
      <c r="A69" s="37"/>
      <c r="C69" s="35"/>
      <c r="D69" s="137"/>
      <c r="E69" s="36"/>
      <c r="F69" s="49" t="s">
        <v>143</v>
      </c>
      <c r="G69" s="36"/>
      <c r="H69" s="41">
        <v>1</v>
      </c>
      <c r="I69" s="36"/>
      <c r="J69" s="51">
        <v>43205</v>
      </c>
      <c r="K69" s="51" t="s">
        <v>146</v>
      </c>
      <c r="L69" s="7"/>
    </row>
    <row r="70" spans="1:12" s="34" customFormat="1" ht="6" customHeight="1" x14ac:dyDescent="0.25">
      <c r="A70" s="37"/>
      <c r="C70" s="35"/>
      <c r="D70" s="137"/>
      <c r="E70" s="36"/>
      <c r="F70" s="36"/>
      <c r="G70" s="36"/>
      <c r="H70" s="50"/>
      <c r="I70" s="36"/>
      <c r="J70" s="50"/>
      <c r="K70" s="50"/>
      <c r="L70" s="7"/>
    </row>
    <row r="71" spans="1:12" s="34" customFormat="1" ht="30" customHeight="1" x14ac:dyDescent="0.25">
      <c r="A71" s="37"/>
      <c r="C71" s="35"/>
      <c r="D71" s="137"/>
      <c r="E71" s="36"/>
      <c r="F71" s="46" t="s">
        <v>63</v>
      </c>
      <c r="G71" s="47"/>
      <c r="H71" s="46">
        <f>+H61+H63+H65+H67+H69</f>
        <v>12</v>
      </c>
      <c r="I71" s="48"/>
      <c r="J71" s="138"/>
      <c r="K71" s="138"/>
      <c r="L71" s="7"/>
    </row>
    <row r="72" spans="1:12" s="11" customFormat="1" ht="6" customHeight="1" thickBot="1" x14ac:dyDescent="0.3">
      <c r="A72" s="1"/>
      <c r="C72" s="5"/>
      <c r="D72" s="9"/>
      <c r="E72" s="9"/>
      <c r="F72" s="9"/>
      <c r="G72" s="9"/>
      <c r="H72" s="9"/>
      <c r="I72" s="9"/>
      <c r="J72" s="9"/>
      <c r="K72" s="9"/>
      <c r="L72" s="10"/>
    </row>
    <row r="73" spans="1:12" ht="15.75" customHeight="1" thickTop="1" x14ac:dyDescent="0.25"/>
    <row r="74" spans="1:12" ht="15.75" x14ac:dyDescent="0.25">
      <c r="F74" s="46" t="s">
        <v>144</v>
      </c>
      <c r="G74" s="36"/>
      <c r="H74" s="46">
        <f>+H21+H25+H35+H47+H59+H71</f>
        <v>56</v>
      </c>
      <c r="I74" s="48"/>
      <c r="J74" s="135"/>
      <c r="K74" s="136"/>
    </row>
  </sheetData>
  <mergeCells count="20">
    <mergeCell ref="J47:K47"/>
    <mergeCell ref="D37:D47"/>
    <mergeCell ref="J59:K59"/>
    <mergeCell ref="D49:D59"/>
    <mergeCell ref="J74:K74"/>
    <mergeCell ref="D61:D71"/>
    <mergeCell ref="J71:K71"/>
    <mergeCell ref="D27:D35"/>
    <mergeCell ref="J35:K35"/>
    <mergeCell ref="D4:K6"/>
    <mergeCell ref="D7:K7"/>
    <mergeCell ref="C3:L3"/>
    <mergeCell ref="J21:K21"/>
    <mergeCell ref="J25:K25"/>
    <mergeCell ref="D11:D21"/>
    <mergeCell ref="J8:K8"/>
    <mergeCell ref="D8:D9"/>
    <mergeCell ref="F8:F9"/>
    <mergeCell ref="H8:H9"/>
    <mergeCell ref="D23:D25"/>
  </mergeCells>
  <printOptions horizontalCentered="1" verticalCentered="1"/>
  <pageMargins left="0.70866141732283472" right="0.70866141732283472" top="0.74803149606299213" bottom="0.74803149606299213" header="0.31496062992125984" footer="0.31496062992125984"/>
  <pageSetup scale="18" fitToWidth="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G2:L14"/>
  <sheetViews>
    <sheetView topLeftCell="C1" workbookViewId="0">
      <selection activeCell="K4" sqref="K4:K8"/>
    </sheetView>
  </sheetViews>
  <sheetFormatPr baseColWidth="10" defaultRowHeight="14.25" x14ac:dyDescent="0.2"/>
  <cols>
    <col min="7" max="7" width="27.875" customWidth="1"/>
    <col min="8" max="8" width="12" customWidth="1"/>
    <col min="9" max="9" width="12.25" customWidth="1"/>
    <col min="11" max="11" width="24.625" customWidth="1"/>
    <col min="12" max="12" width="67.5" customWidth="1"/>
  </cols>
  <sheetData>
    <row r="2" spans="7:12" ht="15.75" x14ac:dyDescent="0.2">
      <c r="G2" s="195" t="s">
        <v>156</v>
      </c>
      <c r="H2" s="195"/>
      <c r="I2" s="195"/>
      <c r="K2" s="56"/>
      <c r="L2" s="57"/>
    </row>
    <row r="3" spans="7:12" ht="4.5" customHeight="1" x14ac:dyDescent="0.2">
      <c r="G3" s="54"/>
      <c r="H3" s="54"/>
      <c r="I3" s="54"/>
      <c r="K3" s="56"/>
      <c r="L3" s="57"/>
    </row>
    <row r="4" spans="7:12" ht="15" x14ac:dyDescent="0.25">
      <c r="G4" s="55" t="s">
        <v>42</v>
      </c>
      <c r="H4" s="55" t="s">
        <v>150</v>
      </c>
      <c r="I4" s="55" t="s">
        <v>151</v>
      </c>
      <c r="K4" s="196"/>
      <c r="L4" s="57"/>
    </row>
    <row r="5" spans="7:12" x14ac:dyDescent="0.2">
      <c r="G5" s="53" t="s">
        <v>147</v>
      </c>
      <c r="H5" s="53">
        <v>132</v>
      </c>
      <c r="I5" s="53">
        <v>94</v>
      </c>
      <c r="K5" s="196"/>
      <c r="L5" s="57"/>
    </row>
    <row r="6" spans="7:12" x14ac:dyDescent="0.2">
      <c r="G6" s="53" t="s">
        <v>148</v>
      </c>
      <c r="H6" s="53">
        <v>63</v>
      </c>
      <c r="I6" s="53">
        <v>67</v>
      </c>
      <c r="K6" s="196"/>
      <c r="L6" s="57"/>
    </row>
    <row r="7" spans="7:12" x14ac:dyDescent="0.2">
      <c r="G7" s="53" t="s">
        <v>149</v>
      </c>
      <c r="H7" s="53">
        <v>22</v>
      </c>
      <c r="I7" s="53">
        <v>24</v>
      </c>
      <c r="K7" s="196"/>
      <c r="L7" s="57"/>
    </row>
    <row r="8" spans="7:12" x14ac:dyDescent="0.2">
      <c r="K8" s="196"/>
      <c r="L8" s="57"/>
    </row>
    <row r="10" spans="7:12" ht="15.75" x14ac:dyDescent="0.2">
      <c r="G10" s="195" t="s">
        <v>155</v>
      </c>
      <c r="H10" s="195"/>
      <c r="I10" s="195"/>
    </row>
    <row r="11" spans="7:12" ht="15" x14ac:dyDescent="0.25">
      <c r="G11" s="55" t="s">
        <v>157</v>
      </c>
      <c r="H11" s="55" t="s">
        <v>150</v>
      </c>
      <c r="I11" s="55" t="s">
        <v>151</v>
      </c>
    </row>
    <row r="12" spans="7:12" x14ac:dyDescent="0.2">
      <c r="G12" s="53" t="s">
        <v>152</v>
      </c>
      <c r="H12" s="53">
        <v>6</v>
      </c>
      <c r="I12" s="53">
        <v>4</v>
      </c>
    </row>
    <row r="13" spans="7:12" x14ac:dyDescent="0.2">
      <c r="G13" s="53" t="s">
        <v>153</v>
      </c>
      <c r="H13" s="53">
        <v>16</v>
      </c>
      <c r="I13" s="53">
        <v>12</v>
      </c>
    </row>
    <row r="14" spans="7:12" x14ac:dyDescent="0.2">
      <c r="G14" s="53" t="s">
        <v>154</v>
      </c>
      <c r="H14" s="53">
        <v>2</v>
      </c>
      <c r="I14" s="53">
        <v>2</v>
      </c>
    </row>
  </sheetData>
  <mergeCells count="3">
    <mergeCell ref="G2:I2"/>
    <mergeCell ref="G10:I10"/>
    <mergeCell ref="K4:K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21"/>
  <sheetViews>
    <sheetView workbookViewId="0">
      <selection activeCell="J5" sqref="J5"/>
    </sheetView>
  </sheetViews>
  <sheetFormatPr baseColWidth="10" defaultRowHeight="14.25" x14ac:dyDescent="0.2"/>
  <cols>
    <col min="3" max="3" width="44.375" customWidth="1"/>
    <col min="4" max="4" width="14.875" customWidth="1"/>
    <col min="5" max="5" width="18" customWidth="1"/>
  </cols>
  <sheetData>
    <row r="2" spans="3:5" ht="82.5" x14ac:dyDescent="0.2">
      <c r="C2" s="15" t="s">
        <v>55</v>
      </c>
    </row>
    <row r="3" spans="3:5" ht="16.5" x14ac:dyDescent="0.2">
      <c r="C3" s="16" t="s">
        <v>35</v>
      </c>
    </row>
    <row r="4" spans="3:5" ht="17.25" thickBot="1" x14ac:dyDescent="0.25">
      <c r="C4" s="16" t="s">
        <v>47</v>
      </c>
    </row>
    <row r="5" spans="3:5" ht="17.25" thickBot="1" x14ac:dyDescent="0.25">
      <c r="C5" s="17" t="s">
        <v>36</v>
      </c>
      <c r="D5" s="18" t="s">
        <v>37</v>
      </c>
      <c r="E5" s="18" t="s">
        <v>38</v>
      </c>
    </row>
    <row r="6" spans="3:5" ht="18" thickTop="1" thickBot="1" x14ac:dyDescent="0.25">
      <c r="C6" s="19" t="s">
        <v>39</v>
      </c>
      <c r="D6" s="20"/>
      <c r="E6" s="21">
        <v>0.01</v>
      </c>
    </row>
    <row r="7" spans="3:5" ht="17.25" thickBot="1" x14ac:dyDescent="0.25">
      <c r="C7" s="22" t="s">
        <v>54</v>
      </c>
      <c r="D7" s="23">
        <v>7</v>
      </c>
      <c r="E7" s="24">
        <v>0.09</v>
      </c>
    </row>
    <row r="8" spans="3:5" ht="17.25" thickBot="1" x14ac:dyDescent="0.25">
      <c r="C8" s="19" t="s">
        <v>40</v>
      </c>
      <c r="D8" s="20"/>
      <c r="E8" s="21">
        <v>0.23</v>
      </c>
    </row>
    <row r="9" spans="3:5" ht="17.25" thickBot="1" x14ac:dyDescent="0.25">
      <c r="C9" s="22" t="s">
        <v>41</v>
      </c>
      <c r="D9" s="23">
        <v>102</v>
      </c>
      <c r="E9" s="24">
        <v>0.16</v>
      </c>
    </row>
    <row r="10" spans="3:5" ht="17.25" thickBot="1" x14ac:dyDescent="0.25">
      <c r="C10" s="19" t="s">
        <v>42</v>
      </c>
      <c r="D10" s="20">
        <v>3</v>
      </c>
      <c r="E10" s="21">
        <v>0</v>
      </c>
    </row>
    <row r="11" spans="3:5" ht="17.25" thickBot="1" x14ac:dyDescent="0.25">
      <c r="C11" s="38" t="s">
        <v>50</v>
      </c>
      <c r="D11" s="26">
        <f>+D12+D13</f>
        <v>152</v>
      </c>
      <c r="E11" s="24">
        <v>7.0000000000000007E-2</v>
      </c>
    </row>
    <row r="12" spans="3:5" ht="17.25" thickBot="1" x14ac:dyDescent="0.25">
      <c r="C12" s="22" t="s">
        <v>48</v>
      </c>
      <c r="D12" s="23">
        <v>150</v>
      </c>
      <c r="E12" s="24"/>
    </row>
    <row r="13" spans="3:5" ht="17.25" thickBot="1" x14ac:dyDescent="0.25">
      <c r="C13" s="22" t="s">
        <v>49</v>
      </c>
      <c r="D13" s="23">
        <v>2</v>
      </c>
      <c r="E13" s="24"/>
    </row>
    <row r="14" spans="3:5" ht="17.25" thickBot="1" x14ac:dyDescent="0.25">
      <c r="C14" s="38" t="s">
        <v>51</v>
      </c>
      <c r="D14" s="26">
        <f>+D15+D16</f>
        <v>493</v>
      </c>
      <c r="E14" s="24"/>
    </row>
    <row r="15" spans="3:5" ht="17.25" thickBot="1" x14ac:dyDescent="0.25">
      <c r="C15" s="32" t="s">
        <v>52</v>
      </c>
      <c r="D15" s="23">
        <v>17</v>
      </c>
      <c r="E15" s="24"/>
    </row>
    <row r="16" spans="3:5" ht="17.25" thickBot="1" x14ac:dyDescent="0.25">
      <c r="C16" s="32" t="s">
        <v>53</v>
      </c>
      <c r="D16" s="23">
        <v>476</v>
      </c>
      <c r="E16" s="24"/>
    </row>
    <row r="17" spans="3:5" ht="17.25" thickBot="1" x14ac:dyDescent="0.25">
      <c r="C17" s="32"/>
      <c r="D17" s="23"/>
      <c r="E17" s="24"/>
    </row>
    <row r="18" spans="3:5" ht="17.25" thickBot="1" x14ac:dyDescent="0.25">
      <c r="C18" s="28" t="s">
        <v>43</v>
      </c>
      <c r="D18" s="29"/>
      <c r="E18" s="30">
        <v>0.45</v>
      </c>
    </row>
    <row r="19" spans="3:5" ht="17.25" thickBot="1" x14ac:dyDescent="0.25">
      <c r="C19" s="25" t="s">
        <v>44</v>
      </c>
      <c r="D19" s="26">
        <f>+D6+D7+D8+D9+D10+D11+D14+D17+D18</f>
        <v>757</v>
      </c>
      <c r="E19" s="27">
        <v>1</v>
      </c>
    </row>
    <row r="21" spans="3:5" ht="17.25" thickBot="1" x14ac:dyDescent="0.25">
      <c r="E21" s="21">
        <f>+D7/D19</f>
        <v>9.247027741083224E-3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69" zoomScaleNormal="69" workbookViewId="0">
      <selection activeCell="R13" sqref="R13"/>
    </sheetView>
  </sheetViews>
  <sheetFormatPr baseColWidth="10" defaultRowHeight="14.25" x14ac:dyDescent="0.2"/>
  <cols>
    <col min="1" max="1" width="16.25" customWidth="1"/>
    <col min="5" max="5" width="27.875" customWidth="1"/>
  </cols>
  <sheetData>
    <row r="1" spans="1:18" ht="15" customHeight="1" x14ac:dyDescent="0.2">
      <c r="A1" s="199" t="s">
        <v>59</v>
      </c>
      <c r="B1" s="198" t="s">
        <v>60</v>
      </c>
      <c r="C1" s="198"/>
      <c r="D1" s="198"/>
      <c r="E1" s="198"/>
      <c r="F1" s="198"/>
      <c r="G1" s="198"/>
      <c r="H1" s="198"/>
      <c r="I1" s="198"/>
      <c r="J1" s="198"/>
      <c r="K1" s="198"/>
      <c r="L1" s="198"/>
      <c r="M1" s="198"/>
      <c r="N1" s="198"/>
    </row>
    <row r="2" spans="1:18" ht="226.5" customHeight="1" x14ac:dyDescent="0.2">
      <c r="A2" s="199"/>
      <c r="B2" s="198"/>
      <c r="C2" s="198"/>
      <c r="D2" s="198"/>
      <c r="E2" s="198"/>
      <c r="F2" s="198"/>
      <c r="G2" s="198"/>
      <c r="H2" s="198"/>
      <c r="I2" s="198"/>
      <c r="J2" s="198"/>
      <c r="K2" s="198"/>
      <c r="L2" s="198"/>
      <c r="M2" s="198"/>
      <c r="N2" s="198"/>
    </row>
    <row r="3" spans="1:18" ht="285" customHeight="1" x14ac:dyDescent="0.2">
      <c r="A3" s="33" t="s">
        <v>62</v>
      </c>
      <c r="B3" s="198" t="s">
        <v>61</v>
      </c>
      <c r="C3" s="198"/>
      <c r="D3" s="198"/>
      <c r="E3" s="198"/>
      <c r="F3" s="198"/>
      <c r="G3" s="198"/>
      <c r="H3" s="198"/>
      <c r="I3" s="198"/>
      <c r="J3" s="198"/>
      <c r="K3" s="198"/>
      <c r="L3" s="198"/>
      <c r="M3" s="198"/>
      <c r="N3" s="198"/>
    </row>
    <row r="5" spans="1:18" ht="15" customHeight="1" x14ac:dyDescent="0.2">
      <c r="A5" s="199" t="s">
        <v>56</v>
      </c>
      <c r="B5" s="197" t="s">
        <v>45</v>
      </c>
      <c r="C5" s="197"/>
      <c r="D5" s="197"/>
      <c r="E5" s="197"/>
      <c r="F5" s="197"/>
      <c r="G5" s="197"/>
      <c r="H5" s="197"/>
      <c r="I5" s="197"/>
      <c r="J5" s="197"/>
      <c r="K5" s="197"/>
      <c r="L5" s="197"/>
      <c r="M5" s="197"/>
      <c r="N5" s="197"/>
      <c r="O5" s="31"/>
      <c r="P5" s="31"/>
      <c r="Q5" s="31"/>
      <c r="R5" s="31"/>
    </row>
    <row r="6" spans="1:18" x14ac:dyDescent="0.2">
      <c r="A6" s="199"/>
      <c r="B6" s="197"/>
      <c r="C6" s="197"/>
      <c r="D6" s="197"/>
      <c r="E6" s="197"/>
      <c r="F6" s="197"/>
      <c r="G6" s="197"/>
      <c r="H6" s="197"/>
      <c r="I6" s="197"/>
      <c r="J6" s="197"/>
      <c r="K6" s="197"/>
      <c r="L6" s="197"/>
      <c r="M6" s="197"/>
      <c r="N6" s="197"/>
    </row>
    <row r="7" spans="1:18" x14ac:dyDescent="0.2">
      <c r="A7" s="199"/>
      <c r="B7" s="197"/>
      <c r="C7" s="197"/>
      <c r="D7" s="197"/>
      <c r="E7" s="197"/>
      <c r="F7" s="197"/>
      <c r="G7" s="197"/>
      <c r="H7" s="197"/>
      <c r="I7" s="197"/>
      <c r="J7" s="197"/>
      <c r="K7" s="197"/>
      <c r="L7" s="197"/>
      <c r="M7" s="197"/>
      <c r="N7" s="197"/>
    </row>
    <row r="8" spans="1:18" x14ac:dyDescent="0.2">
      <c r="A8" s="199"/>
      <c r="B8" s="197"/>
      <c r="C8" s="197"/>
      <c r="D8" s="197"/>
      <c r="E8" s="197"/>
      <c r="F8" s="197"/>
      <c r="G8" s="197"/>
      <c r="H8" s="197"/>
      <c r="I8" s="197"/>
      <c r="J8" s="197"/>
      <c r="K8" s="197"/>
      <c r="L8" s="197"/>
      <c r="M8" s="197"/>
      <c r="N8" s="197"/>
    </row>
    <row r="9" spans="1:18" x14ac:dyDescent="0.2">
      <c r="A9" s="199"/>
      <c r="B9" s="197"/>
      <c r="C9" s="197"/>
      <c r="D9" s="197"/>
      <c r="E9" s="197"/>
      <c r="F9" s="197"/>
      <c r="G9" s="197"/>
      <c r="H9" s="197"/>
      <c r="I9" s="197"/>
      <c r="J9" s="197"/>
      <c r="K9" s="197"/>
      <c r="L9" s="197"/>
      <c r="M9" s="197"/>
      <c r="N9" s="197"/>
    </row>
    <row r="10" spans="1:18" x14ac:dyDescent="0.2">
      <c r="A10" s="199"/>
      <c r="B10" s="197"/>
      <c r="C10" s="197"/>
      <c r="D10" s="197"/>
      <c r="E10" s="197"/>
      <c r="F10" s="197"/>
      <c r="G10" s="197"/>
      <c r="H10" s="197"/>
      <c r="I10" s="197"/>
      <c r="J10" s="197"/>
      <c r="K10" s="197"/>
      <c r="L10" s="197"/>
      <c r="M10" s="197"/>
      <c r="N10" s="197"/>
    </row>
    <row r="11" spans="1:18" x14ac:dyDescent="0.2">
      <c r="A11" s="199"/>
      <c r="B11" s="197"/>
      <c r="C11" s="197"/>
      <c r="D11" s="197"/>
      <c r="E11" s="197"/>
      <c r="F11" s="197"/>
      <c r="G11" s="197"/>
      <c r="H11" s="197"/>
      <c r="I11" s="197"/>
      <c r="J11" s="197"/>
      <c r="K11" s="197"/>
      <c r="L11" s="197"/>
      <c r="M11" s="197"/>
      <c r="N11" s="197"/>
    </row>
    <row r="12" spans="1:18" x14ac:dyDescent="0.2">
      <c r="A12" s="199"/>
      <c r="B12" s="197"/>
      <c r="C12" s="197"/>
      <c r="D12" s="197"/>
      <c r="E12" s="197"/>
      <c r="F12" s="197"/>
      <c r="G12" s="197"/>
      <c r="H12" s="197"/>
      <c r="I12" s="197"/>
      <c r="J12" s="197"/>
      <c r="K12" s="197"/>
      <c r="L12" s="197"/>
      <c r="M12" s="197"/>
      <c r="N12" s="197"/>
    </row>
    <row r="13" spans="1:18" x14ac:dyDescent="0.2">
      <c r="A13" s="199"/>
      <c r="B13" s="197"/>
      <c r="C13" s="197"/>
      <c r="D13" s="197"/>
      <c r="E13" s="197"/>
      <c r="F13" s="197"/>
      <c r="G13" s="197"/>
      <c r="H13" s="197"/>
      <c r="I13" s="197"/>
      <c r="J13" s="197"/>
      <c r="K13" s="197"/>
      <c r="L13" s="197"/>
      <c r="M13" s="197"/>
      <c r="N13" s="197"/>
    </row>
    <row r="14" spans="1:18" x14ac:dyDescent="0.2">
      <c r="A14" s="199"/>
      <c r="B14" s="197"/>
      <c r="C14" s="197"/>
      <c r="D14" s="197"/>
      <c r="E14" s="197"/>
      <c r="F14" s="197"/>
      <c r="G14" s="197"/>
      <c r="H14" s="197"/>
      <c r="I14" s="197"/>
      <c r="J14" s="197"/>
      <c r="K14" s="197"/>
      <c r="L14" s="197"/>
      <c r="M14" s="197"/>
      <c r="N14" s="197"/>
    </row>
    <row r="15" spans="1:18" x14ac:dyDescent="0.2">
      <c r="A15" s="199"/>
      <c r="B15" s="197"/>
      <c r="C15" s="197"/>
      <c r="D15" s="197"/>
      <c r="E15" s="197"/>
      <c r="F15" s="197"/>
      <c r="G15" s="197"/>
      <c r="H15" s="197"/>
      <c r="I15" s="197"/>
      <c r="J15" s="197"/>
      <c r="K15" s="197"/>
      <c r="L15" s="197"/>
      <c r="M15" s="197"/>
      <c r="N15" s="197"/>
    </row>
    <row r="16" spans="1:18" x14ac:dyDescent="0.2">
      <c r="A16" s="199"/>
      <c r="B16" s="197"/>
      <c r="C16" s="197"/>
      <c r="D16" s="197"/>
      <c r="E16" s="197"/>
      <c r="F16" s="197"/>
      <c r="G16" s="197"/>
      <c r="H16" s="197"/>
      <c r="I16" s="197"/>
      <c r="J16" s="197"/>
      <c r="K16" s="197"/>
      <c r="L16" s="197"/>
      <c r="M16" s="197"/>
      <c r="N16" s="197"/>
    </row>
    <row r="17" spans="1:14" x14ac:dyDescent="0.2">
      <c r="A17" s="199"/>
      <c r="B17" s="197"/>
      <c r="C17" s="197"/>
      <c r="D17" s="197"/>
      <c r="E17" s="197"/>
      <c r="F17" s="197"/>
      <c r="G17" s="197"/>
      <c r="H17" s="197"/>
      <c r="I17" s="197"/>
      <c r="J17" s="197"/>
      <c r="K17" s="197"/>
      <c r="L17" s="197"/>
      <c r="M17" s="197"/>
      <c r="N17" s="197"/>
    </row>
    <row r="18" spans="1:14" x14ac:dyDescent="0.2">
      <c r="A18" s="199"/>
      <c r="B18" s="197"/>
      <c r="C18" s="197"/>
      <c r="D18" s="197"/>
      <c r="E18" s="197"/>
      <c r="F18" s="197"/>
      <c r="G18" s="197"/>
      <c r="H18" s="197"/>
      <c r="I18" s="197"/>
      <c r="J18" s="197"/>
      <c r="K18" s="197"/>
      <c r="L18" s="197"/>
      <c r="M18" s="197"/>
      <c r="N18" s="197"/>
    </row>
    <row r="19" spans="1:14" x14ac:dyDescent="0.2">
      <c r="A19" s="199"/>
      <c r="B19" s="197"/>
      <c r="C19" s="197"/>
      <c r="D19" s="197"/>
      <c r="E19" s="197"/>
      <c r="F19" s="197"/>
      <c r="G19" s="197"/>
      <c r="H19" s="197"/>
      <c r="I19" s="197"/>
      <c r="J19" s="197"/>
      <c r="K19" s="197"/>
      <c r="L19" s="197"/>
      <c r="M19" s="197"/>
      <c r="N19" s="197"/>
    </row>
    <row r="20" spans="1:14" x14ac:dyDescent="0.2">
      <c r="A20" s="199"/>
      <c r="B20" s="197"/>
      <c r="C20" s="197"/>
      <c r="D20" s="197"/>
      <c r="E20" s="197"/>
      <c r="F20" s="197"/>
      <c r="G20" s="197"/>
      <c r="H20" s="197"/>
      <c r="I20" s="197"/>
      <c r="J20" s="197"/>
      <c r="K20" s="197"/>
      <c r="L20" s="197"/>
      <c r="M20" s="197"/>
      <c r="N20" s="197"/>
    </row>
    <row r="21" spans="1:14" x14ac:dyDescent="0.2">
      <c r="A21" s="199"/>
      <c r="B21" s="197"/>
      <c r="C21" s="197"/>
      <c r="D21" s="197"/>
      <c r="E21" s="197"/>
      <c r="F21" s="197"/>
      <c r="G21" s="197"/>
      <c r="H21" s="197"/>
      <c r="I21" s="197"/>
      <c r="J21" s="197"/>
      <c r="K21" s="197"/>
      <c r="L21" s="197"/>
      <c r="M21" s="197"/>
      <c r="N21" s="197"/>
    </row>
    <row r="22" spans="1:14" x14ac:dyDescent="0.2">
      <c r="A22" s="199"/>
      <c r="B22" s="197"/>
      <c r="C22" s="197"/>
      <c r="D22" s="197"/>
      <c r="E22" s="197"/>
      <c r="F22" s="197"/>
      <c r="G22" s="197"/>
      <c r="H22" s="197"/>
      <c r="I22" s="197"/>
      <c r="J22" s="197"/>
      <c r="K22" s="197"/>
      <c r="L22" s="197"/>
      <c r="M22" s="197"/>
      <c r="N22" s="197"/>
    </row>
    <row r="23" spans="1:14" x14ac:dyDescent="0.2">
      <c r="A23" s="199"/>
      <c r="B23" s="197"/>
      <c r="C23" s="197"/>
      <c r="D23" s="197"/>
      <c r="E23" s="197"/>
      <c r="F23" s="197"/>
      <c r="G23" s="197"/>
      <c r="H23" s="197"/>
      <c r="I23" s="197"/>
      <c r="J23" s="197"/>
      <c r="K23" s="197"/>
      <c r="L23" s="197"/>
      <c r="M23" s="197"/>
      <c r="N23" s="197"/>
    </row>
    <row r="24" spans="1:14" x14ac:dyDescent="0.2">
      <c r="A24" s="199"/>
      <c r="B24" s="197"/>
      <c r="C24" s="197"/>
      <c r="D24" s="197"/>
      <c r="E24" s="197"/>
      <c r="F24" s="197"/>
      <c r="G24" s="197"/>
      <c r="H24" s="197"/>
      <c r="I24" s="197"/>
      <c r="J24" s="197"/>
      <c r="K24" s="197"/>
      <c r="L24" s="197"/>
      <c r="M24" s="197"/>
      <c r="N24" s="197"/>
    </row>
    <row r="25" spans="1:14" x14ac:dyDescent="0.2">
      <c r="A25" s="199"/>
      <c r="B25" s="197"/>
      <c r="C25" s="197"/>
      <c r="D25" s="197"/>
      <c r="E25" s="197"/>
      <c r="F25" s="197"/>
      <c r="G25" s="197"/>
      <c r="H25" s="197"/>
      <c r="I25" s="197"/>
      <c r="J25" s="197"/>
      <c r="K25" s="197"/>
      <c r="L25" s="197"/>
      <c r="M25" s="197"/>
      <c r="N25" s="197"/>
    </row>
    <row r="26" spans="1:14" x14ac:dyDescent="0.2">
      <c r="A26" s="199"/>
      <c r="B26" s="197"/>
      <c r="C26" s="197"/>
      <c r="D26" s="197"/>
      <c r="E26" s="197"/>
      <c r="F26" s="197"/>
      <c r="G26" s="197"/>
      <c r="H26" s="197"/>
      <c r="I26" s="197"/>
      <c r="J26" s="197"/>
      <c r="K26" s="197"/>
      <c r="L26" s="197"/>
      <c r="M26" s="197"/>
      <c r="N26" s="197"/>
    </row>
    <row r="27" spans="1:14" x14ac:dyDescent="0.2">
      <c r="A27" s="199"/>
      <c r="B27" s="197"/>
      <c r="C27" s="197"/>
      <c r="D27" s="197"/>
      <c r="E27" s="197"/>
      <c r="F27" s="197"/>
      <c r="G27" s="197"/>
      <c r="H27" s="197"/>
      <c r="I27" s="197"/>
      <c r="J27" s="197"/>
      <c r="K27" s="197"/>
      <c r="L27" s="197"/>
      <c r="M27" s="197"/>
      <c r="N27" s="197"/>
    </row>
    <row r="28" spans="1:14" x14ac:dyDescent="0.2">
      <c r="A28" s="199"/>
      <c r="B28" s="197"/>
      <c r="C28" s="197"/>
      <c r="D28" s="197"/>
      <c r="E28" s="197"/>
      <c r="F28" s="197"/>
      <c r="G28" s="197"/>
      <c r="H28" s="197"/>
      <c r="I28" s="197"/>
      <c r="J28" s="197"/>
      <c r="K28" s="197"/>
      <c r="L28" s="197"/>
      <c r="M28" s="197"/>
      <c r="N28" s="197"/>
    </row>
    <row r="29" spans="1:14" x14ac:dyDescent="0.2">
      <c r="A29" s="199"/>
      <c r="B29" s="197"/>
      <c r="C29" s="197"/>
      <c r="D29" s="197"/>
      <c r="E29" s="197"/>
      <c r="F29" s="197"/>
      <c r="G29" s="197"/>
      <c r="H29" s="197"/>
      <c r="I29" s="197"/>
      <c r="J29" s="197"/>
      <c r="K29" s="197"/>
      <c r="L29" s="197"/>
      <c r="M29" s="197"/>
      <c r="N29" s="197"/>
    </row>
    <row r="30" spans="1:14" x14ac:dyDescent="0.2">
      <c r="A30" s="199"/>
      <c r="B30" s="197"/>
      <c r="C30" s="197"/>
      <c r="D30" s="197"/>
      <c r="E30" s="197"/>
      <c r="F30" s="197"/>
      <c r="G30" s="197"/>
      <c r="H30" s="197"/>
      <c r="I30" s="197"/>
      <c r="J30" s="197"/>
      <c r="K30" s="197"/>
      <c r="L30" s="197"/>
      <c r="M30" s="197"/>
      <c r="N30" s="197"/>
    </row>
    <row r="31" spans="1:14" x14ac:dyDescent="0.2">
      <c r="A31" s="199"/>
      <c r="B31" s="197"/>
      <c r="C31" s="197"/>
      <c r="D31" s="197"/>
      <c r="E31" s="197"/>
      <c r="F31" s="197"/>
      <c r="G31" s="197"/>
      <c r="H31" s="197"/>
      <c r="I31" s="197"/>
      <c r="J31" s="197"/>
      <c r="K31" s="197"/>
      <c r="L31" s="197"/>
      <c r="M31" s="197"/>
      <c r="N31" s="197"/>
    </row>
    <row r="32" spans="1:14" x14ac:dyDescent="0.2">
      <c r="A32" s="199"/>
      <c r="B32" s="197"/>
      <c r="C32" s="197"/>
      <c r="D32" s="197"/>
      <c r="E32" s="197"/>
      <c r="F32" s="197"/>
      <c r="G32" s="197"/>
      <c r="H32" s="197"/>
      <c r="I32" s="197"/>
      <c r="J32" s="197"/>
      <c r="K32" s="197"/>
      <c r="L32" s="197"/>
      <c r="M32" s="197"/>
      <c r="N32" s="197"/>
    </row>
    <row r="33" spans="1:18" x14ac:dyDescent="0.2">
      <c r="A33" s="199"/>
      <c r="B33" s="197"/>
      <c r="C33" s="197"/>
      <c r="D33" s="197"/>
      <c r="E33" s="197"/>
      <c r="F33" s="197"/>
      <c r="G33" s="197"/>
      <c r="H33" s="197"/>
      <c r="I33" s="197"/>
      <c r="J33" s="197"/>
      <c r="K33" s="197"/>
      <c r="L33" s="197"/>
      <c r="M33" s="197"/>
      <c r="N33" s="197"/>
    </row>
    <row r="34" spans="1:18" x14ac:dyDescent="0.2">
      <c r="A34" s="199"/>
      <c r="B34" s="197"/>
      <c r="C34" s="197"/>
      <c r="D34" s="197"/>
      <c r="E34" s="197"/>
      <c r="F34" s="197"/>
      <c r="G34" s="197"/>
      <c r="H34" s="197"/>
      <c r="I34" s="197"/>
      <c r="J34" s="197"/>
      <c r="K34" s="197"/>
      <c r="L34" s="197"/>
      <c r="M34" s="197"/>
      <c r="N34" s="197"/>
    </row>
    <row r="35" spans="1:18" x14ac:dyDescent="0.2">
      <c r="A35" s="199"/>
      <c r="B35" s="197"/>
      <c r="C35" s="197"/>
      <c r="D35" s="197"/>
      <c r="E35" s="197"/>
      <c r="F35" s="197"/>
      <c r="G35" s="197"/>
      <c r="H35" s="197"/>
      <c r="I35" s="197"/>
      <c r="J35" s="197"/>
      <c r="K35" s="197"/>
      <c r="L35" s="197"/>
      <c r="M35" s="197"/>
      <c r="N35" s="197"/>
    </row>
    <row r="36" spans="1:18" x14ac:dyDescent="0.2">
      <c r="A36" s="199"/>
      <c r="B36" s="197"/>
      <c r="C36" s="197"/>
      <c r="D36" s="197"/>
      <c r="E36" s="197"/>
      <c r="F36" s="197"/>
      <c r="G36" s="197"/>
      <c r="H36" s="197"/>
      <c r="I36" s="197"/>
      <c r="J36" s="197"/>
      <c r="K36" s="197"/>
      <c r="L36" s="197"/>
      <c r="M36" s="197"/>
      <c r="N36" s="197"/>
    </row>
    <row r="37" spans="1:18" x14ac:dyDescent="0.2">
      <c r="A37" s="199"/>
      <c r="B37" s="197"/>
      <c r="C37" s="197"/>
      <c r="D37" s="197"/>
      <c r="E37" s="197"/>
      <c r="F37" s="197"/>
      <c r="G37" s="197"/>
      <c r="H37" s="197"/>
      <c r="I37" s="197"/>
      <c r="J37" s="197"/>
      <c r="K37" s="197"/>
      <c r="L37" s="197"/>
      <c r="M37" s="197"/>
      <c r="N37" s="197"/>
    </row>
    <row r="38" spans="1:18" x14ac:dyDescent="0.2">
      <c r="A38" s="199"/>
      <c r="B38" s="197"/>
      <c r="C38" s="197"/>
      <c r="D38" s="197"/>
      <c r="E38" s="197"/>
      <c r="F38" s="197"/>
      <c r="G38" s="197"/>
      <c r="H38" s="197"/>
      <c r="I38" s="197"/>
      <c r="J38" s="197"/>
      <c r="K38" s="197"/>
      <c r="L38" s="197"/>
      <c r="M38" s="197"/>
      <c r="N38" s="197"/>
    </row>
    <row r="39" spans="1:18" x14ac:dyDescent="0.2">
      <c r="A39" s="199"/>
      <c r="B39" s="197"/>
      <c r="C39" s="197"/>
      <c r="D39" s="197"/>
      <c r="E39" s="197"/>
      <c r="F39" s="197"/>
      <c r="G39" s="197"/>
      <c r="H39" s="197"/>
      <c r="I39" s="197"/>
      <c r="J39" s="197"/>
      <c r="K39" s="197"/>
      <c r="L39" s="197"/>
      <c r="M39" s="197"/>
      <c r="N39" s="197"/>
    </row>
    <row r="40" spans="1:18" x14ac:dyDescent="0.2">
      <c r="A40" s="199"/>
      <c r="B40" s="197"/>
      <c r="C40" s="197"/>
      <c r="D40" s="197"/>
      <c r="E40" s="197"/>
      <c r="F40" s="197"/>
      <c r="G40" s="197"/>
      <c r="H40" s="197"/>
      <c r="I40" s="197"/>
      <c r="J40" s="197"/>
      <c r="K40" s="197"/>
      <c r="L40" s="197"/>
      <c r="M40" s="197"/>
      <c r="N40" s="197"/>
    </row>
    <row r="41" spans="1:18" x14ac:dyDescent="0.2">
      <c r="A41" s="199"/>
      <c r="B41" s="197"/>
      <c r="C41" s="197"/>
      <c r="D41" s="197"/>
      <c r="E41" s="197"/>
      <c r="F41" s="197"/>
      <c r="G41" s="197"/>
      <c r="H41" s="197"/>
      <c r="I41" s="197"/>
      <c r="J41" s="197"/>
      <c r="K41" s="197"/>
      <c r="L41" s="197"/>
      <c r="M41" s="197"/>
      <c r="N41" s="197"/>
    </row>
    <row r="42" spans="1:18" ht="87.75" customHeight="1" x14ac:dyDescent="0.2">
      <c r="A42" s="199"/>
      <c r="B42" s="197"/>
      <c r="C42" s="197"/>
      <c r="D42" s="197"/>
      <c r="E42" s="197"/>
      <c r="F42" s="197"/>
      <c r="G42" s="197"/>
      <c r="H42" s="197"/>
      <c r="I42" s="197"/>
      <c r="J42" s="197"/>
      <c r="K42" s="197"/>
      <c r="L42" s="197"/>
      <c r="M42" s="197"/>
      <c r="N42" s="197"/>
      <c r="R42" t="s">
        <v>46</v>
      </c>
    </row>
    <row r="43" spans="1:18" s="31" customFormat="1" ht="409.5" customHeight="1" x14ac:dyDescent="0.2">
      <c r="A43" s="199"/>
      <c r="B43" s="197" t="s">
        <v>57</v>
      </c>
      <c r="C43" s="197"/>
      <c r="D43" s="197"/>
      <c r="E43" s="197"/>
      <c r="F43" s="197"/>
      <c r="G43" s="197"/>
      <c r="H43" s="197"/>
      <c r="I43" s="197"/>
      <c r="J43" s="197"/>
      <c r="K43" s="197"/>
      <c r="L43" s="197"/>
      <c r="M43" s="197"/>
      <c r="N43" s="197"/>
    </row>
    <row r="44" spans="1:18" s="31" customFormat="1" ht="101.25" customHeight="1" x14ac:dyDescent="0.2">
      <c r="A44" s="199"/>
      <c r="B44" s="197"/>
      <c r="C44" s="197"/>
      <c r="D44" s="197"/>
      <c r="E44" s="197"/>
      <c r="F44" s="197"/>
      <c r="G44" s="197"/>
      <c r="H44" s="197"/>
      <c r="I44" s="197"/>
      <c r="J44" s="197"/>
      <c r="K44" s="197"/>
      <c r="L44" s="197"/>
      <c r="M44" s="197"/>
      <c r="N44" s="197"/>
    </row>
    <row r="45" spans="1:18" s="31" customFormat="1" ht="130.5" customHeight="1" x14ac:dyDescent="0.2">
      <c r="A45" s="199"/>
      <c r="B45" s="197" t="s">
        <v>58</v>
      </c>
      <c r="C45" s="197"/>
      <c r="D45" s="197"/>
      <c r="E45" s="197"/>
      <c r="F45" s="197"/>
      <c r="G45" s="197"/>
      <c r="H45" s="197"/>
      <c r="I45" s="197"/>
      <c r="J45" s="197"/>
      <c r="K45" s="197"/>
      <c r="L45" s="197"/>
      <c r="M45" s="197"/>
      <c r="N45" s="197"/>
    </row>
  </sheetData>
  <mergeCells count="7">
    <mergeCell ref="B43:N44"/>
    <mergeCell ref="B45:N45"/>
    <mergeCell ref="B1:N2"/>
    <mergeCell ref="B3:N3"/>
    <mergeCell ref="A1:A2"/>
    <mergeCell ref="A5:A45"/>
    <mergeCell ref="B5:N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resumen 30-04-18</vt:lpstr>
      <vt:lpstr>Seguimiento PAA agosto 31</vt:lpstr>
      <vt:lpstr>Hoja2</vt:lpstr>
      <vt:lpstr>Hoja4</vt:lpstr>
      <vt:lpstr>resumen 31-08-18</vt:lpstr>
      <vt:lpstr>DATOS</vt:lpstr>
      <vt:lpstr>REQUERIMIENTOS SDQS (III)</vt:lpstr>
      <vt:lpstr>Hoja1</vt:lpstr>
      <vt:lpstr>'resumen 30-04-18'!Área_de_impresión</vt:lpstr>
      <vt:lpstr>'resumen 31-08-18'!Área_de_impresión</vt:lpstr>
      <vt:lpstr>'Seguimiento PAA agosto 31'!Área_de_impresión</vt:lpstr>
      <vt:lpstr>'resumen 30-04-18'!Títulos_a_imprimir</vt:lpstr>
      <vt:lpstr>'resumen 31-08-18'!Títulos_a_imprimir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2016-03-31T04:20:06Z</dcterms:created>
  <dcterms:modified xsi:type="dcterms:W3CDTF">2018-09-27T15:34:58Z</dcterms:modified>
</cp:coreProperties>
</file>