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172.26.1.6\ctrol_priv\CTROL-PRIV 2023\1. PAA\1.6  Monitoreos\6. Seguimiento de avance de Acciones CPM Contraloría\PRIMER TRIMESTRE 2023\"/>
    </mc:Choice>
  </mc:AlternateContent>
  <xr:revisionPtr revIDLastSave="0" documentId="13_ncr:1_{39BD1ED1-90CE-4AFC-9443-5E0350B94163}" xr6:coauthVersionLast="36" xr6:coauthVersionMax="47" xr10:uidLastSave="{00000000-0000-0000-0000-000000000000}"/>
  <bookViews>
    <workbookView xWindow="0" yWindow="0" windowWidth="19200" windowHeight="12780" tabRatio="914" firstSheet="1" activeTab="2" xr2:uid="{00000000-000D-0000-FFFF-FFFF00000000}"/>
  </bookViews>
  <sheets>
    <sheet name="seguimiento OCI" sheetId="3" state="hidden" r:id="rId1"/>
    <sheet name="Seguimient OCI 1 Trimestre 2023" sheetId="4" r:id="rId2"/>
    <sheet name="RESUMEN" sheetId="5" r:id="rId3"/>
    <sheet name="OAP" sheetId="7" state="hidden" r:id="rId4"/>
    <sheet name="SGC" sheetId="8" state="hidden" r:id="rId5"/>
    <sheet name="SRI" sheetId="9" state="hidden" r:id="rId6"/>
    <sheet name="SGI" sheetId="10" state="hidden" r:id="rId7"/>
    <sheet name="OJ" sheetId="13" state="hidden" r:id="rId8"/>
    <sheet name="GRAF" sheetId="6" state="hidden" r:id="rId9"/>
    <sheet name="OTRAS AUDITORIAS" sheetId="14" state="hidden" r:id="rId10"/>
  </sheets>
  <definedNames>
    <definedName name="_xlnm._FilterDatabase" localSheetId="3" hidden="1">OAP!$C$3:$L$5</definedName>
    <definedName name="_xlnm._FilterDatabase" localSheetId="7" hidden="1">OJ!$C$3:$L$6</definedName>
    <definedName name="_xlnm._FilterDatabase" localSheetId="2" hidden="1">RESUMEN!$B$9:$K$72</definedName>
    <definedName name="_xlnm._FilterDatabase" localSheetId="1" hidden="1">'Seguimient OCI 1 Trimestre 2023'!$A$3:$IY$62</definedName>
    <definedName name="_xlnm._FilterDatabase" localSheetId="4" hidden="1">SGC!$C$3:$L$14</definedName>
    <definedName name="_xlnm._FilterDatabase" localSheetId="6" hidden="1">SGI!$C$3:$L$9</definedName>
    <definedName name="_xlnm._FilterDatabase" localSheetId="5" hidden="1">SRI!$C$3:$L$6</definedName>
  </definedNames>
  <calcPr calcId="191028"/>
</workbook>
</file>

<file path=xl/calcChain.xml><?xml version="1.0" encoding="utf-8"?>
<calcChain xmlns="http://schemas.openxmlformats.org/spreadsheetml/2006/main">
  <c r="K68" i="5" l="1"/>
  <c r="K67" i="5"/>
  <c r="K65" i="5"/>
  <c r="K63" i="5"/>
  <c r="K54" i="5"/>
  <c r="K55" i="5"/>
  <c r="K53" i="5"/>
  <c r="K50" i="5"/>
  <c r="K51" i="5"/>
  <c r="K49" i="5"/>
  <c r="L6" i="13" l="1"/>
  <c r="L5" i="13"/>
  <c r="L4" i="13"/>
  <c r="L9" i="10"/>
  <c r="L8" i="10"/>
  <c r="L7" i="10"/>
  <c r="L6" i="10"/>
  <c r="L5" i="10"/>
  <c r="L4" i="10"/>
  <c r="L6" i="9"/>
  <c r="L5" i="9"/>
  <c r="L4" i="9"/>
  <c r="L13" i="8"/>
  <c r="L4" i="7"/>
  <c r="AV40" i="4" l="1"/>
  <c r="AV39" i="4" l="1"/>
  <c r="AO56" i="4"/>
  <c r="N21" i="14"/>
  <c r="M21" i="14"/>
  <c r="L21" i="14"/>
  <c r="K21" i="14"/>
  <c r="J21" i="14"/>
  <c r="D86" i="6"/>
  <c r="AN32" i="4"/>
  <c r="AN33" i="4"/>
  <c r="AN34" i="4"/>
  <c r="AN35" i="4"/>
  <c r="AN36" i="4"/>
  <c r="AN26" i="4"/>
  <c r="AN47" i="4"/>
  <c r="AO47" i="4" s="1"/>
  <c r="AN45" i="4"/>
  <c r="AO45" i="4" s="1"/>
  <c r="AN43" i="4"/>
  <c r="AO43" i="4" s="1"/>
  <c r="AN17" i="4"/>
  <c r="AN18" i="4"/>
  <c r="AN8" i="4"/>
  <c r="AN7" i="4"/>
  <c r="AN61" i="4"/>
  <c r="AO61" i="4" s="1"/>
  <c r="AN59" i="4"/>
  <c r="AO59" i="4" s="1"/>
  <c r="AN60" i="4"/>
  <c r="AO60" i="4" s="1"/>
  <c r="AN52" i="4"/>
  <c r="AO52" i="4" s="1"/>
  <c r="AN50" i="4"/>
  <c r="AO50" i="4" s="1"/>
  <c r="AN49" i="4"/>
  <c r="AO49" i="4" s="1"/>
  <c r="AN44" i="4"/>
  <c r="AO44" i="4" s="1"/>
  <c r="AN51" i="4"/>
  <c r="AO51" i="4" s="1"/>
  <c r="AN48" i="4"/>
  <c r="AO48" i="4" s="1"/>
  <c r="AN53" i="4"/>
  <c r="AO53" i="4" s="1"/>
  <c r="AN54" i="4"/>
  <c r="AO54" i="4" s="1"/>
  <c r="AN55" i="4"/>
  <c r="AO55" i="4" s="1"/>
  <c r="AN56" i="4"/>
  <c r="AN39" i="4"/>
  <c r="AO35" i="4" l="1"/>
  <c r="AO7" i="4"/>
  <c r="AO34" i="4"/>
  <c r="AO8" i="4"/>
  <c r="AO33" i="4"/>
  <c r="AO18" i="4"/>
  <c r="AO32" i="4"/>
  <c r="AO36" i="4"/>
  <c r="AO17" i="4"/>
  <c r="AO26" i="4"/>
  <c r="AN38" i="4"/>
  <c r="AO38" i="4" s="1"/>
  <c r="AN37" i="4"/>
  <c r="AO37" i="4" s="1"/>
  <c r="AN31" i="4"/>
  <c r="AN30" i="4"/>
  <c r="AN29" i="4"/>
  <c r="AN28" i="4"/>
  <c r="AN27" i="4"/>
  <c r="AO29" i="4" l="1"/>
  <c r="AO30" i="4"/>
  <c r="AO31" i="4"/>
  <c r="AO27" i="4"/>
  <c r="AO28" i="4"/>
  <c r="AN24" i="4"/>
  <c r="AN25" i="4"/>
  <c r="AN12" i="4"/>
  <c r="AN13" i="4"/>
  <c r="AN14" i="4"/>
  <c r="AO25" i="4" l="1"/>
  <c r="AO24" i="4"/>
  <c r="AO14" i="4"/>
  <c r="AO13" i="4"/>
  <c r="AO12" i="4"/>
  <c r="AN11" i="4"/>
  <c r="AO11" i="4" l="1"/>
  <c r="AN4" i="4"/>
  <c r="AO4" i="4" l="1"/>
  <c r="AN46" i="4"/>
  <c r="AO46" i="4" s="1"/>
  <c r="AN41" i="4"/>
  <c r="AO41" i="4" s="1"/>
  <c r="AN42" i="4"/>
  <c r="AO42" i="4" s="1"/>
  <c r="AN40" i="4"/>
  <c r="AO40" i="4" s="1"/>
  <c r="AN16" i="4"/>
  <c r="AN15" i="4"/>
  <c r="AN10" i="4"/>
  <c r="AN9" i="4"/>
  <c r="AN6" i="4"/>
  <c r="AN58" i="4"/>
  <c r="AO58" i="4" s="1"/>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4" i="4"/>
  <c r="AN57" i="4"/>
  <c r="AO57" i="4" s="1"/>
  <c r="AN23" i="4"/>
  <c r="AN22" i="4"/>
  <c r="AN21" i="4"/>
  <c r="AO6" i="4" l="1"/>
  <c r="AO10" i="4"/>
  <c r="AO15" i="4"/>
  <c r="AO16" i="4"/>
  <c r="AO9" i="4"/>
  <c r="AO21" i="4"/>
  <c r="AO23" i="4"/>
  <c r="AO22" i="4"/>
  <c r="AN20" i="4"/>
  <c r="AN19" i="4"/>
  <c r="AN5" i="4"/>
  <c r="AO5" i="4" l="1"/>
  <c r="AO19" i="4"/>
  <c r="AO20" i="4"/>
  <c r="D84" i="6"/>
  <c r="D85" i="6"/>
  <c r="D72" i="6"/>
  <c r="D73" i="6"/>
  <c r="D74" i="6"/>
  <c r="D75" i="6"/>
  <c r="D76" i="6"/>
  <c r="D77" i="6"/>
  <c r="D71" i="6"/>
  <c r="D63" i="6"/>
  <c r="D64" i="6"/>
  <c r="D62" i="6"/>
  <c r="D49" i="6"/>
  <c r="D50" i="6"/>
  <c r="D51" i="6"/>
  <c r="D30" i="6"/>
  <c r="D31" i="6"/>
  <c r="D32" i="6"/>
  <c r="D33" i="6"/>
  <c r="D34" i="6"/>
  <c r="D36" i="6"/>
  <c r="D37" i="6"/>
  <c r="D38" i="6"/>
  <c r="D39" i="6"/>
  <c r="D28" i="6"/>
  <c r="D27" i="6"/>
  <c r="S36" i="4" l="1"/>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A20" i="3" l="1"/>
  <c r="AA21" i="3"/>
  <c r="AA7" i="3" l="1"/>
  <c r="AA8" i="3"/>
  <c r="AA9" i="3"/>
  <c r="AA10" i="3"/>
  <c r="AA11" i="3"/>
  <c r="AA12" i="3"/>
  <c r="AA13" i="3"/>
  <c r="AA14" i="3"/>
  <c r="AA15" i="3"/>
  <c r="AA16" i="3"/>
  <c r="AA17" i="3"/>
  <c r="AA18" i="3"/>
  <c r="AA19" i="3"/>
  <c r="AA22" i="3"/>
  <c r="AA23" i="3"/>
  <c r="AA24" i="3"/>
  <c r="AA25" i="3"/>
  <c r="AA26" i="3"/>
  <c r="AA27" i="3"/>
  <c r="AA28" i="3"/>
  <c r="AA29" i="3"/>
  <c r="AA30" i="3"/>
  <c r="AA31" i="3"/>
  <c r="AA32" i="3"/>
  <c r="AA33" i="3"/>
  <c r="AA34" i="3"/>
  <c r="AA35" i="3"/>
  <c r="AA36" i="3"/>
  <c r="AA37" i="3"/>
  <c r="AA38" i="3"/>
  <c r="AA39"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l="1"/>
  <c r="A28" i="3" s="1"/>
  <c r="A29" i="3" s="1"/>
  <c r="A30" i="3" s="1"/>
  <c r="A31" i="3" s="1"/>
  <c r="A32" i="3" s="1"/>
  <c r="A33" i="3" s="1"/>
  <c r="A34" i="3" s="1"/>
  <c r="A35" i="3" s="1"/>
  <c r="A36" i="3" s="1"/>
  <c r="A37" i="3" s="1"/>
  <c r="A38" i="3" s="1"/>
  <c r="A39" i="3" s="1"/>
  <c r="A40" i="3" s="1"/>
  <c r="A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 Alejandro Guerra Venegas</author>
  </authors>
  <commentList>
    <comment ref="AU27" authorId="0" shapeId="0" xr:uid="{9E95135D-8094-4232-AFB4-9487E2774462}">
      <text>
        <r>
          <rPr>
            <b/>
            <sz val="9"/>
            <color indexed="81"/>
            <rFont val="Tahoma"/>
            <charset val="1"/>
          </rPr>
          <t>Marco Alejandro Guerra Venegas:</t>
        </r>
        <r>
          <rPr>
            <sz val="9"/>
            <color indexed="81"/>
            <rFont val="Tahoma"/>
            <charset val="1"/>
          </rPr>
          <t xml:space="preserve">
EN INFORME PRELIMINAR DE AUDITORIA DE REGULARIDAD No 33 del 14/4/2023 , SE DECLARA COMO CUMPLIDA INEFICIENTE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tc={1A592660-3B5E-4153-AF83-C023BB7D9909}</author>
    <author>tc={D18B0423-4CE5-452B-90CA-BC49220EEAE5}</author>
  </authors>
  <commentList>
    <comment ref="D7" authorId="0" shapeId="0" xr:uid="{1A592660-3B5E-4153-AF83-C023BB7D9909}">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informe contraloria quedo como INCUMPLIDA
Reply:
    " Cumplida y Cerrada" de acuerdo a revisión de la OCI del informe final de auditoria Contraloría de Bogotá, código 44, vigencia 2021 PAD 2022, paginas 22,23,24.</t>
        </r>
      </text>
    </comment>
    <comment ref="D8" authorId="1" shapeId="0" xr:uid="{D18B0423-4CE5-452B-90CA-BC49220EEAE5}">
      <text>
        <r>
          <rPr>
            <sz val="11"/>
            <color indexed="8"/>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informe contraloria quedo como INCUMPLIDA
Reply:
    " Cumplida y Cerrada" de acuerdo a revisión de la OCI del informe final de auditoria Contraloría de Bogotá, código 44, vigencia 2021 PAD 2022, paginas 22,23,24.</t>
        </r>
      </text>
    </comment>
  </commentList>
</comments>
</file>

<file path=xl/sharedStrings.xml><?xml version="1.0" encoding="utf-8"?>
<sst xmlns="http://schemas.openxmlformats.org/spreadsheetml/2006/main" count="2929" uniqueCount="1041">
  <si>
    <t>DEPARTAMENTO ADMINISTRATIVO DE LA DEFENSORÍA DEL ESPACIO PÚBLICO -SEGUIMIENTO A 30 DE SEPTIEMBRE DE 2022</t>
  </si>
  <si>
    <t>PLAN DE MEJORAMIENTO CONTRALORÍA DE BOGOTÁ</t>
  </si>
  <si>
    <t>REPORTADO POR EL PROCESO 31/3/2022</t>
  </si>
  <si>
    <t>SEGUIMIENTO OFICINA DE CONTROL INTERNO 31/3/2022</t>
  </si>
  <si>
    <t>REPORTADO POR EL PROCESO 30/9/2022</t>
  </si>
  <si>
    <t>SEGUIMIENTO OFICINA DE CONTROL INTERNO 30/9/2022</t>
  </si>
  <si>
    <t>No.</t>
  </si>
  <si>
    <t>CÓDIGO DE LA ENTIDAD</t>
  </si>
  <si>
    <t>VIGENCIA PAD AUDITORIA O VISITA</t>
  </si>
  <si>
    <t>CÓDIGO AUDITORÍA SEGÚN PAD DE LA VIGENCIA</t>
  </si>
  <si>
    <t>No. HALLAZGO O NUMERAL DEL INFORME DE LA AUDITORÍA O VISITA</t>
  </si>
  <si>
    <t>DESCRIPCIÓN HALLAZGO</t>
  </si>
  <si>
    <t>CAUSA HALLAZGO</t>
  </si>
  <si>
    <t>DESCRIPCIÓN ACCIÓN</t>
  </si>
  <si>
    <t>CÓDIGO ACCIÓN</t>
  </si>
  <si>
    <t>VARIABLES DEL INDICADOR</t>
  </si>
  <si>
    <t>INDIQUE LAS ACTIVIDADES REALIZADAS ENTRE EL 1/1/2022 Y EL 31/3/2022 PARA SUBSANAR EL HALLAZGO</t>
  </si>
  <si>
    <t>INDIQUE PORCENTAJE DE AVANCE DE LA ACCIÓN  CON CORTE  31/03/2022</t>
  </si>
  <si>
    <t xml:space="preserve">INDIQUE (SI/NO) SI EXISTE SOPORTES  SUFICIENTES, COMPLETOS Y CONSISTENTES EN CPM  DE LAS ACTIVIDADES REALIZADAS </t>
  </si>
  <si>
    <t>SEGUIMIENTO OCI</t>
  </si>
  <si>
    <t>% EFICACIA ENTIDAD</t>
  </si>
  <si>
    <t>OBSERVACIÓN</t>
  </si>
  <si>
    <t>FECHA DE TERMINACIÓN</t>
  </si>
  <si>
    <t>DÍAS PARA VENCIMIENTO
FECHA REF 31/3/2022</t>
  </si>
  <si>
    <t>INDIQUE LAS ACTIVIDADES REALIZADAS ENTRE EL 1/7/2022 Y EL 30/9/2022 PARA SUBSANAR EL HALLAZGO</t>
  </si>
  <si>
    <t>INDIQUE PORCENTAJE DE AVANCE DE LA ACCIÓN  CON CORTE  30/09/2022</t>
  </si>
  <si>
    <t xml:space="preserve">INDIQUE (SI/NO) EXISTE SOPORTES  SUFICIENTES, COMPLETOS Y CONSISTENTES EN CPM  DE LAS ACTIVIDADES REALIZADAS </t>
  </si>
  <si>
    <t>DÍAS PARA VENCIMIENTO
FECHA REF 30/9/2022</t>
  </si>
  <si>
    <t>FILA_1</t>
  </si>
  <si>
    <t>2020 2020</t>
  </si>
  <si>
    <t>3.2.1.1</t>
  </si>
  <si>
    <t>PAD2020-54-3.2.1.1. hallazgo administrativo por la no publicación de documentos contractuales en el secop- contratos nrs: 110-00129-186-0-2020 y 110-00129-286-0-2018</t>
  </si>
  <si>
    <t>Ausencia de publicacion de documentos contractuales en secop</t>
  </si>
  <si>
    <t>Realizar dos mesas de trabajo con los supervisores y personal de apoyo a la supervisión sobrelos principios de la publicidad y transparencia en la contratación para la publicación de los documentos contractuales</t>
  </si>
  <si>
    <t>Mesa de trabajo (2)</t>
  </si>
  <si>
    <t>NA</t>
  </si>
  <si>
    <t>Se creó en el CPM la acción 200647 actividad 23571. fecha incio:21/12/2020 - fecha terminación: 6/12/2021. // El 30 de junio se realizó primera mesa de trabajo // el 6 de diciembre se realizó la segunda mesa de trabajo sobre principio de publicidad y transparencia, se utilizó la misma presentación utilizada en la sesión del 30 de junio. se cargaron las evidencias en CPM.</t>
  </si>
  <si>
    <t>Acción pendiente de cierre por parte de la Contraloría de Bogotá.</t>
  </si>
  <si>
    <t xml:space="preserve">OAJ: Accion declarada cumplida por la Contraloria de Bogota.  </t>
  </si>
  <si>
    <t>SI</t>
  </si>
  <si>
    <t xml:space="preserve">
Con corte tercer trimestre, se verifico que la accion acción 200647 con actividad 2371 fue declarada Cumplida y Efectiva segun informe final de auditoria, codigo 44, vigencia 2021 PAD 2022, del mes de septiembre de 2022.</t>
  </si>
  <si>
    <t>Acción cerrada por parte de la Contraloría de Bogotá.</t>
  </si>
  <si>
    <t>Cumplida y Efectiva
Septiembre 2022</t>
  </si>
  <si>
    <t>FILA_2</t>
  </si>
  <si>
    <t>3.2.1.2</t>
  </si>
  <si>
    <t>PAD2020-54-3.2.1.2.hallazgo administrativo por deficiencias en la elaboración del contrato no. 110-00129-286-0-2018</t>
  </si>
  <si>
    <t>Debilidad en los controles que garanticen la clara y correcta elaboracion de documentos</t>
  </si>
  <si>
    <t>Relizar una mesas de trabajo trimestral con los abogados del equipo de contratos y lider del equipo de contratación para reiterar lineamientos sobre elaboracion de documentos</t>
  </si>
  <si>
    <t xml:space="preserve">Cuatro (4) Mesas de trabajo. </t>
  </si>
  <si>
    <t>Se creó en el CPM la acción 200648 actividad 2372, Fecha incio:21/12/2020 - Fecha terminación: 6/12/2021. // Se han realizado mesas de trabajo de manera periódica, se cargaron al CPM como evidencia cuatro, del 24 de marzo, 7 de mayo, 3 de septiembre y 1 de octubre de 2021. Se cargaron las evidencias en CPM.</t>
  </si>
  <si>
    <t>OAJ: Accion declarada cumplida por la Contraloria de Bogota.</t>
  </si>
  <si>
    <t xml:space="preserve">
Con corte tercer trimestre, se verifico que la accion 200648 con  actividad 2372 fue declarada Cumplida y Efectiva segun informe final de auditoria, codigo 44, vigencia 2021 PAD 2022, del mes de septiembre de 2022.</t>
  </si>
  <si>
    <t>FILA_3</t>
  </si>
  <si>
    <t>3.2.1.3</t>
  </si>
  <si>
    <t>PAD2020-54-3.2.1.3.hallazgo administrativo por deficiencias en la organización de los expedientes únicos de los contratos no. 186 de 2020, 286 de 2018 y 477 de 2019.</t>
  </si>
  <si>
    <t>Deficiencias en la organización documental de los expedientes contractuales</t>
  </si>
  <si>
    <t>Realizar dos mesas de trabajo entre el archivo de bogota y el personal a cargo de los expedientes contractuales del dadep para recibir lineamientos y solucionar</t>
  </si>
  <si>
    <t>Dos Mesas de trabajo.</t>
  </si>
  <si>
    <t>Se creó en el CPM la acción 200649 actividad 2373, Fecha incio:21/12/2020 - Fecha terminación: 6/12/2021. // Se realizaron las dos mesas de trabajo propuestas una el 7 de mayo y otra el 21 de septiembre de 2021, se cargaron las evidencias al CPM.</t>
  </si>
  <si>
    <t xml:space="preserve">
Con corte tercer trimestre, se verifico que la accion 200649  con actividad 2373 fue declarada Cumplida y Efectiva segun informe final de auditoria, codigo 44, vigencia 2021 PAD 2022, del mes de septiembre de 2022.</t>
  </si>
  <si>
    <t>FILA_4</t>
  </si>
  <si>
    <t>2021 2021</t>
  </si>
  <si>
    <t>3.1.1.1</t>
  </si>
  <si>
    <t>PAD2021-46-3.1.1.1 Hallazgo administrativo por inconsistencias en los formularios CB 0003 - Ejecución de cuentas por pagar de la vigencia anterior y CBN 1001 -Programa Anual Mensualizado de Caja -PAC, reportados en el aplicativo SIVICOF</t>
  </si>
  <si>
    <t>Deficiencias en el control de la información rendida en el aplicativo SIVICOF</t>
  </si>
  <si>
    <t>Implementar en el respectivo procedimiento y ejecutar como mecanismo de control una revisión preliminar del informe CB-0003 denominado “Ejecución de cuentas por pagar de la vigencia anterior”, por parte del responsable de presupuesto, cumpliendo con lo establecido por la Contraloría de Bogotá y las normas vigentes</t>
  </si>
  <si>
    <t>(Número de Informes realizados con visto bueno del responsable de presupuesto / Número de Informes generados) X 100%</t>
  </si>
  <si>
    <t>Se crea en CPM accion 200717. actividad 2648. Fecha incio:22/12/2021 - Fecha terminacion: 21/12/2022
SAF: La acción 200717 a la fecha no presenta ningún avance.</t>
  </si>
  <si>
    <t>NO</t>
  </si>
  <si>
    <t>No se evidenció avance de la acción.</t>
  </si>
  <si>
    <t>La Oficina de Control Interno recomienda que para el segundo trimestre se inicie las acciones propuestas y se tenga un avance significativo.
Esta dentro de los tiempos de ejecución.</t>
  </si>
  <si>
    <t>SAF: El responsable de presupuesto como mecanismo de control  continua verificando que la información en los formatos este correcta antes de ser enviados a la oficina de sistemas quien realiza el cargue de los mismos en SIVICOF mensualmente.</t>
  </si>
  <si>
    <t>Con corte tercer trimestre de 2022 la OCI  evidencio el avance de la accion 200717, actividad 2648 a cargo de la SAF verificando soportes documentales de las tareas id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 id 4962, Formatos CB-0003: Ejecución cuentas por pagar de la vigencia anterior y CB-0104: Seguimiento a ejecución de reservas u obligaciones por pagar, enviados mensualmente. id 4977, Correo electrónico dirigido a la oficina de sistemas en el cual se envían los formatos presupuestales para la cuenta mensual de la Contraloría, los cuales fueron revisados previamente para garantizar el correcto envío de la información. La Oci verifica la ejecucion de esta actividad rutinaria de control.
Las tareas ejecutadas cuentan con las evidencias digitalizadas sin error de cargue.</t>
  </si>
  <si>
    <t>Con base a lo reportado por el proceso a cargo y las evidencias cargadas , la accion  estaria pendiente de cierre por parte de la contraloria.</t>
  </si>
  <si>
    <t>FILA_5</t>
  </si>
  <si>
    <t>PAD2021-46-3.1.1.1 Hallazgo administrativo por inconsistencias en los formularios CB 0003 - Ejecución de cuentas por pagar de la vigencia anterior y CBN 1001 -Programa Anual Mensualizado de Caja -PAC, reportados en el aplicativo SIVICOF.</t>
  </si>
  <si>
    <t>Realizar mesa de trabajo entre las partes responsables del cargue de la información del SIVICOF, para realizar un control a los archivos a remitir al ente de control.</t>
  </si>
  <si>
    <t>(Número de actas de mesas de trabajo realizadas / Número de actas de mesas de trabajo programadas) X 100%</t>
  </si>
  <si>
    <t>Se creo en el CPM acción 200712, actividad 2633. Fecha incio:22/12/2021 - Fecha terminación: 21/12/2022.
Oficina de sistemas 31/3/2022: Se establecieron acuerdos ralacionados con la publicación de la información en el sivicof en donde se establecio controles previos a la publicación y posteriores a la publicación.
Estas actividades estan documentadas en CPM con las respectivas evidencias, el seguimiento se hace més vencido es decir la cuenta mensual de marzo 2022 se reporta en el 15avo día hábil del mes siguiente al periodo a reportar.
Al día de hoy esta cargado seguimiento cuenta mensual de Diciembre, enero y febrero 2022</t>
  </si>
  <si>
    <t>Se evidencio el avance de la actividad ID  2633 con los cargues de evidencias ID 4645, 4646, 4647,4648, 4712, 4793, correspondientes a correos electrónicos de seguimiento y certificados SIVICOF soporte de los meses referenciados (diciembre 2021, enero y febrero 2022). El corte de marzo se verificará en el siguiente trimestre de seguimiento.</t>
  </si>
  <si>
    <t>El porcentaje reportado por el proceso no es consistente con el indicador propuesto (actas de mesa de trabajo). El valor calificado por la OCI corresponde al recaudo de información que sirve como insumo de las mesas de trabajo.
La Oficina de Control Interno recomienda que para el siguiente trimestre disponer de las actas de mesas de trabajo ejecutadas.
Esta dentro de los tiempos de ejecución.</t>
  </si>
  <si>
    <t>OS: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</si>
  <si>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SI : Estan cargados los documentos que soportan las activiades reportadas en el periodo determindado. A corte solicitado el cargue de informacion corresponde a lo reportado del mes de agosto la cual se reporta en septiembre (mes vencido es la periodicidad en en SIVICOF)</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</si>
  <si>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dciiembre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</si>
  <si>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r>
      <t xml:space="preserve">
</t>
    </r>
    <r>
      <rPr>
        <sz val="11"/>
        <color rgb="FFFF0000"/>
        <rFont val="Calibri"/>
        <family val="2"/>
        <scheme val="minor"/>
      </rPr>
      <t>La Oficina de Control Interno recomienda de nuevo al proceso revisar la consistencia de los soportes frente a la variable  del indicador establecida  ( disponer de las</t>
    </r>
    <r>
      <rPr>
        <b/>
        <sz val="11"/>
        <color rgb="FFFF0000"/>
        <rFont val="Calibri"/>
        <family val="2"/>
        <scheme val="minor"/>
      </rPr>
      <t xml:space="preserve"> actas de mesas de trabajo ejecutadas</t>
    </r>
    <r>
      <rPr>
        <sz val="11"/>
        <color rgb="FFFF0000"/>
        <rFont val="Calibri"/>
        <family val="2"/>
        <scheme val="minor"/>
      </rPr>
      <t>). El  valor (%) calificado por la OCI corresponde al recaudo de información que sirve como insumo de las mesas de trabajo.</t>
    </r>
    <r>
      <rPr>
        <sz val="11"/>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</si>
  <si>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FILA_6</t>
  </si>
  <si>
    <t>3.1.1.2</t>
  </si>
  <si>
    <t>PAD2021-46-3.1.1.2 Hallazgo administrativo, porque la entidad perdió competencia para liquidar el Contrato 238 de 2015</t>
  </si>
  <si>
    <t>Deficiencias en los controles implementados para efectuar la liquidación de los contratos dentro del término establecido en los mismos</t>
  </si>
  <si>
    <t>Realizar seguimiento semestral, mediante la remisión de un memorando junto con una matriz de contratos no liquidados, dirigido a los ordenadores de gasto.</t>
  </si>
  <si>
    <t>(Memorando realizados / Memorandos programados) X 100%</t>
  </si>
  <si>
    <t xml:space="preserve">Se creo en el CPM la accion 200713, actividad 2642. Fecha incio:22/12/2021 - Fecha terminacion: 21/12/2022.
La Oficina Asesora Jurídica se encuentra  depurando las bases de datos de las vigencias 2019, 2020 y 2021, frente a la información contenida en cada uno de los expedientes físicos, fechas de inicio, terminación, modificación y pérdida de competencia para liquidar, previo al envío del memorando respectivo junto con la matriz de los contratos no liquidados. </t>
  </si>
  <si>
    <t>OAJ: No reporto avance de la accion en el tercer trimestre</t>
  </si>
  <si>
    <t>Con corte tercer trimestre de 2022,  la OCI no  evidencio avance de la accion 200713, actividad 2642, tarea 4830, frente a lo reportado en el  trimestre anterior (memorando radicado 20221100024553).</t>
  </si>
  <si>
    <t xml:space="preserve">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
</t>
  </si>
  <si>
    <t>FILA_7</t>
  </si>
  <si>
    <t>3.1.2.2</t>
  </si>
  <si>
    <t>PAD2021-46-3.1.2.2 Hallazgo administrativo por la inefectividad de las acciones adelantadas por el DADEP, para el hallazgo N°. 3.2.7, PAD 2020 código de auditoría 52</t>
  </si>
  <si>
    <t>Inefectividad de las acciones adelantadas por el DADEP, para el hallazgo N°. 3.2.7, PAD 2020 código de auditoría 52, acciones 1 y 2, al DADEP no conocer los informes de supervisión soportados con las actas de recibo a satisfacción de las obras realizadas, los controles de calidad de los materiales y ejecución de las actividades, actas de inicio, modificaciones contractuales, actas de mayores y menores cantidades de obra, ítems no previstos, cambios de especificaciones.</t>
  </si>
  <si>
    <t>Elaborar y ejecutar de forma conjunta con la Terminal de Transporte un cronograma de seguimiento y control, para que el contratista haga la corrección y/o completitud de los informes que se encuentran pendientes de aprobación por parte del equipo supervisor.</t>
  </si>
  <si>
    <t>(Actividades realizadas / Actividades programadas) X 100%</t>
  </si>
  <si>
    <t>Se creo en CPM la accion 200709. Actividad 2622. Fecha incio:22/12/2021 - Fecha terminacion: 21/12/2022
SAI: Con radicado 20224000049382 del 09 de marzo del 2022, la terminal de transporte allega cronograma para realizar seguimiento.</t>
  </si>
  <si>
    <t xml:space="preserve">Se evidenció el avance de la actividad ID  2622 con los cargues de evidencias ID 4819  "Cronograma de seguimiento y control para entrega y aprobación de informes mensuales de actividades de la operación de las zonas de estacionamiento" - contrato interadministrativo 110-129-359-0-2019, verificando el cronograma establecido ( 5 fechas de informes).
</t>
  </si>
  <si>
    <t>La Oficina de Control Interno recomienda establecer una planificación de actividades con el cual se de claridad al porcentaje de avance de la acción.
Esta dentro de los tiempos de ejecución.</t>
  </si>
  <si>
    <t xml:space="preserve">SAI: Se realiza cronograma y se remite a la terminal </t>
  </si>
  <si>
    <t>Con corte tercer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Las tareas ejecutadas cuentan con las evidencias digitalizadas sin error de cargue.</t>
  </si>
  <si>
    <r>
      <rPr>
        <b/>
        <sz val="11"/>
        <color rgb="FFFF0000"/>
        <rFont val="Calibri"/>
        <family val="2"/>
        <scheme val="minor"/>
      </rPr>
      <t xml:space="preserve">Se requiere verificar el porcentaje de avance en CPM  donde figura 25% , pero el proceso a cargo reporta 100%. Se recomienda tener las evidencias de cumplimiento del cronograma.
</t>
    </r>
    <r>
      <rPr>
        <sz val="11"/>
        <color indexed="8"/>
        <rFont val="Calibri"/>
        <family val="2"/>
        <scheme val="minor"/>
      </rPr>
      <t xml:space="preserve">
Con base a lo reportado por el proceso a cargo y las evidencias cargadas , la accion con su actividad 2622 estaria pendiente de cierre por parte de la contraloria.</t>
    </r>
  </si>
  <si>
    <t>FILA_8</t>
  </si>
  <si>
    <t>Adelantar una reunión trimestral por parte del equipo de supervisión designado por el DADEP y el personal de la Terminal de Transporte que intervienen en la elaboración de los informes técnicos y financieros, como mecanismo de control para la presentación de informes y evitar imprecisiones.</t>
  </si>
  <si>
    <t>Actas de mesa de trabajo</t>
  </si>
  <si>
    <t>Se creo en CPM la accion 200709. Actividad 2623. Fecha incio:22/12/2021 - Fecha terminacion: 21/12/2022
SAI:  Se realiza mesa de trabajo por parte del equipo de supervisión designado por el DADEP y el personal de la Terminal de Transporte que intervienen en la elaboración de los informes técnicos y financieros. Para socializar plan de mejoramiento y establecer las acciones a ejecutar entre las entidades y dar cumplimiento a los terminos propuestos.</t>
  </si>
  <si>
    <t>Se evidenció el avance de la actividad ID  2623 con los cargues de evidencias ID 4820, acta de  (1/4)  mesa de trabajo del  25/2/2022, Para socializar plan de mejoramiento y establecer las acciones a ejecutar entre las entidades y dar cumplimiento a los términos propuestos.</t>
  </si>
  <si>
    <t>Se encuentra dentro de los tiempos de ejecución.</t>
  </si>
  <si>
    <t>SAI: Se realiza mesa de trabajo por parte del equipo de supervisión designado por el DADEP y el personal de la Terminal de Transporte con el fin de realizar seguimiento y dar cumplimiento a las acciones planteadas. (28/09/2022)</t>
  </si>
  <si>
    <t>Con corte tercer trimestre del 2022, la OCI  evidenció que el proceso a cargo gestiono la accion  200709,  actividad ID  2623  con evidencia de la tareas: id 4820  acta de primera mesa de trabajo del 25/2/2022,  id 4914  acta de segunda mesa de trabajo del  29/6/2022, , id 4998, acta tercera mesa de trabajo del 28/9/2022 dando seguimiento a los compromisos adquiridos  trimestralmente en relacion al contrato 110-00129-359-0-2019</t>
  </si>
  <si>
    <t>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</si>
  <si>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FILA_9</t>
  </si>
  <si>
    <t>3.1.3.2</t>
  </si>
  <si>
    <t>PAD2021-46-3.1.3.2 Hallazgo administrativo por deficiencias en la publicación de documentos en el SECOP II. Contratos 265, 235, 448, 600 y 002 de 2020</t>
  </si>
  <si>
    <t>Falta de seguimiento de los procedimientos de contratación por parte de la oficina encargada de publicar la contratación en el citado portal</t>
  </si>
  <si>
    <t>Socializar semestralmente la publicidad y transparencia de los contratos a los supervisores, apoyos de supervisión y oficina de contratación.</t>
  </si>
  <si>
    <t>(Socializaciones realizadas / Socializaciones programadas) X 100 %</t>
  </si>
  <si>
    <t>Se creo en el CPM la accion 200714, actividad 2643. Fecha incio:22/12/2021 - Fecha terminacion: 21/12/2022
La Oficina Asesora Jurídica realizó seguimiento trimestral a la documentación publicada en el SECOP, y cargada en expediente físico</t>
  </si>
  <si>
    <t>La Oficina de Control Interno recomienda que para el segundo trimestre se inice las acciones propuestas y se tenga un avance significativo.
Esta dentro de los tiempos de ejecucion</t>
  </si>
  <si>
    <t xml:space="preserve">OAJ: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</si>
  <si>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Con corte tercer trimestre del 2022, la OCI  evidenció que el proceso a cargo gestiono la accion  200714  con su actividad 2643 , demostrando su ejecucion total.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Los soportes de la actividad 2643  son igualmente validos para la actividad 2644.</t>
  </si>
  <si>
    <t>Con base a lo reportado por el proceso a cargo y las evidencias cargadas , la acción con su actividad 2643 estaria pendiente de cierre por parte de la contraloria.</t>
  </si>
  <si>
    <t>FILA_10</t>
  </si>
  <si>
    <t>Realizar seguimiento trimestral a la documentación publicada en el SECOP, mediante la remisión de un memorando junto con el informe de publicaciones, dirigido a los ordenadores de gasto</t>
  </si>
  <si>
    <t>(Memorando remitidos o realizados / Memorandos programados) X 100%</t>
  </si>
  <si>
    <t>Se creo en el CPM la accion 200714, actividad 2644. Fecha incio:22/12/2021 - Fecha terminacion: 21/12/2022
La Oficina Asesora Jurídica realizó seguimiento trimestral a la documentación publicada en el SECOP,  mediante la remisión de un memorando junto con el informe de publicaciones, dirigido a los ordenadores de gasto.  
Dentro de la actividad 2644, se solicita revisión documental por parte de las áreas, previo a  la socialización semestral  de  la publicidad y transparencia de los contratos a los supervisores, apoyos de supervisión y oficina de contratación.</t>
  </si>
  <si>
    <t>Se evidenció el avance de la actividad No.2644 y el cargue correcto de evidencias:  ID 4791 cargue " memorando de publicidad de documentos contractuales en SECOP II", realizando el seguimiento de la oficina jurídica de forma trimestral (1/4) / ID 4792 base de EXCEL con relación de contratos SECOP de la entidad y sus observaciones.</t>
  </si>
  <si>
    <t>Esta dentro de los tiempos de ejecucion</t>
  </si>
  <si>
    <t>OAJ: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</si>
  <si>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r>
      <t xml:space="preserve">Con corte tercer trimestre del 2022, la OCI evidenció  que la accion 200714 con su actividad 2644 tiene  relacionada seis (6) tareas ejecutadas asi: 
-id  4791  , (1) memorando inicial  No. 20221100022013 realizado con fecha del 31/3/2022 solicitando a los procesos  la publicidad de documentos contractuales en secop II. 
-id 4972: soporte de la base de datos de revision de contratos  de prestacion de servicios  del primer trimestre
-id 4946: soporte de correo de seguimiento enviado el 22/7/2022.
-id 4947: soporte de la base de datos de revision de contratos  de prestacion de servicios  del semestre (incluye trimestre 2).
-id 5006: soporte de correo de seguimiento enviado el 10-10-2022.
- id 5007: soporte de la base de datos de revision de contratos de prestacion de servicios de segundo semestre 2022 (incluye tercer trimestre).
Las tareas ejecutadas cuentan con las evidencias digitalizadas sin error de cargue.
El porcentaje de avance  segun la frecuencia establecida ( trimestral) es consistente con lo reportado:  1 memo incial y 2 correos de seguimientos.
</t>
    </r>
    <r>
      <rPr>
        <sz val="11"/>
        <color rgb="FFFF0000"/>
        <rFont val="Calibri"/>
        <family val="2"/>
        <scheme val="minor"/>
      </rPr>
      <t>Los soportes de la actividad 2643  son igualmente validos para la actividad 2644.</t>
    </r>
  </si>
  <si>
    <t xml:space="preserve">La Oficina de Control Interno recomienda que para el cuarto trimestre  se ejecute el seguimiento planeado adjuntando las evidencias correspondientes.
 La accion esta dentro de los tiempos de ejecucion, pero se recomienda al proceso a cargo informar a la Oficina de control Interno con 60 dias de anticipacion a su vencimiento  si la accion no sera cumplida  con el fin de gestionar la Prorroga ante la Contraloria.
</t>
  </si>
  <si>
    <t>FILA_11</t>
  </si>
  <si>
    <t>3.1.3.3</t>
  </si>
  <si>
    <t>PAD2021-46-3.1.3.3 Hallazgo administrativo por incluir en varios documentos del proceso de selección normas derogadas. Contrato 235 de 2020</t>
  </si>
  <si>
    <t>Se incluyeron en varios documentos del proceso de selección de seguros, normas derogadas</t>
  </si>
  <si>
    <t>Generar un punto de control, a partir de una mesa de trabajo con el intermediario de seguros, donde se revisará que los estudios previos cuenten con las normas actualizadas del proceso del contrato de seguros e incluir estos mismos en el normograma del proceso.</t>
  </si>
  <si>
    <t>(Número de actas de reunión realizadas / Número de actas de reunión programadas) x 100%</t>
  </si>
  <si>
    <t>Se crea en CPM accion 200718. actividad 2649. Fecha incio:22/12/2021 - Fecha terminacion: 21/12/2022
SAF: Se realizo una mesa de trabajo entre el DADEP y el intermediario de seguros JARGU CORREDORES DE SEGUROS S.A en el cual el intermediario informa que atendiendo las observaciones dadas previamente se realizo una revisión detallada de toda la normatividad en los documentos del proceso.</t>
  </si>
  <si>
    <t xml:space="preserve">Se evidenció el avance de la actividad ID 2649 con el cargue de acta del 23/2/2022 donde se realizó una mesa de trabajo entre el DADEP y el intermediario de seguros JARGU CORREDORES DE SEGUROS S.A donde se verifico que en el proceso anterior se había incluido la Ley 1873 de 2017 que ya no se encuentra vigente y el artículo 101 de la Ley 42 de 1993 el cual fue derogado, por lo tanto, estas normas no fueron incluidas en el proceso 2022. Se hace énfasis en que con detalle se revisó toda la normatividad para incluir normas vigentes y además que no sean improcedentes. </t>
  </si>
  <si>
    <t>SAF: Accion Cumplida</t>
  </si>
  <si>
    <t xml:space="preserve">
Con corte a tercer trimestre de 2022, la OCI  evidenció que el proceso gestiono  la accion 200718  con actividad 2649, demostrando su ejecucion total desde el primer  trimestre. Se cuenta con evidencia de la tarea 4767 Acta de la mesa de trabajo realizada entre el DADEP y el intermediario de seguros.
La tarea ejecutada cuenta con las evidencias digitalizadas sin error de cargue.</t>
  </si>
  <si>
    <t>FILA_12</t>
  </si>
  <si>
    <t>3.1.3.4</t>
  </si>
  <si>
    <t>PAD2021-46-3.1.3.4 Hallazgo administrativo por no incluir en la proyección del presupuesto del contrato a celebrar en el análisis económico del sector la tasa a la cual tenía contratada la entidad sus pólizas. Contrato 235 de 2020</t>
  </si>
  <si>
    <t>No se incluyó en el análisis económico del sector la tasa a la cual tenía contratada la entidad sus pólizas.</t>
  </si>
  <si>
    <t>Generar un punto de control, a partir de una mesa de trabajo con el intermediario de seguros, donde se revise que el análisis económico del sector incluya la tasa a la cual tenía contratada la entidad sus pólizas.</t>
  </si>
  <si>
    <t>Se crea en CPM accion 200719. actvidad 2650. Fecha incio:22/12/2021 - Fecha terminacion: 21/12/2022
SAF: Se realizo una mesa de trabajo entre el DADEP y el intermediario de seguros JARGU CORREDORES DE SEGUROS S.A en el cual el intermediario de seguros explica la manera como se determina el presupuesto en el proceso, como se realiza el estudio de mercado y se aclara que esta información se expone y describe en los estudios previos, estudio de mercado y análisis del sector.</t>
  </si>
  <si>
    <t>Se  evidenció el avance de la actividad ID 2650 con el cargue de acta del 23/2/2022 donde se realizó una mesa de trabajo entre el DADEP y el intermediario de seguros JARGU CORREDORES DE SEGUROS S.A  donde se expuso que el estudio de mercado se basó en el promedio de las tasas actuales manejadas para cada póliza por el DADEP y entidades con características similares, en cuanto a riesgos, condiciones de aseguramiento, valores asegurados, entre otros.</t>
  </si>
  <si>
    <t xml:space="preserve">
Con corte a tercer trimestre de 2022, la OCI  evidenció que el proceso gestiono  la acción 200719, con actividad 2650, demostrando su ejecucion total desde el primer  trimestre. Se cuenta con evidencia de la tarea 4768 Acta de la mesa de trabajo realizada entre el DADEP y el intermediario de seguros. 
La tarea ejecutada cuenta con las evidencias digitalizadas sin error de cargue.</t>
  </si>
  <si>
    <t>FILA_13</t>
  </si>
  <si>
    <t>3.1.3.5</t>
  </si>
  <si>
    <t>PAD2021-46-3.1.3.5 Hallazgo administrativo por no establecer en los estudios previos criterios técnicos ni económicos para determinar la vigencia de las pólizas en 307 días. Contrato 235 de 2020</t>
  </si>
  <si>
    <t>No se estableció en los estudios previos del contrato de seguros criterios técnicos ni económicos para determinar la vigencia de las pólizas</t>
  </si>
  <si>
    <t>Generar un punto de control, a partir de una mesa de trabajo con el intermediario de seguros, donde se revisará los criterios técnicos y económicos para determinar la vigencia de las pólizas.</t>
  </si>
  <si>
    <t>Se crea en CPM accion 200720. actvidad 2652. Fecha incio:22/12/2021 - Fecha terminacion: 21/12/2022
SAF: Se realizo una mesa de trabajo entre el DADEP y el intermediario de seguros JARGU CORREDORES DE SEGUROS S.A en el cual el intermediario de seguros explica como se calculó la vigencia de las pólizas, atendiendo las observaciones dadas por el DADEP previamente.</t>
  </si>
  <si>
    <t>Se evidenció el avance de la actividad ID 2652 con el cargue de acta del 23/2/2022 donde se realizó una mesa de trabajo entre el DADEP y el intermediario de seguros JARGU CORREDORES DE SEGUROS S.A  donde se expone que de acuerdo con el valor de las primas se calcula el presupuesto para una anualidad y partiendo de allí se ajustan a prorrata los días de acuerdo con el presupuesto disponible, resultando una vigencia de 406 días como plazo mínimo para el proceso actual, sin embargo, se aclara que en la evaluación se otorgará puntaje por mayor vigencia.</t>
  </si>
  <si>
    <t xml:space="preserve">
Con corte a tercer trimestre de 2022, la OCI  evidenció que el proceso gestiono  la acción 200720  con actividad 2652, demostrando su ejecucion total desde el primer  trimestre.  Se cuenta con evidencia de la tarea  4769 Acta de la mesa de trabajo realizada entre el DADEP y el intermediario de seguros.
La tarea ejecutada cuenta con las evidencias digitalizadas sin error de cargue.</t>
  </si>
  <si>
    <t>FILA_14</t>
  </si>
  <si>
    <t>3.1.3.6</t>
  </si>
  <si>
    <t>PAD2021-46-3.1.3.6 Hallazgo administrativo por no establecer en los estudios previos criterios técnicos ni económicos que justificaran el aumento del monto asegurado en la póliza de responsabilidad civil servidores públicos. Contrato 235 de 2020</t>
  </si>
  <si>
    <t>No se estableció en los estudios previos del proceso de contratación de seguros criterios técnicos ni económicos que justificaran el aumento de los montos asegurados.</t>
  </si>
  <si>
    <t>Generar un punto de control, a partir de una mesa de trabajo con el intermediario de seguros, donde se revisen los criterios técnicos y económicos que justifiquen los aumentos de los montos asegurados en las pólizas.</t>
  </si>
  <si>
    <t>Se crea en CPM accion 200721. actividad 2655. Fecha incio:22/12/2021 - Fecha terminacion: 21/12/2022
SAF: Se realizo una mesa de trabajo entre el DADEP y el intermediario de seguros JARGU CORREDORES DE SEGUROS S.A en el cual el intermediario de seguros establece que no es necesario realizar aclaración de los valores asegurados ya que se mantienen los mismos valores de las pólizas vigentes a la fecha, únicamente se actualiza el valor asegurado de la póliza Todo Riegos de acuerdo con el Índice Variable actual.</t>
  </si>
  <si>
    <t>Se evidenció el avance de la actividad ID 2655 con el cargue de acta del 23/2/2022 donde se realizó una mesa de trabajo entre el DADEP y el intermediario de seguros JARGU CORREDORES DE SEGUROS S.A  donde se expone que no será necesario realizar aclaración de los valores asegurados ya que se mantienen los mismos valores asegurados de las pólizas vigentes a la fecha, únicamente se actualiza el valor asegurado de la póliza Todo Riegos de acuerdo con el Índice Variable actual.</t>
  </si>
  <si>
    <t xml:space="preserve">
Con corte a tercer trimestre de 2022, la OCI  evidenció que el proceso gestiono  la acción 200721  con actividad 2655, demostrando su ejecucion total desde el primer  trimestre.     Se cuenta con evidencia de la tarea  4770, Acta de la mesa de trabajo realizada entre el DADEP y el intermediario de seguros.
La tarea ejecutada cuenta con las evidencias digitalizadas sin error de cargue.</t>
  </si>
  <si>
    <t>FILA_15</t>
  </si>
  <si>
    <t>3.1.3.7</t>
  </si>
  <si>
    <t>PAD2021-46-3.1.3.7 Hallazgo administrativo con presunta incidencia disciplinaria por la no expedición de la certificación de inexistencia de personal de planta. Contrato 448 de 2020</t>
  </si>
  <si>
    <t>No expedición de la certificación de inexistencia de personal de planta. Contrato 448 de 2020</t>
  </si>
  <si>
    <t>Realizar una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</si>
  <si>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(Certificaciones realizadas / Número de contratos de prestación de servicios profesionales y de apoyo a la gestión con personas jurídicas suscritos).</t>
  </si>
  <si>
    <t>Se creo en el CPM la accion 200715, actividad 2645. Fecha incio:22/12/2021 - Fecha terminacion: 21/12/2022
La Oficina Asesora Jurídica realizó la verificación de la emisión del certificado de insuficiencia de personal de contratos de prestación de servicios profesionales y de apoyo a la gestión con personas jurídicas, para la vigencia 2022, onstatando que se encuentran debidamente cargados en  el expediente físico y en Secop,  Para la vigencia 2021 , se ridentificaron  los contratos en la base de datos y se solicitaron los expedientes físicos para revisión, la cual se encuentra en curso.</t>
  </si>
  <si>
    <t xml:space="preserve"> No se evidenció avance de la acción.</t>
  </si>
  <si>
    <t>OAJ: Accion Cumplida</t>
  </si>
  <si>
    <t>Con corte a tercer trimestre de 2022, la OCI  evidenció que el proceso a cargo gestiono  la accion  200715,  con una (1) actividad 2645, demostrando su ejecucion total desde el segundo trimestre.  Se cuenta con evidencia de la tarea id 4850  de la constacion de certificados de insuficiencia de personal con fecha del 27/5/2022.
La tarea ejecutada cuenta con las evidencias digitalizadas sin error de cargue.</t>
  </si>
  <si>
    <t>FILA_16</t>
  </si>
  <si>
    <t>3.1.3.10</t>
  </si>
  <si>
    <t>PAD2021-46-3.1.3.10 Hallazgo administrativo con presunta incidencia disciplinaria por la delegación de contratistas como supervisores de los contratos N° 600 de 2020 y 485 de 2020</t>
  </si>
  <si>
    <t>Delegación de contratistas como supervisores de los contratos N° 600 de 2020 y 485 de 2020.</t>
  </si>
  <si>
    <t>Realizar un diagnóstico de la función de vigilancia contractual, incluyendo un concepto especializado y recomendaciones estratégicas para el fortalecimiento de la función de vigilancia contractual.</t>
  </si>
  <si>
    <t>Documento realizado con el contenido del diagnostico y concepto.</t>
  </si>
  <si>
    <t>Se creo en el CPM la accion 200716, actividad 2646. Fecha incio:22/12/2021 - Fecha terminacion: 21/12/2022
La Oficina Asesora Jurídica, solicitó a la firma Avellaneda y Asoc iados, realizar un diagnóstico de la función de vigilancia contractual, incluyendo un concepto especializado y recomendaciones estratégicas para el fortalecimiento de la función de vigilancia contractual. Nos encontramos a la espera de respuesta.</t>
  </si>
  <si>
    <t>Con corte a tercer trimestre de 2022, la OCI  evidenció que el proceso a cargo gestiono  la accion   200716,  actividad ID  2646 , demostrando su ejecucion total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</si>
  <si>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FILA_17</t>
  </si>
  <si>
    <t>3.1.3.13</t>
  </si>
  <si>
    <t>PAD2021-46-3.1.3.13 Hallazgo administrativo por deficiencias en la elaboración de los informes de ejecución por parte de la Terminal de Transporte S.A. referentes al contrato interadministrativo 359 de 2019</t>
  </si>
  <si>
    <t>Deficiencias en los informes de ejecución presentados por parte de la Terminal de Transporte S.A</t>
  </si>
  <si>
    <t>Elaborar un documento de "lineamientos para presentación de informes de gestión de contratos interadministrativos para la administración de parqueaderos" que contenga los requisitos mínimos, así como los elementos de carácter técnico, jurídico, financiero y contable del estado de los predios entregados en administración, para la verificación de su cumplimiento.</t>
  </si>
  <si>
    <t xml:space="preserve">Documento de Lineamientos </t>
  </si>
  <si>
    <t>Se creo en CPM la accion 200710. Actividad 2624. Fecha incio:22/12/2021 - Fecha terminacion: 21/12/2022
SAI:Se elabora documentos de Lineamientos para presentación de los informes de actividades de la operación de las zonas de estacionamiento entregadas en virtud del contrato interadministrativo no. 110-129-359-0-2019. Se envía a la Terminal de Transporte 20223050031351 el 15 de marzo de 2022 el documento de Lineamientos</t>
  </si>
  <si>
    <t>Se  evidenció el avance de la actividad ID 2624 con el cargue de evidencias del ID4821 envío documentos de lineamientos para presentación de informes de actividades el 15/3/2022 a la Terminal de Transportes en virtud del contrato interadministrativo 110-129-359-0-2019.</t>
  </si>
  <si>
    <t>SAI: Accion Cumplida</t>
  </si>
  <si>
    <t>Con corte a tercer trimestre de 2022, la OCI  evidenció que el proceso a cargo gestiono  la accion 200710, actividad 2624 , demostrando su ejecucion total desde el primer trimestre. Se cuenta con  soporte de la tarea id 4856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</si>
  <si>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 la accion  estaria pendiente de cierre por parte de la contraloria</t>
  </si>
  <si>
    <t>FILA_18</t>
  </si>
  <si>
    <t>Realizar una mesa de trabajo con la Terminal de Transportes, para socializar los lineamientos para presentación de informes de gestión contratos interadministrativos, para administración de parqueaderos</t>
  </si>
  <si>
    <t xml:space="preserve">Acta de mesa de trabajo </t>
  </si>
  <si>
    <t>Se creo en CPM la accion 200710. Actividad 2625. Fecha incio:22/12/2021 - Fecha terminacion: 21/12/2022
SAI: El 15 de marzo del 2022 se realiza mesa de trabajo con la Terminal de Transportes y el equipo de supervision, para socializar los lineamientos para presentación de informes de gestión contratos interadministrativos, para administración de parqueaderos</t>
  </si>
  <si>
    <t>Se  evidenció el avance de la actividad ID 2625 con el cargue de evidencias del ID4822 , acta de mesa de trabajo del 15/3/2022 , con la Terminal de Transportes y el equipo de supervisión, para socializar los lineamientos para presentación de informes de gestión contratos interadministrativos, para administración de parqueaderos.</t>
  </si>
  <si>
    <t>Con corte a tercer trimestre de 2022, la OCI  evidenció que el proceso a cargo gestiono  la accion 200710, actividad  2625, demostrando su ejecucion total desde el primer trimestre. ,  Se cuenta con  soporte de la tarea id 4822  mesa de trabajo del 15/3/2022 con la Terminal de Transportes y el equipo de supervision, para socializar los lineamientos para presentación de informes de gestión contratos interadministrativos, para administración de parqueaderos.
La tarea ejecutada cuenta con las evidencias digitalizadas sin error de cargue.</t>
  </si>
  <si>
    <t>FILA_19</t>
  </si>
  <si>
    <t>PAD2021-46-3.2.1.1 Hallazgo administrativo por incumplimiento en la magnitud de las metas 3 y 4 del Proyecto de inversión 1064, Estructurando a Bogotá desde el espacio público, para la vigencia 2020</t>
  </si>
  <si>
    <t>Fallas en la planeación por parte del DADEP, al estimar de forma deficiente el alcance de los objetivos previstos para desarrollar las metas establecidas, lo que conllevó a que esta meta no se cumpliera durante la vigencia 2020. Este hecho ocasiona una mala gestión de los recursos ejecutados por la entidad al determinarse de forma errónea, tanto los recursos presupuestados, como los avances de las metas a lograr durante las respectivas vigencias.</t>
  </si>
  <si>
    <t>Ejecutar actividades de control por parte de los gerentes de proyectos, a través de mesas de trabajo, donde se revise el reporte de seguimiento trimestral del SEGPLAN, con el fin de analizar el cumplimiento de las metas o su oportuna reprogramación.</t>
  </si>
  <si>
    <t>(Actas de mesas de trabajo realizados / Actas de mesas de trabajo programados) X 100%</t>
  </si>
  <si>
    <t>Se creó la acción #200708 en el aplicativo CPM, actividad 2621. Fecha incio:22/12/2021 - Fecha terminacion: 21/12/2022
OAP: En el trimestre de seguimiento, no se presentaron avances en la actividad 2621, acción # 200708; Se encuentra en dentro del plazo de ejecución previsto (21/12/2022)</t>
  </si>
  <si>
    <t xml:space="preserve">
La Oficina de Control Interno recomienda que para el segundo trimestre se inicie las acciones propuestas y se tenga un avance significativo.
Esta dentro de los tiempos de ejecución.</t>
  </si>
  <si>
    <t>OAP:Accion Cumplida</t>
  </si>
  <si>
    <t>Con corte a tercer trimestre de 2022,   la OCI  evidenció que el proceso a cargo gestiono  la accion  200708,  actividad ID  2621 , demostrando su ejecucion total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</si>
  <si>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FILA_20</t>
  </si>
  <si>
    <t>Actualizar la Guía para la Planeación y el Seguimiento Estratégico, con lineamientos para la formulación de metas de los proyectos de inversión en el momento de cambio de administración distrital y/o plan de desarrollo, de acuerdo con las indicaciones y/o procedimientos expedidos por la Secretaría Distrital de Planeación.</t>
  </si>
  <si>
    <t>Guía actualizada y oficializada</t>
  </si>
  <si>
    <t>Se creó la acción #200704 en el aplicativo CPM, actividad 2617. Fecha incio:22/12/2021 - Fecha terminacion: 21/12/2022
OAP:  En el trimestre de seguimiento, no se presentaron avances en la actividad 2617, acción # 200704. Se encuentra en dentro del plazo de ejecución previsto (21/12/2022)</t>
  </si>
  <si>
    <t>Con corte a tercer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</si>
  <si>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FILA_21</t>
  </si>
  <si>
    <t>PAD2021-46-3.2.1.2 Hallazgo administrativo por diferencias entre las cifras reportadas por el DADEP entre la información entregada a la Contraloría para su análisis y los reportes CB-0103 y CB-0422 en la vigencia 2020</t>
  </si>
  <si>
    <t>Deficiencias al consolidar las cifras en el reporte CB-0422 de la vigencia 2020 para la cuenta SIVICOF.</t>
  </si>
  <si>
    <t>Establecer puntos de control, a través de una mesa de trabajo entre las Oficinas Asesoras Jurídica y de Planeación, antes de realizar los reportes, para validar que la información de los reportes CB-0103 y CB-0422 sea coherente y estableciendo los respectivos vistos buenos.</t>
  </si>
  <si>
    <t>Acta firmada entre las áreas de Planeación y Jurídica</t>
  </si>
  <si>
    <t>Se creó la acción #200705 en el aplicativo CPM, actividad 2618. Fecha incio:22/12/2021 - Fecha terminacion: 21/12/2022
OAP:  En el trimestre de seguimiento, no se presentaron avances en la actividad 2618, acción # 200705. Se encuentra en dentro del plazo de ejecución previsto (21/12/2022).</t>
  </si>
  <si>
    <t>Con corte a tercer trimestre de 2022,   la OCI  evidenció que el proceso a cargo gestiono  la accion 200705, actividad 2618 , demostrando su ejecucion total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</si>
  <si>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FILA_22</t>
  </si>
  <si>
    <t>PAD2021-46-3.2.1.3 Hallazgo administrativo por deficiencias en la determinación y seguimiento de las magnitudes de las metas 1 y 4 del Proyecto 7838 Fortalecimiento de la sostenibilidad y defensa del patrimonio inmobiliario distrital y el espacio público a cargo del DADEP en Bogotá.</t>
  </si>
  <si>
    <t>Fallas en la planeación por parte del DADEP, al estimar de forma deficiente la medición de los objetivos previstos para desarrollar las metas establecidas, lo que conlleva a que se observe de manera confusa el cumplimiento estas.</t>
  </si>
  <si>
    <t>Actualizar la Guía para la Planeación y el Seguimiento Estratégico, con lineamientos para la formulación de metas de los proyectos de inversión en los cambios de administración distrital y plan de desarrollo, de acuerdo con las indicaciones y/o procedimientos expedidos por la Secretaría Distrital de Planeación.</t>
  </si>
  <si>
    <t>Una guía actualizada y oficializada</t>
  </si>
  <si>
    <t>Se creó la acción #200706 en el aplicativo CPM, actividad 2619. Fecha incio:22/12/2021 - Fecha terminacion: 21/12/2022
OAP:  En el trimestre de seguimiento, no se presentaron avances en la actividad 2619, acción # 200706. Se encuentra en dentro del plazo de ejecución previsto (21/12/2022)</t>
  </si>
  <si>
    <t>Con corte a tercer trimestre de 2022,   la OCI  evidenció que el proceso a cargo gestiono  la  accion 200706, actividad 2619 , demostrando su ejecucion total desde el segundo trimestre.Se cuenta con soportes de la tarea: id 4909 correspondiente a la Guía para la Planeación y el Seguimiento Estratégico ajustada.
Las tareas ejecutadas cuentan con las evidencias digitalizadas sin error de cargue.</t>
  </si>
  <si>
    <t>FILA_23</t>
  </si>
  <si>
    <t>3.2.2.1</t>
  </si>
  <si>
    <t>PAD2021-46-3.2.2.1 3.2.2.1 Hallazgo administrativo por deficiencias en el contenido del documento electrónico CBN-0021 Balance Social, presentado por el DADEP, para la vigencia 2020</t>
  </si>
  <si>
    <t>Desconocimiento de la normatividad relacionada con el cumplimiento de la rendición de cuentas ante la Contraloría de Bogotá</t>
  </si>
  <si>
    <t>Realizar socialización a los referentes de las áreas misionales y la Oficina Asesora de Planeación del instructivo Balance Social Versión 5.0 establecido por la Contraloría de Bogotá en la Resolución 009 de 2019</t>
  </si>
  <si>
    <t>(Socialización realizada / Socialización programada) X 100%</t>
  </si>
  <si>
    <t>Se creó la acción #200707 en el aplicativo CPM, actividad 2620. Fecha incio:22/12/2021 - Fecha terminacion: 21/12/2022
OAP: En el trimestre de seguimiento, no se presentaron avances en la actividad 2620, acción # 200707.Se encuentra en dentro del plazo de ejecución previsto (21/12/2022)</t>
  </si>
  <si>
    <t>OAP: Al corte, no se desarrolló la acción de mejoramiento, pero durante este periodo se gestionó una capacitación de Balance Social con la Contraloría de Bogotá; la misma  se desarrollo el día 4 de octubre de 2022, donde se realizó una explicación a los enlaces e integrantes de la Oficina Asesora de Planeación, sobre la metodología para la elaboración del balance social. Así mismo, se resolvieron dudas e inquietudes a la hora de realizar el balance social, debido a las particularidades propias del carácter técnico que tiene el DADEP.</t>
  </si>
  <si>
    <t>Con corte a tercer trimestre de 2022,   la OCI  evidenció que el proceso a cargo gestiono  la  accion 200707, actividad 2620 demostrando su ejecucion en el periodo objeto de revision.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Las tareas ejecutadas cuentan con las evidencias digitalizadas sin error de cargue.</t>
  </si>
  <si>
    <t>FILA_24</t>
  </si>
  <si>
    <t>3.2.4.1</t>
  </si>
  <si>
    <t>PAD2021-46-3.2.4.1 Hallazgo administrativo por inexactitud en el cálculo del porcentaje de ejecución presupuestal de una meta ambiental</t>
  </si>
  <si>
    <t>Por tratarse del primer reporte de la entidad, en el aplicativo PACA STORM de la Secretaría de Ambiente, no había claridad en la metodología del diligenciamiento del formato, tanto en su lectura, como en su reporte.</t>
  </si>
  <si>
    <t>Solicitar la realización de una capacitación a los profesionales delegados paca del DADEP, sobre la metodología del reporte en la plataforma STORM de la secretaría distrital de ambiente, incluyendo el cálculo del porcentaje de ejecución presupuestal de una meta ambiental.</t>
  </si>
  <si>
    <t>(Capacitación realizada) / (capacitación programada) X 100</t>
  </si>
  <si>
    <t>Se crea en CPM accion 200722. actividad 2656. Fecha incio:22/12/2021 - Fecha terminacion: 21/12/2022
SAF: Se realizó una capacitación a los profesionales delegados del DADEP de las áreas misionales que realizan los reportes del PACA , sobre la metodología del reporte en la plataforma STORM de la Secretaría Distrital de Ambiente, incluyendo el cálculo del porcentaje de ejecución presupuestal de una meta ambiental.</t>
  </si>
  <si>
    <t>Se  evidenció el avance de la actividad ID 2656 con el cargue de los soportes id 4771 , 4772 , 4773 donde se gestionó  capacitación para reporte PACA con la Secretaria Distrital de Ambiente y Acta capacitación diligenciamiento Formulario: 206 SEGUIMIENTO PACA BOGOTA SIGLO XXI 2020-2024 del Informe 32 Seguimiento PACA Bogotá Siglo XXI 2020-2024 que debe reportar la entidad en el aplicativo STORM semestralmente en el marco del seguimiento al PACA.</t>
  </si>
  <si>
    <t xml:space="preserve">Con corte a tercer trimestre de 2022,   la OCI  evidenció que el proceso a cargo gestiono  la  accion 200722 con actividad 2656 demostrando su ejecucion total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</si>
  <si>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FILA_25</t>
  </si>
  <si>
    <t>3.3.1.1</t>
  </si>
  <si>
    <t>PAD2021-46-3.3.1.1 Hallazgo administrativo por depreciar dos construcciones que pertenecen a la categoría de inventarios</t>
  </si>
  <si>
    <t>Al realizar la reclasificación contable de la categoría Propiedad Planta y Equipo a Inventarios, se siguió realizando la depreciación por error involuntario, sin embargo fue subsanado este hecho en el mes de febrero de la presente vigencia.</t>
  </si>
  <si>
    <t>Realizar una socialización al equipo encargado del reconocimiento contable, sobre la adecuada contabilización de la SRI de las reclasificaciones de bienes inmuebles entre cuentas del activo.</t>
  </si>
  <si>
    <t>Socialización realizada</t>
  </si>
  <si>
    <t>Se crea en el CPM accion 200723. actividad 2657. Fecha incio:22/12/2021 - Fecha terminacion: 21/12/2022
SAF Se realizo una socialización con el equipo encargado del reconocimiento contable en la entidad sobre las normas relacionadas con el reconocimiento, clasificación y medición de bienes inmuebles entre cuentas del activo.</t>
  </si>
  <si>
    <t>Se  evidenció el avance de la actividad ID 2657 con el cargue de los soportes id 4677 Acta de Reunión del día 31/1/20222 del equipo contable de la entidad para dar a conocer las normas relacionadas con el reconocimiento, clasificación y medición de las reclasificaciones de bienes inmuebles.</t>
  </si>
  <si>
    <t xml:space="preserve">
Con corte a tercer trimestre de 2022,   la OCI  evidenció que el proceso a cargo gestiono  la  accion 200723 con actividad 2657 demostrando su ejecucion total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</si>
  <si>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FILA_26</t>
  </si>
  <si>
    <t>3.3.1.2</t>
  </si>
  <si>
    <t>PAD2021-46-3.3.1.2 Hallazgo administrativo por la falta de registro en los Libros Auxiliares de los valores en los predios registrados como “REVELACIONES” en el SIDEP</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</si>
  <si>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</si>
  <si>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Elaborar un documento de diagnóstico en su primera fase de los bienes pertenecientes a la muestra revisada por el ente de control, con los equipos de estudios técnicos, jurídicos, saneamiento, cartografía y contabilidad, de los bienes en las revelaciones con el fin de determinar cuáles son susceptibles de valoración.</t>
  </si>
  <si>
    <t>Documento de diagnóstico valorado</t>
  </si>
  <si>
    <t>Desde la SRI se crearon el en el CPM  la acción 200698 con la actividad 2647 . Fecha incio:22/12/2021 - Fecha terminacion: 21/12/2022
SRI: Se adelató reunión con el grupo de cartográfia y grupo contable el día 26 de enero 2022, en la cual se determinaron las tareas de revisar la base tomada por el ente de control.
Posterormente se realizó revisión con los coordinadores de la SRI el día 9 de marzo para conocer los avances y  seguido se realizó un diagnostico del grupo contable. Documento que se adjunta en formato PDF</t>
  </si>
  <si>
    <t xml:space="preserve">Se evidenció el avance de la actividad ID 2647 con el cargue de los soportes ID 4801 documento PREPARACIÓN DIAGNOSTICO PRIMER TRIMESTRE REVELACIONES, ID 4802 Acta reunión del 26/1/20222 con cartografía y contabilidad, ID 4803 acta de Reunión del 9/3/2022 de Coordinadores SRI Presentación y seguimiento Plan de Acción. 
</t>
  </si>
  <si>
    <t xml:space="preserve">
La Oficina de Control Interno recomienda establecer una planificación de actividades con el cual se de claridad al porcentaje de avance de la acción.
Esta dentro de los tiempos de ejecución.</t>
  </si>
  <si>
    <r>
      <t xml:space="preserve">SRI: Se han realizado reuniones en la  SRI, con el fin de aclarar el estado y condición de los </t>
    </r>
    <r>
      <rPr>
        <b/>
        <sz val="11"/>
        <color indexed="8"/>
        <rFont val="Calibri"/>
        <family val="2"/>
      </rPr>
      <t>591</t>
    </r>
    <r>
      <rPr>
        <sz val="11"/>
        <color indexed="8"/>
        <rFont val="Calibri"/>
        <family val="2"/>
        <scheme val="minor"/>
      </rPr>
      <t xml:space="preserve"> predios (Documento de Trabajo). 
A continuación el estado en el que se encuentran: 
</t>
    </r>
    <r>
      <rPr>
        <b/>
        <sz val="11"/>
        <color indexed="8"/>
        <rFont val="Calibri"/>
        <family val="2"/>
      </rPr>
      <t xml:space="preserve">11 </t>
    </r>
    <r>
      <rPr>
        <sz val="11"/>
        <color indexed="8"/>
        <rFont val="Calibri"/>
        <family val="2"/>
      </rPr>
      <t>P</t>
    </r>
    <r>
      <rPr>
        <sz val="11"/>
        <color indexed="8"/>
        <rFont val="Calibri"/>
        <family val="2"/>
        <scheme val="minor"/>
      </rPr>
      <t xml:space="preserve">redios desincorporados.
</t>
    </r>
    <r>
      <rPr>
        <b/>
        <sz val="11"/>
        <color indexed="8"/>
        <rFont val="Calibri"/>
        <family val="2"/>
      </rPr>
      <t>129</t>
    </r>
    <r>
      <rPr>
        <sz val="11"/>
        <color indexed="8"/>
        <rFont val="Calibri"/>
        <family val="2"/>
        <scheme val="minor"/>
      </rPr>
      <t xml:space="preserve"> Se encuentran en revisión por parte  del Sistema de Información Geográfica.
</t>
    </r>
    <r>
      <rPr>
        <b/>
        <sz val="11"/>
        <color indexed="8"/>
        <rFont val="Calibri"/>
        <family val="2"/>
      </rPr>
      <t>56</t>
    </r>
    <r>
      <rPr>
        <sz val="11"/>
        <color indexed="8"/>
        <rFont val="Calibri"/>
        <family val="2"/>
        <scheme val="minor"/>
      </rPr>
      <t xml:space="preserve"> Se están revisando su condición de  incorporación.
</t>
    </r>
    <r>
      <rPr>
        <b/>
        <sz val="11"/>
        <color indexed="8"/>
        <rFont val="Calibri"/>
        <family val="2"/>
      </rPr>
      <t>85</t>
    </r>
    <r>
      <rPr>
        <sz val="11"/>
        <color indexed="8"/>
        <rFont val="Calibri"/>
        <family val="2"/>
      </rPr>
      <t xml:space="preserve"> E</t>
    </r>
    <r>
      <rPr>
        <sz val="11"/>
        <color indexed="8"/>
        <rFont val="Calibri"/>
        <family val="2"/>
        <scheme val="minor"/>
      </rPr>
      <t xml:space="preserve">stan siendo revisados por el grupo de estudios técnicos. 
</t>
    </r>
    <r>
      <rPr>
        <b/>
        <sz val="11"/>
        <color indexed="8"/>
        <rFont val="Calibri"/>
        <family val="2"/>
      </rPr>
      <t>98</t>
    </r>
    <r>
      <rPr>
        <sz val="11"/>
        <color indexed="8"/>
        <rFont val="Calibri"/>
        <family val="2"/>
        <scheme val="minor"/>
      </rPr>
      <t xml:space="preserve"> Se encuentran en propiedad horizontal.
</t>
    </r>
    <r>
      <rPr>
        <b/>
        <sz val="11"/>
        <color indexed="8"/>
        <rFont val="Calibri"/>
        <family val="2"/>
      </rPr>
      <t>6</t>
    </r>
    <r>
      <rPr>
        <sz val="11"/>
        <color indexed="8"/>
        <rFont val="Calibri"/>
        <family val="2"/>
        <scheme val="minor"/>
      </rPr>
      <t xml:space="preserve">  Para revisar su condición de saneamiento, 
</t>
    </r>
    <r>
      <rPr>
        <b/>
        <sz val="11"/>
        <color indexed="8"/>
        <rFont val="Calibri"/>
        <family val="2"/>
      </rPr>
      <t>192</t>
    </r>
    <r>
      <rPr>
        <sz val="11"/>
        <color indexed="8"/>
        <rFont val="Calibri"/>
        <family val="2"/>
        <scheme val="minor"/>
      </rPr>
      <t xml:space="preserve"> Estan en clasificación ( si corresponde a salones comunales, colegios, entre otros).
</t>
    </r>
    <r>
      <rPr>
        <b/>
        <sz val="11"/>
        <color indexed="8"/>
        <rFont val="Calibri"/>
        <family val="2"/>
      </rPr>
      <t>14</t>
    </r>
    <r>
      <rPr>
        <sz val="11"/>
        <color indexed="8"/>
        <rFont val="Calibri"/>
        <family val="2"/>
        <scheme val="minor"/>
      </rPr>
      <t xml:space="preserve"> Predios valorados. 
Derivado de esta tarea cada grupo técnico se encuentra adelantando los conceptos y condición de cada uno de los predios en mención. Se realizará la revisión para su clasificación y se adelantará la redacción del documento de diagnóstico con su debida explicación técnica.</t>
    </r>
  </si>
  <si>
    <t>SI: Actas de las reuniones adelantadas y grabación para su revisión y documentos entregados por cada uno de los grupos técnicos.</t>
  </si>
  <si>
    <t>Con corte a tercer trimestre de 2022,   la OCI  evidenció que el proceso a cargo gestiono  avance sobre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Es necesario que se ingresen las evidencias del documento de diagnostico y avances del ultimo trimestre.
Las tareas ejecutadas cuentan con las evidencias digitalizadas sin error de cargue.</t>
  </si>
  <si>
    <t>FILA_27</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</si>
  <si>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</si>
  <si>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Reconocer contablemente los predios a los cuales sea posible determinar su medición de acuerdo con el diagnóstico realizado por la Subdirección de Registro Inmobiliario.</t>
  </si>
  <si>
    <t>(Número predios reconocidos / Número de predios diagnosticados) X 100%</t>
  </si>
  <si>
    <t>Se crea en CPM accion 200724. actividad 2658. Fecha incio:22/12/2021 - Fecha terminacion: 21/12/2022
SAF: La acción 200724 a la fecha no presenta ningún avance</t>
  </si>
  <si>
    <t>SAF: Se inicio el reconocimiento contable de los predios de acuerdo con el diagnóstico realizado por la Subdirección de Registro Inmobiliario.</t>
  </si>
  <si>
    <t>Con corte a tercer trimestre de 2022,   la OCI  evidenció que el proceso a cargo gestiono  avance sobre la  accion 200724, actividad 2658. Se cuenta con evidencia de las tarea id 4953, Reporte con el primer avance del diagnóstico realizado por la Subdirección de Registro Inmobiliario para reconocer contablemente los predios ,id 4954, Cuadro en excel con los datos de los predios reconocidos contablemente.
Las tareas ejecutadas cuentan con las evidencias digitalizadas sin error de cargue.</t>
  </si>
  <si>
    <t>La Oficina de Control Interno recomienda que para el cuarto trimestre se culmine con la actividad propuesta.
La accion esta dentro de los tiempos de ejecucion, pero se recomienda al proceso a cargo informar a la Oficina de control Interno con 60 dias de anticipacion a su vencimiento  si la accion no sera cumplida  con el fin de gestionar la Prorroga ante la Contraloria.</t>
  </si>
  <si>
    <t>FILA_28</t>
  </si>
  <si>
    <t>3.3.1.3</t>
  </si>
  <si>
    <t>PAD2021-46-3.3.1.3 Hallazgo administrativo por inadecuada revelación en las notas a los estados financieros, a 31 de diciembre de 2020, de la cantidad de procesos de clasificación probable</t>
  </si>
  <si>
    <t>Inobservancia de la norma emitida por la contaduría general de la nación al momento de elaborar las notas en la cuenta 2701</t>
  </si>
  <si>
    <t>Efectuar una descripción detallada de la cuenta 2701 "litigios y demandas”, al momento de la elaboración de las notas a los estados financieros en el cierre de la vigencia 2021.</t>
  </si>
  <si>
    <t>(Número de notas de los estados financieros vigencia 2021 detalladas / Número de notas de los estados financieros generadas) x 100%</t>
  </si>
  <si>
    <t>Se crea en CPM accion 200725, actividad 2659. Fecha incio:22/12/2021 - Fecha terminacion: 21/12/2022
SAF: Se elaboraron las notas a los Estados Financieros describiendo detalladamente la cuenta 2701 "litigios y demandas”, como se puede ver en la nota 23 PROVISIONES página número 54 de las notas a los estados financieros del DADEP al 31 de diciembre de 2021.</t>
  </si>
  <si>
    <t>Se evidenció el avance de la actividad ID 2659 con el cargue de los soportes ID 4679, Notas de los Estados Financieros al 31 de diciembre del 2021, detallando cada una de las cuentas entre ellas la cuenta de litigios y demandas..</t>
  </si>
  <si>
    <t>Con corte a tercer trimestre de 2022,   la OCI  evidenció que el proceso a cargo gestiono  la  accion 200725 con actividad 2659. demostrando su ejecucion total desde el primer  trimestre.   Se cuenta con evidencia de las tarea id 4679 Notas de los Estados Financieros al 31 de diciembre del 2021.
Las tareas ejecutadas cuentan con las evidencias digitalizadas sin error de cargue.</t>
  </si>
  <si>
    <t>FILA_29</t>
  </si>
  <si>
    <t>3.3.4.1</t>
  </si>
  <si>
    <t>PAD2021-46-3.3.4.1 Hallazgo administrativo por exceder el porcentaje permitido en reservas presupuestales de Inversión</t>
  </si>
  <si>
    <t>Superó el límite establecido para constituir reservas presupuestales por inversión</t>
  </si>
  <si>
    <t>Realizar informe de seguimiento a la ejecución presupuestal de los proyectos de inversión de la entidad, informando de manera mensual a la Alta Dirección, sobre el nivel de giros y el saldo por girar con el fin de generar control sobre las reservas presupuestales que se espera constituir en la siguiente vigencia.</t>
  </si>
  <si>
    <t>(Número de informes realizados / Número de informes programados) X 100%</t>
  </si>
  <si>
    <t>SAF: Se crea en CPM accion 200726, actividad 2660. Fecha incio:22/12/2021 - Fecha terminacion: 21/12/2022
La acción 200726 a la fecha no presenta ningún avance</t>
  </si>
  <si>
    <t>SAF: Se continúan elaborando los informes mensuales de seguimiento a la ejecución presupuestal los cuales se envían al equipo directivo y a los enlaces de las distintas dependencias para generar control sobre las reservas presupuestales, los informes incluyen 6 archivos.</t>
  </si>
  <si>
    <t xml:space="preserve">Con corte a tercer trimestre de 2022,   la OCI  evidenció que el proceso a cargo gestiono  avance sobre la  accion  200726, actividad  2660. Se cuenta con evidencia de las tarea id 4796: id 4797, id 4838, id 4948  , id4949, id 4964,  id 4965,  id 4986,  id 4987,  id 5014,  id 5015. Correo electrónico informe de seguimiento de ejecucion presupuestal (reservas)  alta direccion de diciembre 2021 - septiembre 2022.
Las tareas ejecutadas cuentan con las evidencias digitalizadas sin error de cargue </t>
  </si>
  <si>
    <t>FILA_30</t>
  </si>
  <si>
    <t>3.3.4.2</t>
  </si>
  <si>
    <t>PAD2021-46-3.3.4.2 Hallazgo administrativo por falta de depuración de pasivos exigibles constituidos a 31 de diciembre de 2018, 2019 y 2020</t>
  </si>
  <si>
    <t>Falta de celeridad en la liquidación de contratos y en la liberación de saldos presupuestales</t>
  </si>
  <si>
    <t>Realizar seguimiento a los pasivos exigibles de la entidad, informando de manera trimestral a la alta dirección, el estado de los pasivos, para que los ordenadores del gasto realicen las gestiones que apunten a depurar la totalidad de estas obligaciones.</t>
  </si>
  <si>
    <t>Se crea en CPM accion 200727, actividad 2661.Fecha incio:22/12/2021 - Fecha terminacion: 21/12/2022
SAF: La acción 200727 a la fecha no presenta ningún avance</t>
  </si>
  <si>
    <t>SAF: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</si>
  <si>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accion  200727, actividad  2661.  Se cuenta con evidencia de las tarea id tareas: id 4798:  id 4799,   id 4840,  id 4841, id4950, id4951, id4966, id4967, id4988, id4989, id5016, id5017, Correo electrónico ejecucion presupuestal (pasivos exigibles) alta direccion de diciembre 2021 a septiembre 2022</t>
  </si>
  <si>
    <t>FILA_31</t>
  </si>
  <si>
    <t>3.3.4.3</t>
  </si>
  <si>
    <t>PAD2021-46-3.3.4.3 Hallazgo administrativo por deficiencias en el diligenciamiento del documento electrónico SIVICOF CBN 0004- Cuentas por pagar al cierre de la vigencia 2020</t>
  </si>
  <si>
    <t>Deficiencias en los controles establecidos para el reporte de información en el aplicativo SIVICOF de la Contraloría de Bogotá</t>
  </si>
  <si>
    <t>Realizar, por parte del responsable de presupuesto de la entidad, una revisión preliminar con visto bueno del informe CBN 0004- cuentas por pagar al cierre de la vigencia, cumpliendo con lo establecido por la contraloría de Bogotá, de acuerdo con las normas vigentes.</t>
  </si>
  <si>
    <t>Se crea en CPM accion 200728, actividad 2654. Fecha incio:22/12/2021 - Fecha terminacion: 21/12/2022
SAF: La acción 200728 a la fecha no presenta ningún avance</t>
  </si>
  <si>
    <t>Con corte a tercer trimestre de 2022,   la OCI  evidenció que el proceso a cargo gestiono  la  accion 200728, actividad 2654 demostrando su ejecucion total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</si>
  <si>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FILA_32</t>
  </si>
  <si>
    <t>PAD2021-48-3.3.1.1 Hallazgo administrativo por falta de eficacia en la depuración bienes de uso público de cesión nuevos de los años 2020, 2019 y 2018 del nivel de inventario, los cuales deben ser registrados en el nivel de patrimonio de la entidad en el sistema - SIDEP.</t>
  </si>
  <si>
    <t>Los predios que corresponden a bienes de uso público derivados de procesos de urbanización deben ser entregados y transferidos por los urbanizadores responsables como parte de sus obligaciones derivadas de la licencia de urbanismo. Ante el incumplimiento de estos, el Distrito adelanta las actas de toma de posesión, esto no significa que se pueda llevar a cabo de manera oficiosa la declaratoria de propiedad pública de dichas áreas. Previo a esto se debe adelantar dicho procedimiento y debe realizarse el estudio técnico y/o jurídico que permita establecer que zonas se encuentran de acuerdo con lo establecido en los planos y que jurídicamente se encuentran contenidas en los certificados de tradición y libertad de los predios sobre los cuales fueron concedidas las licencias. Otro escenario se presenta para el espacio público derivado de los procesos de los desarrollos legalizados incorporados en el inventario del patrimonio inmobiliario distrital y sobre los cuales se realizó el acta de toma de posesión, y no cuentan con la escritura pública de transferencia al Distrito Capital ya que no comparecen los urbanizadores informales. Adicionalmente, los urbanizadores responsables consideran que con el solo hecho de suscribir el acta de entrega, han cumplido con las obligaciones estipuladas</t>
  </si>
  <si>
    <t>Realizar en con junto con todas las áreas involucradas del DADEP un diagnóstico a partir de la revisión de los urbanismos que fueron entregados al ente de control, entre las vigencias 2018-2020, y que no cuentan con los atributos completos, para determinar la causa por la que se encuentra en inventario, y determinar las actuaciones a realizar para llevarlos al nivel de patrimonio.</t>
  </si>
  <si>
    <t>Diagnóstico realizado</t>
  </si>
  <si>
    <t>Desde la SRI se crearon el en el CPM  la acción 200699 con la actividad 2634.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</si>
  <si>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r>
      <t xml:space="preserve">Se  evidenció el avance de la actividad ID 2634 con el cargue de los soportes id 4804 Acta reunión del 9/3/2022 de  Coordinadores SRI presentación y avances plan de acción, ID 4805 PRESENTACIÓN SEGUIMIENTO PLAN MEJORAMIENTO 2022 ( informe contraloría 48 y 46 2021) , ID 4806 ACTA REUNIÓN del 23/3/2022 del EQUIPO SANEAMIENTO Y TITULACIÓN donde escribe las acciones que se definieron para desarrollar la forma metodológica de realizar el diagnóstico y se distribuyeron la base de registros aportados por el área de SIDEP.
</t>
    </r>
    <r>
      <rPr>
        <sz val="11"/>
        <color rgb="FFFF0000"/>
        <rFont val="Calibri"/>
        <family val="2"/>
        <scheme val="minor"/>
      </rPr>
      <t xml:space="preserve">
</t>
    </r>
  </si>
  <si>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</si>
  <si>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Actas de reunión adelantadas.</t>
  </si>
  <si>
    <r>
      <t xml:space="preserve">Con corte a tercer trimestre de 2022,   la OCI  evidenció que el proceso a cargo gestiono  avance sobre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</si>
  <si>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 xml:space="preserve">
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</si>
  <si>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FILA_33</t>
  </si>
  <si>
    <t>3.3.2.1</t>
  </si>
  <si>
    <t>PAD2021-48-3.3.2.1 Hallazgo administrativo, por no establecer el DADEP, los estándares técnicos para el suministro y manejo de la información de las Licencias Urbanísticas reportadas por las Curadurías Urbanas, de conformidad con lo establecido en el Decreto 845 de 2019.</t>
  </si>
  <si>
    <t>La documentación entregada por las curadurías urbanas, no es suficiente y carece de información relevante para realizar el seguimiento por la SRI, toda vez que no allegan las resoluciones y planos</t>
  </si>
  <si>
    <t>Elaborar un instructivo técnico que contenga los estándares requeridos para el suministro y manejo de la información de las licencias urbanísticas reportadas por las curadurías urbanas y puntos de control.</t>
  </si>
  <si>
    <t>Instructivo realizado</t>
  </si>
  <si>
    <t>Desde la SRI se crearon el en el CPM  la acción 200700 con la actividad 2635.  Fecha incio:1/1/2022 - Fecha terminacion: 23/12/2022
SRI: En reuniónes realizadas en los meses de febrero se revisó el borrador del instructivo, la resolución o circular, los cuales se presentarán a las curadurías urbanas a través de una reunión presencial.
Seguidamente, se adelantó reunión el 9 de marzo con los coordinadores de la SRI en la cual se presentaron los avances.
Con los avances presentados se ajustaron los comentarios a los formatos de solicitud de información a las curadurías urbanas y circular ampliando los grupos de valor que entregan zonas de cesión; realizar la aclaración de las áreas de cesión y sus respectivas cargas urbanísticas acordes con el POT; evaluar la opción de validarlo en formato digital y en formato físico.
Se realizó la mesa de trabajo con curadores urbanos el día 25 de marzo de 2022 en las instalaciones del DADEP (Se adjunta el informe).
Se esta revisando la información de las curdurias sobre el tema de propuestas al formato de recolección de información.</t>
  </si>
  <si>
    <t xml:space="preserve">Se  evidenció el avance de la actividad ID 2635 con el cargue de los soportes id 4807 acta de reunión del 3/2/2022 de la  revisión del instructivo , ID4808 instructivo de información curadurías , donde se enmarcan los criterios técnicos de entrega de la información que requiere el DADEP con el fin de establecer criterios que sirvan para hacer seguimiento a las licencias aprobadas por las curadurías urbanas, ID  4809 presentación de mesas de trabajo curadurías urbanas , id 4819 Informe del 25/3/2022  reunión curadurías urbanas , id 4811 soporte de listados de asistencia mesas de trabajo curadores.
</t>
  </si>
  <si>
    <t>SRI: Se revisaron los comentarios entregados por las curadurías urbanas frente al formato y se diligenció la respectiva información en el documento drive presentado,  en el cual se esta cargando la información de las liciencias enviadas por las curadurías. De igual manera se realizó el seguimiento frente a las fechas de vencimiento y se esta elaborando el instructivo, con el fin de explicar cómo se adelanta el seguimiento por el DADEP a la información entregada por las curadurías urbanas.</t>
  </si>
  <si>
    <t>Documento en carpeta Drive Actualizado y reunion adelantada con los equipos de trabajo para la revisión documental.</t>
  </si>
  <si>
    <t>Con corte a tercer trimestre de 2022,   la OCI  evidenció que el proceso a cargo gestiono  avance sobre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Las tareas ejecutadas cuentan con las evidencias digitalizadas sin error de cargue</t>
  </si>
  <si>
    <t>FILA_34</t>
  </si>
  <si>
    <t>3.3.2.2</t>
  </si>
  <si>
    <t>PAD2021-48-3.3.2.2 Hallazgo administrativo con presunta incidencia disciplinaria, por falta de seguimiento por parte del DADEP a la información suministrada por las Curadurías urbanas de las áreas de cesión gratuitas generadas, durante las vigencias 2018, 2019 y 2020, de conformidad con lo establecido en el Decreto 545 de 2016 (aplicable a las vigencias 2018 y 2019) y el Decreto 845 de 2019 vigente desde el 27/12/2019.</t>
  </si>
  <si>
    <t>Baja comunicación con los curadores urbanos para definir los criterios con los que se debe entregar dicha información y la falta de un documento técnico de entrega que permita que la información recibida cumpla con estándares técnicos de calidad. Hace falta un documento que permita conocer el estado de las licencias entregadas por las curadurías urbanas</t>
  </si>
  <si>
    <t>Realizar una mesa de trabajo con las curadurías urbanas en donde se definan los criterios técnicos de entrega de información al DADEP, así como la realización de una mesa de trabajo con CAMACOL y los urbanizadores.</t>
  </si>
  <si>
    <t>(Mesas de trabajo realizada / Mesas de trabajo programadas) X 100</t>
  </si>
  <si>
    <t>Desde la SRI se crearon el en el CPM  la acción 200701 con las actividades 2639.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</si>
  <si>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evidenció el avance de la actividad ID 2639 con el cargue de los soportes ID 4812 informe reunión mesa de curadores del 25/3/2022 donde se describe la agenda de trabajo, la presentación y los compromisos generados, ID 4813 presentación mesa de trabajo curadurías urbanas donde describe las acciones con el fin de fortalecer la comunicación de las curadurías urbanas.
</t>
  </si>
  <si>
    <t>La Oficina de Control Interno recomienda que este tipo de requerimiento se deben desarrollar en varias reuniones que permitan unificar la información técnica que deben reunir los predios a entregar por los urbanizadores.
Esta dentro de los tiempos de ejecución.</t>
  </si>
  <si>
    <t xml:space="preserve">SRI: Durante este período se realizó reunión vía Teams con la Cámara Colombiana de la Construcción - CAMACOL el día 13 de septiembre de 2022, y se describió la socialización de la modificación del Decreto 845 de 2019. </t>
  </si>
  <si>
    <t>Acta de reunión de mesa de trabajo.</t>
  </si>
  <si>
    <t>Con corte a tercer trimestre de 2022,   la OCI  evidenció que el proceso a cargo gestiono  avance sobre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Las tareas ejecutadas cuentan con las evidencias digitalizadas sin error de cargue</t>
  </si>
  <si>
    <r>
      <t xml:space="preserve">La Oficina de Control Interno recomienda continuar con la gestion efectiva de la accion dejando correctamente soportadas las actividades y tareas.
</t>
    </r>
    <r>
      <rPr>
        <sz val="11"/>
        <color rgb="FFFF0000"/>
        <rFont val="Calibri"/>
        <family val="2"/>
        <scheme val="minor"/>
      </rPr>
      <t xml:space="preserve">Verificar el porcentaje de avance en el CPM donde figura 75% y no 80%.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</si>
  <si>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FILA_35</t>
  </si>
  <si>
    <t>Implementar como punto de control un formato de comunicación de requerimientos al urbanizador responsable, frente al reporte del estado de avance de la obra autorizada en la respectiva licencia.</t>
  </si>
  <si>
    <t>Formato formalizado</t>
  </si>
  <si>
    <t>Desde la SRI se crearon el en el CPM  la acción 200701 con las actividades 2640 .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</si>
  <si>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observó el avance de la actividad ID 2640 con el cargue de los soportes ID 4815 informe mesa de curadores urbanos del 25/3/2022 donde se describe los compromisos del DADEP y Curadores Urbanos, ID 4814 PRESENTACIÓN MESA DE TRABAJO CURADURÍAS URBANAS donde se documentó de las actividades de agenda, presentación y compromisos entre el DADEP y los curadores Urbanos.
</t>
  </si>
  <si>
    <t>SRI: Durante este período con la información de las liciencias enviadas por las curadurías, se hizó seguimiento en la carpeta One Drive frente a las fechas  de vencimiento, y se está respondiendo a través de dos oficios de salida. El primero es una solicitud protocolaria al urbanizador indicándole que está próximo a vencerse el tiempo de la licencia. El segundo, se le informá que ante el vencimiento de la licencia el urbanizador o constructor tiene adquiridos compromisos jurídicos con el DADEP.</t>
  </si>
  <si>
    <t>Documento en excel ubicado en una carpeta One Drive donde se relacionan los oficios enviados por los equipos de trabajo para hacer seguimiento y revisión de los tiempos de vencimiento de la información enviada por las curadurías urbanas.</t>
  </si>
  <si>
    <t>Con corte a tercer trimestre de 2022,   la OCI  evidenció que el proceso a cargo gestiono  avance sobre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Las tareas ejecutadas cuentan con las evidencias digitalizadas sin error de cargue</t>
  </si>
  <si>
    <t>FILA_36</t>
  </si>
  <si>
    <t>PAD2021-48-3.3.4.1 Hallazgo administrativo. Deficiencia en el proceso de incorporación de los bienes de cesión al patrimonio de la Entidad.</t>
  </si>
  <si>
    <t>Desde la SRI se crearon el en el CPM  la acción 200702 con la actividad 2641 .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</si>
  <si>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t xml:space="preserve">Se evidenció el avance de la actividad ID 2641 con el cargue de los soportes ID 4816 LISTADO DE REUNIÓN COORDINADORES SRI del 9/3/2022 donde se encuentra el seguimiento de las acciones implementadas para revisar los registros en una base del ente de control y el ID 4817 ACTA DE REUNIÓN del 23/3/2022 con el GRUPO DE SANEAMIENTO Y TITULACIÓN donde se describen los compromisos y el seguimiento del grupo de saneamiento y titulación.
</t>
  </si>
  <si>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</si>
  <si>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Con corte a tercer trimestre de 2022,   la OCI  evidenció que el proceso a cargo gestiono  avance sobre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Las tareas ejecutadas cuentan con las evidencias digitalizadas sin error de cargue</t>
  </si>
  <si>
    <t>FILA_37</t>
  </si>
  <si>
    <t>2020-47-3.1.3.5-HALLAZGO ADMINISTRATIVO, POR LA ACTUALIZACIÓN EXTEMPORÁNEA DE LA PÓLIZA CUMPLIMIENTO EN LA ADICIÓN Y PRÓRROGA DEL CONTRATO DE OBRA NO. 390 DE 2018.</t>
  </si>
  <si>
    <t>Inadecuada gestión de la supervisión del contrato de obras y suministro de materiales.</t>
  </si>
  <si>
    <t>Realizar una mesa de trabajo trimestralmente para el seguimiento de supervisión de contratos por cada una de las subdirecciones y oficinas del DADEP.</t>
  </si>
  <si>
    <t>mesas de trabajo de seguimiento de supervisión realizados</t>
  </si>
  <si>
    <t>Se crea en CPM accion 200589, actividad 2182. Fecha incio:10/7/2020 - Fecha terminacion: 1/2/2022
SAI: Esta actividad se considera cumplida y el hallazgo subsanado, debido a que se realizaron 3 mesas de trabajo de seguimiento de supervisión:  2 mesas de seguimiento de supervisión realizadas por SAI el 1 de febrero de 2022 donde se presentó el equipo de trabajo, se capacitó en temas de supervisión y se expusieron las metas; y 1 mesa de seguimiento de supervisión realizada por SRI el 3 de febrero de 2022 donde se realizó el análisis y revisión de las supervisiones a cargo.</t>
  </si>
  <si>
    <t>Se evidenció el avance de la actividad ID 2182 con el cargue de los soportes ID 4665, Acta de mesa de trabajo del 1/2/2022, Reunión de inducción y capacitación sobre manual de supervisión, aspectos generales de la entidad y SAI. / ID 4666 Acta de mesa de trabajo del 1/2/2022, presentación equipo.</t>
  </si>
  <si>
    <t xml:space="preserve">
No se evidencia soporte de la mesa de trabajo realizada el día 3/2/2022, análisis y revisión de las supervisiones a cargo. 
La Oficina de Control Interno recomienda el cargue del soporte del acta de mesa de trabajo.
Acción pendiente de cierre por parte de la Contraloría de Bogotá.</t>
  </si>
  <si>
    <t xml:space="preserve">SAI: Accion declarada cumplida por la Contraloria de Bogota.  </t>
  </si>
  <si>
    <t xml:space="preserve">
Con corte tercer trimestre, se verifico que la  acción 200589 con las  actividades  2181 y 2182 fue declarada Cumplida y Efectiva segun informe final de auditoria, codigo 44, vigencia 2021 PAD 2022, del mes de septiembre de 2022.
</t>
  </si>
  <si>
    <t xml:space="preserve">
Acción cerrada por parte de la Contraloría de Bogotá.</t>
  </si>
  <si>
    <t>*</t>
  </si>
  <si>
    <t>FILA_38</t>
  </si>
  <si>
    <t>2020-47-3.1.3.7 HALLAZGO ADMINISTRATIVO CON PRESUNTA INCIDENCIA DISCIPLINARIA POR LA NO LIQUIDACIÓN DEL CONTRATO CAMEP NO. 110-00129-7-0-2013 SUSCRITO CON LA JUNTA DE ACCIÓN COMUNAL DE LA URBANIZACIÓN LOS PINARES Y PERMITIR UN APROVECHAMIENTO ECONÓMICO SIN CONTRATO VIGENTE EN LAS ZONAS DE ESTACIONAMIENTO IDENTIFICADAS CON LOS RUPI NOS. 493-45, 493-46, 493-48 Y 493-50.</t>
  </si>
  <si>
    <t>A pesar de la terminación del contrato CAMEP No. 110-00129-7-0-2013 suscrito con la Junta de Acción Comunal de la Urbanización Los Pinares, continúa aprovechamiento económico sin contrato vigente en las zonas de estacionamiento.</t>
  </si>
  <si>
    <t>Impulsar y hacer seguimiento bimestral la actuación policiva ante la autoridad local competente para que se ordene el cese del aprovechamiento económico y la recuperación del espacio público.</t>
  </si>
  <si>
    <t>(impulso y seguimiento bimestral - radicado a la autoridad policiva / impulso y  seguimiento bimestral programado) x 100%</t>
  </si>
  <si>
    <t>Se crea en CPM accion 200590, actividad 2183. Fecha incio:10/7/2020 - Fecha terminacion: 1/2/2022
SAI: Esta actividad se considera cumplida y el hallazgo subsanado, debido a que se realizaron 3 impulsos y seguimientos en el año 2021 (1 impulso el 09-02-2021 y 2 seguimientos realizados julio y noviembre de 2021) y 1 impulso y seguimiento realizado en el mes de febrero del 2022, a las actuaciones policivas ante la autoridad local competente para que se ordene el cese del aprovechamiento económico y la recuperación del espacio público;  teniendo en cuenta la suspensión de términos procesales por periodos en el 2020 y 2021 en la Alcaldía Local de San Cristóbal y la ausencia de atención por COVID.</t>
  </si>
  <si>
    <t>Se evidenció el avance de la actividad ID 2183 con el cargue de los soportes ID4667 impulsos y seguimientos del 6/7/2021 expediente pinares RUPI 493, ID 4668   impulsos y seguimientos 27/12/2021 expediente pinares RUPI 493 inspección San Cristóbal, ID 4669   impulsos y seguimientos del 9/2/2022 Querella Pinares radicado DADEP 20193010176481, ID 4670 impulsos y seguimientos 1/2/2022 Solicitud de información e impulso de actuaciones policivas.
Urbanización Los Pinares, Total, de 4 soportes de impulsos y seguimientos.</t>
  </si>
  <si>
    <t xml:space="preserve">
Con corte tercer trimestre, se verifico que la accion  200590, actividad  2183 fue declarada Cumplida y Efectiva segun informe final de auditoria, codigo 44, vigencia 2021 PAD 2022, del mes de septiembre de 2022.</t>
  </si>
  <si>
    <t>2006 2006</t>
  </si>
  <si>
    <t>2007 2007</t>
  </si>
  <si>
    <t>2008 2008</t>
  </si>
  <si>
    <t>2009 2009</t>
  </si>
  <si>
    <t>2010 2010</t>
  </si>
  <si>
    <t>2011 2011</t>
  </si>
  <si>
    <t>2012 2012</t>
  </si>
  <si>
    <t>2013 2013</t>
  </si>
  <si>
    <t>2014 2014</t>
  </si>
  <si>
    <t>2015 2015</t>
  </si>
  <si>
    <t>2016 2016</t>
  </si>
  <si>
    <t>2017 2017</t>
  </si>
  <si>
    <t>2018 2018</t>
  </si>
  <si>
    <t>2019 2019</t>
  </si>
  <si>
    <t>REPORTADO POR EL PROCESO 30/6/2022</t>
  </si>
  <si>
    <t>SEGUIMIENTO OFICINA DE CONTROL INTERNO 30/6/2022</t>
  </si>
  <si>
    <t>REPORTADO POR EL PROCESO 31/12/2022</t>
  </si>
  <si>
    <t>SEGUIMIENTO OFICINA DE CONTROL INTERNO 31/12/2022</t>
  </si>
  <si>
    <t>REPORTADO POR EL PROCESO 31/3/2023</t>
  </si>
  <si>
    <t>SEGUIMIENTO OFICINA DE CONTROL INTERNO 31/3/2023</t>
  </si>
  <si>
    <t>INDIQUE LAS ACTIVIDADES REALIZADAS ENTRE EL 1/4/2022 Y EL 30/6/2022 PARA SUBSANAR EL HALLAZGO</t>
  </si>
  <si>
    <t>INDIQUE PORCENTAJE DE AVANCE DE LA ACCIÓN  CON CORTE  30/06/2022</t>
  </si>
  <si>
    <t>INDIQUE LAS ACTIVIDADES REALIZADAS ENTRE EL 1/10/2022 Y EL 31/12/2022 PARA SUBSANAR EL HALLAZGO</t>
  </si>
  <si>
    <t>INDIQUE PORCENTAJE DE AVANCE DE LA ACCIÓN  CON CORTE  31/12/2022</t>
  </si>
  <si>
    <t>DÍAS PARA VENCIMIENTO
FECHA REF 31/12/2022</t>
  </si>
  <si>
    <t>INDIQUE LAS ACTIVIDADES REALIZADAS ENTRE EL 1/1/2023 Y EL 31/3/2023 PARA SUBSANAR EL HALLAZGO</t>
  </si>
  <si>
    <t>INDIQUE PORCENTAJE DE AVANCE DE LA ACCIÓN  CON CORTE  31/3/2023</t>
  </si>
  <si>
    <t>DÍAS PARA VENCIMIENTO
FECHA REF 31/3/2023</t>
  </si>
  <si>
    <t>SAF: El responsable de presupuesto como mecanismo de control revisa mensualmente los formatos antes de ser enviados a la oficina de sistemas quien es la encargada de remitir la información a la Contraloría.</t>
  </si>
  <si>
    <t>Se evidencio el avance de la accion 200717, actividad 2648 a cargo de la SAF verificando soportes documentales de las tareas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y la tarea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t>
  </si>
  <si>
    <t>La Oficina de Control Interno recomienda continuar con la gestion efectiva de la accion dejando correctamente soportadas las actividades y tareas.
Esta dentro de los tiempos de ejecución.</t>
  </si>
  <si>
    <t>SGC: El responsable de presupuesto como mecanismo de control  continua verificando que la información en los formatos este correcta antes de ser enviados a la oficina de sistemas quien realiza el cargue de los mismos en SIVICOF mensualmente.</t>
  </si>
  <si>
    <t>SGC: Accion Cumplida</t>
  </si>
  <si>
    <t>Con corte cuarto trimestre de 2022 la OCI  evidencio el avance de la accion 200717, actividad 2648 a cargo de la SAF verificando soportes documentales de las tareas id 4795 : Correo electrónico dirigido a la oficina de sistemas en el cual se envían los formatos presupuestales ( CB-0104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CB-0104 y CB -0003)  para la cuenta mensual de la Contraloría, los cuales fueron revisados previamente para garantizar el correcto envío de la información mes de mayo, junio, julio,  2022, id 4962, Formatos CB-0003: Ejecución cuentas por pagar de la vigencia anterior y CB-0104: Seguimiento a ejecución de reservas u obligaciones por pagar, enviados mensualmente enero a diciembre de 2022. id 4977, Correo electrónico dirigido a la oficina de sistemas en el cual se envían los formatos presupuestales para la cuenta mensual de la Contraloría, los cuales fueron revisados previamente para garantizar el correcto envío de la información, agosto, septiembre, octubre, noviembre, diciembre de 2022. 
La Oci verifica la ejecucion de esta actividad rutinaria de control.
Las tareas ejecutadas cuentan con las evidencias digitalizadas sin error de cargue.</t>
  </si>
  <si>
    <t>Con base a lo reportado por el proceso a cargo y las evidencias cargadas en el aplicativo de seguimiento ,  la accion 200717  con su actividad 2648 cumplio su ejecucion dentro de los tiempos de terminacion y  estaria pendiente de cierre por parte de la contraloria.</t>
  </si>
  <si>
    <t>N/A</t>
  </si>
  <si>
    <t>EN CALIFICACIÓN DE LA CONTRALORIA DE BOGOTÁ</t>
  </si>
  <si>
    <t>na</t>
  </si>
  <si>
    <t>21/12/2022</t>
  </si>
  <si>
    <t>OS: La oficina de sistemas continua con la consolidación, el apoyo en el firmado y cargue de la información solicitada por la Contraloría de Bogotá, a corte 30 de junio de 2022 se ha reportado la información del mes de mayo 2022, se aclara que las periodicidades de publicación para la cuenta mensual son el segundo(2), el séptimo(7) y el quinceavo(15) dia hábil del mes siguiente al corte que es el último día de cada mes. 
De igual manera se está actualizando mes a mes la acción CPM creada para hacer seguimiento con las respectivas evidencias que son los correos de envío y confirmación de la información enviada por cada una de las personas responsables de la preparación de la información y la respectiva certificación de cumplimiento.</t>
  </si>
  <si>
    <t xml:space="preserve">Si están cargados y documentados en la acción CPM.
</t>
  </si>
  <si>
    <t xml:space="preserve">Se evidencio el avance de la accion 200712 , actividad 2633 a cargo de la OS con soporte de las tareas id 4829, id 4859 y id 4884 las cuales corresponden a la trazabilidad de correos de recopilacion cuenta mensual contraloria para los meses de marzo, abril y mayo de 2022 respectivamente.  </t>
  </si>
  <si>
    <t>El porcentaje reportado por el proceso no es consistente con el indicador propuesto (actas de mesa de trabajo). El valor calificado por la OCI corresponde al recaudo de información que sirve como insumo de las mesas de trabajo.
La Oficina de Control Interno recomienda  disponer de las actas de mesas de trabajo ejecutadas.
Esta dentro de los tiempos de ejecución.</t>
  </si>
  <si>
    <t>OTIC: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</si>
  <si>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diciembre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</si>
  <si>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t>OTIC: La oficina TIC, continua con las actividades de consolidación, y cargue en la plataforma SIVICOF de la contraloría de Bogotá. Para esta serie de actividades se recibe la información de cada uno de los responsables de generar la información (área de presupuesto y contratación).
Para la el proceso de recopilación se realiza una validación previa por correo electrónico en donde se valida el periodo de reporte de información y posterior a esto en una revisión presencial se valida que todo este acorde al periodo a reportar.</t>
  </si>
  <si>
    <t>Si, está un documento en PDF en donde están los correos y acta de reunión de validación de la información.</t>
  </si>
  <si>
    <t xml:space="preserve">Con corte cuarto trimestre de 2022 la OCI  verifico que la dependencia acato la sugerencia realizada por la OCI relacionadas con ajustar  la consistencia de los soportes frente a la variable del indicador estblecido.  
Se evidencio que el proceso a cargo completo la gestion de   la acción 200712  con su actividad 2633, en el triemstre evaluado con soportes de once(11) tareas ejecutadas asi:
-id 5045:actas y correo de febrero 2022
-id 5046:actas y correo de marzo 2022
-id 5047:actas y correo de abril 2022
-id 5048:actas y correo de mayo 2022
-id 5049:actas y correo de junio 2022
-id 5050:actas y correo de julio 2022
-id 5051:actas y correo de agosto 2022
-id 5052:actas y correo de septiembre 2022
-id 5053:actas y correo de octubre 2022
-id 5089:actas y correo de noviembre 2022
-id 5087:captura pantalla sivicof a 21/12/2022
Las tareas ejecutadas cuentan con las evidencias digitalizadas sin error de cargue.
</t>
  </si>
  <si>
    <t>Con base a lo reportado por el proceso a cargo y las evidencias cargadas en el aplicativo de seguimiento ,  la accion 200712  con su actividad 2633 cumplio su ejecucion dentro de los tiempos de terminacion y  estaria pendiente de cierre por parte de la contraloria.</t>
  </si>
  <si>
    <t>OAJ: El 21-04-2022 se envía Memorando 20221100024553 a los Subdirectores, Jefes de Oficina,  Supervisores y Apoyos a la Supervisión, Asunto: Liquidación de Contratos Pérdida de Competencia.  Contratos pendientes de liquidar en la presente vigencia, se relacionan.</t>
  </si>
  <si>
    <t>Se evidencio el avance de la accion 200713,  actividad 2642, tarea 4830 a cargo de la OAJ,  verificando correctamente el soporte del memorando radicado 20221100024553.</t>
  </si>
  <si>
    <t>OJ: No reporto avance de la accion en el tercer trimestre</t>
  </si>
  <si>
    <t>OJ: Durante el trimestre se concluye el  seguimiento semestral, mediante la remisión de un memorando junto con una matriz de contratos no liquidados, dirigido a los ordenadores de gasto. Memorando RAD. 20221100073713 de fecha 25-10-2022 .</t>
  </si>
  <si>
    <t>Con corte cuarto trimestre de 2022,  la OCI evidencio que el proceso a cargo completo la gestion de   la acción 200713, actividad 2642 en el trimestre evaluado, realizando las tareas id4830 (memorando radicado 20221100024553) y id5022 ( memo radicado 20221100073713) con los seguimiento semestrales propuestos.
Las tareas ejecutadas cuentan con las evidencias digitalizadas sin error de cargue.</t>
  </si>
  <si>
    <t>Con base a lo reportado por el proceso a cargo y las evidencias cargadas en el aplicativo de seguimiento ,  la accion 200713  con su actividad 2642 cumplio su ejecucion dentro de los tiempos de terminacion y  estaria pendiente de cierre por parte de la contraloria.</t>
  </si>
  <si>
    <t xml:space="preserve">SAI: Se realiza cronograma </t>
  </si>
  <si>
    <t>se carga evidencia del cronograma</t>
  </si>
  <si>
    <t>Se verifico lo reportado por el area nuevamente. Se corroboro  el avance de la accion 200709,  actividad ID  2622 con el cargue de evidencia ID 4819  "Cronograma de seguimiento y control - contrato interadministrativo 110-129-359-0-2019.</t>
  </si>
  <si>
    <t>Se requiere verificar el porcentaje de avance en CPM .
Acción pendiente de cierre por parte de la Contraloría de Bogotá.</t>
  </si>
  <si>
    <t xml:space="preserve">SGI: Se realiza cronograma y se remite a la terminal </t>
  </si>
  <si>
    <t>SGI: Accion Cumplida</t>
  </si>
  <si>
    <t>Con corte cuarto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Con radicado 20224000049382 del 09 de marzo del 2022, la terminal de transporte allega cronograma para realizar seguimiento.
Las tareas ejecutadas cuentan con las evidencias digitalizadas sin error de cargue.</t>
  </si>
  <si>
    <t>Con base a lo reportado por el proceso a cargo y las evidencias cargadas en el aplicativo de seguimiento ,  la accion 200709  con su actividad 2622 cumplio su ejecucion dentro de los tiempos de terminacion y  estaria pendiente de cierre por parte de la contraloria.</t>
  </si>
  <si>
    <t>SAI: Se realiza mesa de trabajo por parte del equipo de supervisión designado por el DADEP y el personal de la Terminal de Transporte</t>
  </si>
  <si>
    <t>Carga acta</t>
  </si>
  <si>
    <t>Se evidenció el avance de la accion  200709,  actividad ID  2623  a cargo de la SAI con los cargues de evidencias de la tarea ID 4914: segunda acta (2/4)  de la mesa de trabajo del  29/6/2022, dando seguimiento a los compromisos adquiridos  trimestralmente en relacion al contrato 110-00129-359-0-2019.</t>
  </si>
  <si>
    <t>La Oficina de Control Interno recomienda continuar con la gestion efectiva de la accion dejando correctamente soportadas las actividades y tareas.
Se encuentra dentro de los tiempos de ejecución.</t>
  </si>
  <si>
    <t>SGI: Se realiza mesa de trabajo por parte del equipo de supervisión designado por el DADEP y el personal de la Terminal de Transporte con el fin de realizar seguimiento y dar cumplimiento a las acciones planteadas. (28/09/2022)</t>
  </si>
  <si>
    <t>SGI: Se realizaron las 4 mesas de trabajo requeridas en el desarrollo de la accion</t>
  </si>
  <si>
    <t>Con corte cuarto trimestre del 2022, la OCI  evidenció que el proceso a cargo gestiono la accion  200709,  actividad ID  2623  demostrando su ejecucion desde primer trimestre.  Se cuenta con evidencia de la tarea id 4820 , Se realiza mesa de trabajo por parte del equipo de supervisión designado por el DADEP y el personal de la Terminal de Transporte que intervienen en la elaboración de los informes técnicos y financieros; id 4914 , id4998, id5088 , Se realiza mesas de trabajo por parte del equipo de supervisión designado por el DADEP y el personal de la Terminal de Transporte que intervienen en la elaboración de los informes técnicos y financieros.
Las tareas ejecutadas cuentan con las evidencias digitalizadas sin error de cargue.</t>
  </si>
  <si>
    <t>OAJ: Durante el trimestre de seguimiento no se presentaron avances. Dicha actividad se encuentra dentro del plazo previsto (22/12/2022)</t>
  </si>
  <si>
    <t>Según lo reportado  no se evidenció avance de la acción 200714 , actvidad 2643 a cargo de la OAJ,  planteada inicialmente de realizar semestralmente una socialización .</t>
  </si>
  <si>
    <t>La Oficina de Control Interno recomienda que para el tercer trimestre se ejecute la socializacion programada para el primer semestre y se continue con la gestion efectiva de la accion.
Esta dentro de los tiempos de ejecucion</t>
  </si>
  <si>
    <t xml:space="preserve">OJ: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</si>
  <si>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OJ: Durante el trimestre de seguimiento, se concluye la socialización  semestral de la publicidad y transparencia de los contratos a los supervisores, apoyos de supervisión y oficina de contratación. Envío de correo con la  relación de contratos 2022.</t>
  </si>
  <si>
    <t xml:space="preserve">Con corte cuarto trimestre del 2022, la OCI  evidenció que el proceso a cargo gestiono la accion  200714  con su actividad 2643 , demostrando su ejecucion.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t>
  </si>
  <si>
    <t>Con base a lo reportado por el proceso a cargo y las evidencias cargadas en el aplicativo de seguimiento ,  la accion 200714  con su actividad 2643 cumplio su ejecucion dentro de los tiempos de terminacion y  estaria pendiente de cierre por parte de la contraloria.</t>
  </si>
  <si>
    <t>OAJ: El 31-03-2022 se envío el Memorando 20221100022013  a los Subdirectores, Jefes de Oficina, Supervisores y Apoyos a la Supervisión Asunto: Publicidad de Documentos Contractuales en SECOP II. Anexa Base de Datos.</t>
  </si>
  <si>
    <t xml:space="preserve">Se evidenció el avance de la accion  200714,  actividad ID  2644 a cargo de la OAJ,  con la tarea 4791  , memorando del primer trimestre  No. 20221100022013 y la tarea id 4792 con soporte de la base de datos de revision de contratos  de prestacion de servicios  del primer trimestre.  La accion a corte de 30/6/2022 deberia tener una segunda revision y el indicador de eficacia deberia estar en el 50%.
</t>
  </si>
  <si>
    <t>La Oficina de Control Interno recomienda que para el tercer trimestre se ejecute la  revision de contratos  programada para el segundo  trimestre y se continue con la gestion efectiva de la acción.
Esta dentro de los tiempos de ejecucion</t>
  </si>
  <si>
    <t>OJ: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</si>
  <si>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t>OJ: Se realiza el seguimiento trimestral a la documentación publicada en el SECOP, se remite memorando junto con el informe de publicaciones, dirigido a los ordenadores de gasto.</t>
  </si>
  <si>
    <t xml:space="preserve">Con corte cuarto trimestre del 2022, la OCI  evidenció que el proceso a cargo completo la gestion de   la acción  200714  con su actividad 2644 en el trimestre evaluado, demostrando su ejecucion.  con soportes de ocho (8) tareas asi:
id 4791 memorando, PUBLICIDAD DOCUMENTOS CONTRACTUALES EN SECOP II
id 4792 BASE DE DATOS REVISION CONTRATOS PRESTACIÓN DE SERVICIOS PRIMER TRIMESTRE
id 4946 Correo:Publicidad y transparencia de los contratos, revisión y socialización primer semestre 2022, fechado 22 de julio de 2022
id 4947 BASE DE DATOS REVISION CONTRATOS PRESTACIÓN DE SERVICIOS PRIMER SEMESTRE 2022
id 5006 Correo Publicidad y tranasparencia de los contratos, revisión y socialización segundo semestre 2022, fechado 10-10-2022.
id 5007 BASE DE DATOS REVISION CONTRATOS PRESTACIÓN DE SERVICIOS SEGUNDO SEMESTRE 2022
id 5077 PUBLICIDAD Y TRANSPARENCIA DE LOS CONTRATOS EN SECOP
id 5078 MATRIZ DE CONTRATOS 2022 
Las tareas ejecutadas cuentan con las evidencias digitalizadas sin error de cargue.
</t>
  </si>
  <si>
    <t>Con base a lo reportado por el proceso a cargo y las evidencias cargadas en el aplicativo de seguimiento ,  la accion 200714  con su actividad 2644 cumplio su ejecucion dentro de los tiempos de terminacion y  estaria pendiente de cierre por parte de la contraloria.</t>
  </si>
  <si>
    <t>21/12/2023</t>
  </si>
  <si>
    <t xml:space="preserve">
La acción 200718  con actividad 2649,  a cargo de la SAF presento avance del 100% de la tarea 4767 desde el primer trimestre de  2022 , antes de la fecha de terminacion  adjuntando los soportes de evidencias en el aplicativo CPM.</t>
  </si>
  <si>
    <t xml:space="preserve">
Con corte a cuarto trimestre de 2022, la OCI  evidenció que el proceso gestiono  la accion 200718  con actividad 2649, demostrando su ejecucion  desde el primer  trimestre. Se cuenta con evidencia de la tarea 4767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</si>
  <si>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200718  con su actividad 2649 cumplio su ejecucion dentro de los tiempos de terminacion y  estaria pendiente de cierre por parte de la contraloria.</t>
  </si>
  <si>
    <t xml:space="preserve">
La acción 200719  con actividad 2650,  a cargo de la SAF presento avance del 100%  de la tarea 4768 desde el primer trimestre de  2022 , antes de la fecha de terminacion  adjuntando los soportes de evidencias en el aplicativo CPM.</t>
  </si>
  <si>
    <t xml:space="preserve">
Con corte a cuarto trimestre de 2022, la OCI  evidenció que el proceso gestiono  la acción 200719, con actividad 2650, demostrando su ejecucion  desde el primer  trimestre. Se cuenta con evidencia de la tarea 4768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</si>
  <si>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200719  con su actividad 2650 cumplio su ejecucion dentro de los tiempos de terminacion y  estaria pendiente de cierre por parte de la contraloria.</t>
  </si>
  <si>
    <t xml:space="preserve">
La acción 200720  con actividad 2652,  a cargo de la SAF presento avance del 100%  de la tarea 4769 desde el primer trimestre de  2022 , antes de la fecha de terminacion  adjuntando los soportes de evidencias en el aplicativo CPM.</t>
  </si>
  <si>
    <t xml:space="preserve">
Con corte a cuarto trimestre de 2022, la OCI  evidenció que el proceso gestiono  la acción 200720  con actividad 2652, demostrando su ejecucion desde el primer  trimestre.  Se cuenta con evidencia de la tarea  4769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</si>
  <si>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200720  con su actividad 2652 cumplio su ejecucion dentro de los tiempos de terminacion y  estaria pendiente de cierre por parte de la contraloria.</t>
  </si>
  <si>
    <t xml:space="preserve">
La acción 200721  con actividad 2655,  a cargo de la SAF presento avance del 100%  de la tarea 4770 desde el primer trimestre de  2022 , antes de la fecha de terminacion  adjuntando los soportes de evidencias en el aplicativo CPM.</t>
  </si>
  <si>
    <t xml:space="preserve">
Con corte a cuarto trimestre de 2022, la OCI  evidenció que el proceso gestiono  la acción 200721  con actividad 2655, demostrando su ejecucion desde el primer  trimestre.     Se cuenta con evidencia de la tarea  4770,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</si>
  <si>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200721  con su actividad 2655 cumplio su ejecucion dentro de los tiempos de terminacion y  estaria pendiente de cierre por parte de la contraloria.</t>
  </si>
  <si>
    <t>OAJ: Verificación en el expediente físico y en el aplicativo Secop II, de la existencia de los certificados de insuficiencia de personal en los contratos de prestación de servicios y de apoyo a la gestión co personas jurídicas, a la luz del Decreto 1068 de 2015, encontrando completa la documentación, se expide constancia el  27-05-2022.</t>
  </si>
  <si>
    <t>Se evidenció el avance de la accion  200715,  actividad ID  2645 a cargo de la OAJ, con evidencia de soporte de la tarea id 4850  de la constacion de certificados de insuficiencia de personal con fecha del 27/5/2022.</t>
  </si>
  <si>
    <t>OJ: Accion Cumplida</t>
  </si>
  <si>
    <t>OJ: Se realizó la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</si>
  <si>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Con corte a cuarto trimestre de 2022, la OCI  evidenció que el proceso a cargo gestiono  la accion  200715,  con la actividad 2645, demostrando su ejecucion  desde el segundo trimestre.  Se cuenta con evidencia de la tarea id 4850  de la constacion de certificados de insuficiencia de personal con fecha del 27/5/2022.
La tarea ejecutada cuenta con las evidencias digitalizadas sin error de cargue.</t>
  </si>
  <si>
    <t>Con base a lo reportado por el proceso a cargo y las evidencias cargadas en el aplicativo de seguimiento ,  la accion 200715  con su actividad 2645 cumplio su ejecucion dentro de los tiempos de terminacion y  estaria pendiente de cierre por parte de la contraloria.</t>
  </si>
  <si>
    <t>OAJ: Se recibe el Producto V en su versión Final; el cual contiene el Diagnóstico de riesgos juíridicos y potenciales, responsabilidades de  carácter fiscal  y discipliarios relacionados con la labor misional de la entidad y recomendaciones para la prevencion de ocurrencias de conductas contraidas al ordenamiento jurídico .</t>
  </si>
  <si>
    <t>Se evidenció el avance de la accion  200716,  actividad ID  2646 a cargo de la OAJ, con evidencia de soporte de la tarea id 4856  "Producto 5V final contrato 110-00132-382-2021" , diagnostico de riesgos juridicos y potenciales responsabilidades de caracter penal".</t>
  </si>
  <si>
    <t>OJ: Se realizó un diagnóstico de la función de vigilancia contractual, incluyendo un concepto especializado y recomendaciones estratégicas para el fortalecimiento de la función de vigilancia contractual.</t>
  </si>
  <si>
    <t>Con corte a cuarto trimestre de 2022, la OCI  evidenció que el proceso a cargo gestiono  la accion   200716,  actividad ID  2646 , demostrando su ejecucion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</si>
  <si>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Con base a lo reportado por el proceso a cargo y las evidencias cargadas en el aplicativo de seguimiento ,  la accion 200716  con su actividad 2646 cumplio su ejecucion dentro de los tiempos de terminacion y  estaria pendiente de cierre por parte de la contraloria.</t>
  </si>
  <si>
    <t>La acción 200710, actividad 2624 a cargo de la SAI  tuvo cumplimiento desde el primer trimestre de 2022, antes de la fecha de terminacion  adjuntando los soportes de evidencias en el aplicativo CPM.</t>
  </si>
  <si>
    <t>Con corte  cuarto trimestre de 2022, la OCI  evidenció que el proceso a cargo gestiono  la accion 200710, actividad 2624 , demostrando su ejecucion desde el primer trimestre. Se cuenta con  soporte de la tarea id 4821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</si>
  <si>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en el aplicativo de seguimiento ,  la accion 200710  con su actividad 2624 cumplio su ejecucion dentro de los tiempos de terminacion y  estaria pendiente de cierre por parte de la contraloria.</t>
  </si>
  <si>
    <t>La acción 200710, actividad  2625 a cargo de la SAI tuvo cumplimiento desde el primer trimestre de 2022 , antes de la fecha de terminacion  adjuntando los soportes de evidencias en el aplicativo CPM.</t>
  </si>
  <si>
    <t>Con base a lo reportado por el proceso a cargo y las evidencias cargadas en el aplicativo de seguimiento ,  la accion 200710  con su actividad 2625 cumplio su ejecucion dentro de los tiempos de terminacion y  estaria pendiente de cierre por parte de la contraloria.</t>
  </si>
  <si>
    <t>OAP: El 25 de abril de 2022, se realizó la actividad de seguimiento trimestral al reporte de avance SEGPLAN, con el fin de analizar el cumplimiento de las metas correspondientes al primer trimestre de 2022. Estas actividades de control se efectuarán de manera permanente para todos los reportes trimestrales. 
Así mismo, durante el periodo se ejecutaron actividades de control con los diferentes gerentes de proyectos, donde se revisaron los reportes de seguimiento trimestral de SEGPLAN analizando el cumplimiento de las metas.</t>
  </si>
  <si>
    <t>Se evidenció el avance de la accion 200708, actividad 2621 a cargo de la OAP con soportes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t>
  </si>
  <si>
    <t xml:space="preserve">
Acción pendiente de cierre por parte de la Contraloría de Bogotá.</t>
  </si>
  <si>
    <t>Con corte a cuarto trimestre de 2022,   la OCI  evidenció que el proceso a cargo gestiono  la accion  200708,  actividad ID  2621 , demostrando su ejecucion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</si>
  <si>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Con base a lo reportado por el proceso a cargo y las evidencias cargadas en el aplicativo de seguimiento ,  la accion 200708  con su actividad 2621, tareas 4854 y 4855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</si>
  <si>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desde el numeral 3.7. Proyectos de Inversión hasta el numeral 3.7.9 Modificación en la formulación de los proyectos de inversión.</t>
  </si>
  <si>
    <t>Se evidenció el avance de la accion 200704, actividad 2617 a cargo de la OAP con soportes de las tareas id 4915 correspondiete a la Guía para la planeación y el seguimiento estratégico V.11 verificando los cambios expuestos por la OAP.</t>
  </si>
  <si>
    <t>Con corte a cuarto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</si>
  <si>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Con base a lo reportado por el proceso a cargo y las evidencias cargadas en el aplicativo de seguimiento ,  la accion 200704  con su actividad 2617, tarea 4915  cumplio su ejecucion dentro de los tiempos de terminacion y  estaria pendiente de cierre por parte de la contraloria.</t>
  </si>
  <si>
    <t xml:space="preserve">OAP: El 18 de febrero de 2022, se realizó una mesa de trabajo entre los representantes de la Oficina Asesora Jurídica y la Oficina Asesora de Planeación, con el fin de revisar y establecer mecanismos de control que permitan garantizar la coherencia, coincidencia y calidad de la información entre los reportes CB-0103, CB-0422 y la información reportada en el aplicativo SEGPLAN. De dicha reunión se suscribió un acta de reunión. </t>
  </si>
  <si>
    <t xml:space="preserve">Se evidenció el avance de la accion 200705, actividad 2618 a cargo de la OAP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t>
  </si>
  <si>
    <t>Con corte a  cuarto trimestre de 2022,   la OCI  evidenció que el proceso a cargo gestiono  la accion 200705, actividad 2618 , demostrando su ejecucion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</si>
  <si>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Con base a lo reportado por el proceso a cargo y las evidencias cargadas en el aplicativo de seguimiento ,  la accion 200705  con su actividad 2618, tareas 4831,4832,4833,4834,4910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</si>
  <si>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en el numeral 3.7.1. Formulación de Proyectos de Invesión con los lineamientos para la formulación de metas de los proyectos de inversión en los cambios de administración distrital (armonización presupuestal), de acuerdo con las indicaciones y/o procedimientos expedidos por la Secretaría Distrital de Planeación.</t>
  </si>
  <si>
    <t>Se evidenció el avance de la accion 200706, actividad 2619 a cargo de la OAP con soportes de las tareas id 4909 correspondiete a la Guía para la Planeación y el Seguimiento Estratégico ajustada</t>
  </si>
  <si>
    <t>Con corte a cuarto trimestre de 2022,   la OCI  evidenció que el proceso a cargo gestiono  la  accion 200706, actividad 2619 , demostrando su ejecucion desde el segundo trimestre.Se cuenta con soportes de la tarea: id 4909 correspondiente a la Guía para la Planeación y el Seguimiento Estratégico ajustada.
Las tareas ejecutadas cuentan con las evidencias digitalizadas sin error de cargue.</t>
  </si>
  <si>
    <t>Con base a lo reportado por el proceso a cargo y las evidencias cargadas en el aplicativo de seguimiento ,  la accion 200706  con su actividad 2619, tareas 4909 cumplio su ejecucion dentro de los tiempos de terminacion y  estaria pendiente de cierre por parte de la contraloria.</t>
  </si>
  <si>
    <t>OAP: Durante el trimestre de seguimiento no se presentaron avances. Dicha actividad se encuentra dentro del plazo previsto (21/12/2022)</t>
  </si>
  <si>
    <t>No se evidenció avance de la acción.200707</t>
  </si>
  <si>
    <t xml:space="preserve">
La Oficina de Control Interno recomienda que para el tercer trimestre se inicie las acciones propuestas y se tenga un avance significativo.
Esta dentro de los tiempos de ejecución.</t>
  </si>
  <si>
    <t>OAP: El día 4 de octubre de 2022 y con el acompañamiento de la Contraloría de Bogotá se realizó una socialización a los enlaces e integrantes de la Oficina Asesora de Planeación, sobre la metodología para la elaboración del balance social. Así mismo, se resolvieron dudas e inquietudes a la hora de realizar el balance social, teniendo en cuenta las particularidades propias del carácter técnico que tiene la misionalidad del DADEP.</t>
  </si>
  <si>
    <t>Con corte a cuarto trimestre de 2022,   la OCI  evidenció que el proceso a cargo gestiono  la  accion 200707, actividad 2620 demostrando su ejecucion desde el tercer trimestre.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y  id 5111: evidencia teams
Las tareas ejecutadas cuentan con las evidencias digitalizadas sin error de cargue.</t>
  </si>
  <si>
    <t>Con base a lo reportado por el proceso a cargo y las evidencias cargadas en el aplicativo de seguimiento ,  la accion 200707  con su actividad 2620, tareas 5000 , 5111 cumplio su ejecucion dentro de los tiempos de terminacion y  estaria pendiente de cierre por parte de la contraloria.</t>
  </si>
  <si>
    <t xml:space="preserve">
La acción 200722 con actividad 2656. a cargo de la SAF presento avance del 100% desde el primer trimestre de 2022 , antes de la fecha de terminacion  adjuntando los soportes de evidencias en el aplicativo CPM.</t>
  </si>
  <si>
    <t xml:space="preserve">Con corte a cuarto trimestre de 2022,   la OCI  evidenció que el proceso a cargo gestiono  la  accion 200722 con actividad 2656 demostrando su ejecucion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</si>
  <si>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Con base a lo reportado por el proceso a cargo y las evidencias cargadas en el aplicativo de seguimiento ,  la accion 200722  con su actividad 2656, tareas 4771, 4772,4773, cumplio su ejecucion dentro de los tiempos de terminacion y  estaria pendiente de cierre por parte de la contraloria.</t>
  </si>
  <si>
    <t xml:space="preserve">
La acción 200723 con actividad 2657. a cargo de la SAF presento avance del 100% desde el primer trimestre de 2022 , antes de la fecha de terminacion  adjuntando los soportes de evidencias en el aplicativo CPM.</t>
  </si>
  <si>
    <t xml:space="preserve">
Con corte a cuarto trimestre de 2022,   la OCI  evidenció que el proceso a cargo gestiono  la  accion 200723 con actividad 2657 demostrando su ejecucion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</si>
  <si>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Con base a lo reportado por el proceso a cargo y las evidencias cargadas en el aplicativo de seguimiento ,  la accion 200723  con su actividad 2657, tareas 4677, cumplio su ejecucion dentro de los tiempos de terminacion y  estaria pendiente de cierre por parte de la contraloria.</t>
  </si>
  <si>
    <t>SRI: Se realizó el cruce de las bases de datos de los 1.838 bienes indicados en el hallazgo frente a la base de datos catastral utilizada por el ente de control con 591 bienes,  de acuerdo a esto se generará un reporte para la Subdirección Administrativa y Financiera y control Discipliario en el siguiente trimestre 2022.</t>
  </si>
  <si>
    <t>Acta de reunión, soportada en el CPM con la acción 200698, la actividad 2647, con el código de seguimiento 977, con el documento 4928.</t>
  </si>
  <si>
    <t>Se evidenció el avance de la accion 200698,  actividad ID 2647  a cargo de SRI, con el cargue de los soportes de las tareas  ID 4928 Acta de reunion hallazgos de contraloria de bogota No. 3,3,1,2,1.  con fecha de 9/6/2022. 
Si bien se llevo a cabo la reunion, en el Acta se evidencia un compromiso de entrega del avance por parte del area contable , donde no se especifica la  fecha de cumplimiento del compromiso y el tiempo estimado de ejecucion.</t>
  </si>
  <si>
    <t xml:space="preserve">SRI: Se realizaron dos reuniones con los grupos de cartografía, SIDEP, Saneamiento, estudios técnicos con el fin de revisar la clasificación de la condición de los 951 predios, una vez revisados, ajustadas la tareas de cada grupo se definieron y se entrega un parcial de los temas adoptados.
Una vez revisados los predios clasificados, se realiza una reunión con los grupos con el fin de construir el documento de Diagnóstico de la revisión de los 591 predios. Una vez verificada la información se consolidó la información por condición de posible valoración y se elaboró el diagnóstico el cual definió unas conclusiones dentro de las que se destacan el envío de 30 predios a la SGC para su valoración y se entrega el documento.
</t>
  </si>
  <si>
    <t>Si existen diez (10) soportes en forma completa los cuales dan cuenta de cada una de las evidencias presentadas y se adjunta en un documento en excel para su revisión.</t>
  </si>
  <si>
    <t>Con corte cuarto trimestre de 2022,   la OCI  evidenció que el proceso a cargo completo la gestion de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id 5081, Documento diagnostico revelaciones 2022, id 5082, Matriz de seguimiento del diagnostico  revelaciones, id 5083, Reunion revelaciones  15 DIC 2022, id 5084, Reunion revelaciones  22 NOV 2022, id5085, Reunion revelaciones  8 de noviembre 2022, id 5086, Correos institucionales de seguimiento revelaciones.
Las tareas ejecutadas cuentan con las evidencias digitalizadas sin error de cargue.</t>
  </si>
  <si>
    <t>Con base a lo reportado por el proceso a cargo y las evidencias cargadas en el aplicativo de seguimiento ,  la accion 200698  con su actividad 2647,  cumplio su ejecucion dentro de los tiempos de terminacion y  estaria pendiente de cierre por parte de la contraloria.</t>
  </si>
  <si>
    <t>SAF: A la fecha no se presentan avances para esta actividad</t>
  </si>
  <si>
    <t>No se evidenció avance de la acción.200724</t>
  </si>
  <si>
    <t>La Oficina de Control Interno recomienda que para el tercer trimestre se inicie las acciones propuestas y se tenga un avance significativo.
Esta dentro de los tiempos de ejecución.</t>
  </si>
  <si>
    <t>SGC: Se inicio el reconocimiento contable de los predios de acuerdo con el diagnóstico realizado por la Subdirección de Registro Inmobiliario.</t>
  </si>
  <si>
    <r>
      <t xml:space="preserve">Con corte a tercer trimestre de 2022, la OCI evidenció que el proceso a cargo gestiono avance sobre la acción 200724, actividad 2658. Se cuenta con evidencia de las tareas id 4953, Reporte con el primer avance del diagnóstico realizado por la Subdirección de Registro Inmobiliario para reconocer contablemente los predios, id 4954, Cuadro en Excel con los datos de los predios reconocidos contablemente.
</t>
    </r>
    <r>
      <rPr>
        <b/>
        <sz val="11"/>
        <color rgb="FFFF0000"/>
        <rFont val="Calibri"/>
        <family val="2"/>
        <scheme val="minor"/>
      </rPr>
      <t>La tarea 4954 presenta  error en el  cargue de la informacion.</t>
    </r>
  </si>
  <si>
    <t>SGC: Se efectúo el reconocimiento contable de los predios susceptibles de valoración de acuerdo con el diagnostico realizado por la Subdirección de Registro inmobiliario.</t>
  </si>
  <si>
    <t>Si existen soportes consistentes en el aplicativo CPM</t>
  </si>
  <si>
    <r>
      <t xml:space="preserve">Con corte a cuarto trimestre de 2022, la OCI evidenció que el proceso a cargo completo la gestion de   la acción 200724, actividad 2658 en el trimestre evaluado. Se cuenta con evidencia de las tareas id 4953, Reporte con el primer avance del diagnóstico realizado por la Subdirección de Registro Inmobiliario para reconocer contablemente los predios, id 4954, Cuadro en Excel con los datos de los predios reconocidos contablemente, id 5079 Diagnostico final realizado por la Subdirección de Registro Inmobiliario para reconocer contablemente los predios, id 5080 Relación de bienes reconocidos contablemente.
</t>
    </r>
    <r>
      <rPr>
        <sz val="11"/>
        <rFont val="Calibri"/>
        <family val="2"/>
        <scheme val="minor"/>
      </rPr>
      <t>Las tareas ejecutadas cuentan con las evidencias digitalizadas sin error de cargue.</t>
    </r>
  </si>
  <si>
    <t>Con base a lo reportado por el proceso a cargo y las evidencias cargadas en el aplicativo de seguimiento ,  la accion 200724  con su actividad 2658, tareas 4953, 4954,5079,5080, cumplio su ejecucion dentro de los tiempos de terminacion y  estaria pendiente de cierre por parte de la contraloria.</t>
  </si>
  <si>
    <t>La acción 200725 con actividad 2659. a cargo de la SAF presento avance del 100% desde el primer trimestre de 2022 , antes de la fecha de terminacion  adjuntando los soportes de evidencias en el aplicativo CPM.</t>
  </si>
  <si>
    <t>Con corte a cuarto trimestre de 2022,   la OCI  evidenció que el proceso a cargo gestiono  la  accion 200725 con actividad 2659 demostrando su ejecucion  desde el primer  trimestre.   Se cuenta con evidencia de las tarea id 4679 Notas de los Estados Financieros al 31 de diciembre del 2021.
Las tareas ejecutadas cuentan con las evidencias digitalizadas sin error de cargue.</t>
  </si>
  <si>
    <t>Con base a lo reportado por el proceso a cargo y las evidencias cargadas en el aplicativo de seguimiento ,  la accion 200725  con su actividad 2659, tarea 4679, cumplio su ejecucion dentro de los tiempos de terminacion y  estaria pendiente de cierre por parte de la contraloria.</t>
  </si>
  <si>
    <t>SAF: Se elaboran informes mensuales de seguimiento a la ejecución presupuestal los cuales se envian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</si>
  <si>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Se evidencio el avance de las acción  200726, actividad  2660 a cargo de la SAF con soportes de las siguientes tareas: id 4796: Correo electrónico informe de seguimiento de ejecucion presupuestal meses de enero, febrero 2022; id 4797, Correo electrónico ejecucion presupuestal alta direccion del mes de febrero 2022; id 4838,   mesde abril de 2022;  id 4839, Correo electrónico ejecucion presupuestal alta direccion del mes mayo de 2022. No se evidencio informe del mes de marzo.</t>
  </si>
  <si>
    <t>SGC: Se continúan elaborando los informes mensuales de seguimiento a la ejecución presupuestal los cuales se envían al equipo directivo y a los enlaces de las distintas dependencias para generar control sobre las reservas presupuestales, los informes incluyen 6 archivos.</t>
  </si>
  <si>
    <t>Con corte a tercer trimestre de 2022, la OCI evidenció que el proceso a cargo gestiono avance sobre la acción 200726, actividad 2660. Se cuenta con evidencia de las tareas id 4796: id 4797, id 4838, id 4948, id4949, id 4964, id 4965, id 4986, id 4987, id 5014, id 5015. Correo electrónico informe de seguimiento de ejecución presupuestal (reservas) alta dirección de diciembre 2021 - septiembre 2022.
No se evidencia soportes de los informes de ejecución presupuestal para los meses de enero y mayo de 2022.</t>
  </si>
  <si>
    <t>La Oficina de Control Interno recomienda continuar con la gestión de la acción dejando correctamente los soportes de actividades y tareas, así como disponer de una carpeta en donde se almacenen los informes de seguimiento a la ejecución presupuestal.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</si>
  <si>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envían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</si>
  <si>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Con corte a cuarto trimestre de 2022, la OCI evidenció que el proceso a cargo completo la gestion de   la acción 200726, actividad 2660 en el trimestre evaluado. Se cuenta con evidencia de las tareas id 4796: id 4797, id 4838, id 4839, id 4948, id4949, id 4964, id 4965, id 4986, id 4987, id 5014, id 5015, id 5030, id 5032, id 5068. Correo electrónico informe de seguimiento de ejecución presupuestal (reservas) alta dirección de diciembre 2021 - noviembre 2022.
Las tareas ejecutadas cuentan con las evidencias digitalizadas sin error de cargue.</t>
  </si>
  <si>
    <t>Con base a lo reportado por el proceso a cargo y las evidencias cargadas en el aplicativo de seguimiento ,  la accion 200726  con su actividad 2660, tareas id 4796: id 4797, id 4838, id 4839, id 4948, id4949, id 4964, id 4965, id 4986, id 4987, id 5014, id 5015, id 5030, id 5032, id 5068  , cumplio su ejecucion dentro de los tiempos de terminacion y  estaria pendiente de cierre por parte de la contraloria.</t>
  </si>
  <si>
    <t>SAF:  Mensualmente se elaboran informes  de seguimiento a la ejecución presupuestal los cuales se envian al equipo directivo y a los enlaces de las distintas dependencias los cuales incluyen el estado de los pasivos exigibles con corte al final de cada mes para que los ordenadores del gasto realicen las gestiones que apunten a depurar la totalidad de estas obligaciones.</t>
  </si>
  <si>
    <t>Se evidencio el avance de las acción  200727, actividad  2661 a cargo de la SAF con soportes de las siguientes tareas: id 4798: Correo electrónico informe de seguimiento de ejecucion presupuestal (pasivos exigibles)  alta direccion febrero 2022; id 4799, Correo electrónico ejecucion presupuestal  mes de enero y febrero 2022;  id 4840,  Correo electrónico informe de seguimiento de ejecucion presupuestal (pasivos exigibles)  alta direccion mes de mayo de 2022;  id 4841, Correo electrónico ejecucion presupuestal (pasivos exigibles) alta direccion del mes abril y mayo de 2022. No se evidencio informe del mes de marzo.</t>
  </si>
  <si>
    <t>SGC: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</si>
  <si>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acción 200727, actividad 2661.  Se cuenta con evidencia de las tarea id tareas: id 4798:  id 4799,   id 4840,  id 4841, id4950, id4951, id4966, id4967, id4988, id4989, id5016, id5017, Correo electrónico ejecución presupuestal (pasivos exigibles) alta dirección de diciembre 2021 a septiembre 2022.</t>
  </si>
  <si>
    <t>La Oficina de Control Interno recomienda continuar con la gestión efectiva de la acción dejando correctamente soportadas las actividades y tareas.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</si>
  <si>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enviaron al equipo directivo y a los enlaces de las distintas dependencias, en donde se relaciona el estado de los pasivos exigibles con corte al final de cada mes para que los ordenadores del gasto realicen las gestiones que apunten a depurar la totalidad de estas obligaciones.</t>
  </si>
  <si>
    <t>Con corte a cuarto trimestre de 2022, la OCI evidenció que el proceso a cargo completo la gestion de   la acción 200727, actividad 2661 en el trimestre evaluado.  Se cuenta con evidencia de las tarea id tareas: id 4798:  id 4799,   id 4840,  id 4841, id4950, id4951, id4966, id4967, id4988, id4989, id5016, id5017, id 5031, id 5033, id 5069, Correo electrónico ejecución presupuestal (pasivos exigibles) alta dirección de diciembre 2021 a noviembre 2022.
Las tareas ejecutadas cuentan con las evidencias digitalizadas sin error de cargue.</t>
  </si>
  <si>
    <t>Con base a lo reportado por el proceso a cargo y las evidencias cargadas en el aplicativo de seguimiento ,  la accion 200727  con su actividad 2661, cumplio su ejecucion dentro de los tiempos de terminacion y  estaria pendiente de cierre por parte de la contraloria.</t>
  </si>
  <si>
    <t>SAF: Atendiendo las indicaciones para reportar la información en el documento electrónico CBN 0004- cuentas por pagar al cierre de la vigencia, el responsable de presupuesto de la entidad, revisó en forma preliminar el cumpliendo con lo establecido por la contraloría de Bogotá para generar el reporte con destino a la cuenta anual 2021.</t>
  </si>
  <si>
    <t>Se evidenció el avance de la accion 200728, actividad 2654 a cargo de la SAF con soportes de las tareas id 4789 sobre Formato CBN-0004 cuentas por pagar con corte al 31 de diciembre de 2021 y la tarea id 4790 , Correo Electrónico en el cual el responsable del presupuesto envía los formatos revisados para la cuenta anual de la Contraloría.</t>
  </si>
  <si>
    <t>Con corte cuarto trimestre de 2022,   la OCI  evidenció que el proceso a cargo gestiono  la  accion 200728, actividad 2654 demostrando su ejecucion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</si>
  <si>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Con base a lo reportado por el proceso a cargo y las evidencias cargadas en el aplicativo de seguimiento ,  la accion 200728  con su actividad 2654, tareas id 4789, 4790 , cumplio su ejecucion dentro de los tiempos de terminacion y  estaria pendiente de cierre por parte de la contraloria.</t>
  </si>
  <si>
    <t xml:space="preserve">
SRI: Se adelantó una revisión con el equipo de saneamiento y titulación en el mes de mayo y junio con el fin de verificar el diagnóstico adelantado y se presentó por parte de cada grupo de trabajo un avance en el diagnóstico del 50% del total de los predios solicitados.                                                                                                                                                                                                                                                                                                                                                                                                                                                                                                                                                                                                                                                                                                                                                                                                                                                                                                                                                                                                                                                                                                                                                                                                                                                                                                                                                                                                                                                                                                                                                                                                                                                                                                                                                                                                                                                                                                                                                                                                                                                                                                                                                                                                                                                                                                                                                                                                                                                                                                                                                                                                                                                                                                                                                                                                                                                                                                                                                                                                                                                                                                                                                                                                                                                                                                                                                                                                                                                                                                                                                                                                                                                                                                                                                                                                                                                                                                                                                                                                                                                                                                                                                                                            </t>
  </si>
  <si>
    <t>Se adjunta en una matriz en formato de excel de los predios priorizados con su respectiva revisión y el dagnostico de cada registro por cada grupo, soportada en el CPM con la acción 200699, la actividad 2634, con el código de seguimiento 978, con el documento 4929.</t>
  </si>
  <si>
    <r>
      <t xml:space="preserve">Se  evidenció el avance de la accion 200699,  actividad ID 2634 con el cargue de los soportes de la tarea id 4929  a cargo de la SRI  de matriz de excel de diagnostico predios revisados.
El porcentaje de avance en CPM no es el 50% sino  del  40%.
</t>
    </r>
    <r>
      <rPr>
        <sz val="11"/>
        <color rgb="FFFF0000"/>
        <rFont val="Calibri"/>
        <family val="2"/>
        <scheme val="minor"/>
      </rPr>
      <t xml:space="preserve">
</t>
    </r>
  </si>
  <si>
    <t xml:space="preserve">
La Oficina de Control Interno recomienda continuar con la gestion efectiva de la accion dejando correctamente soportadas las actividades y tareas.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</si>
  <si>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t>
  </si>
  <si>
    <t>Si existen Ocho (8) soportes en forma completa los cuales dan cuenta de cada una de las evidencias presentadas y se adjunta en un documento en excel para su revisión.</t>
  </si>
  <si>
    <r>
      <t xml:space="preserve">Con corte  cuarto trimestre de 2022,   la OCI  evidenció que el proceso a cargo completo la gestion de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 id 5099 Diagnostico de los urbanismos del inventario SIDEP, id 5100 matriz  de clasificación de las urbanizaciones que se encuentran en el nivel inventario, id 5104 Acta de reunion 16 NOV 2022.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</si>
  <si>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Con base a lo reportado por el proceso a cargo y las evidencias cargadas en el aplicativo de seguimiento ,  la accion 200699 con su actividad 2634, cumplio su ejecucion dentro de los tiempos de terminacion y  estaria pendiente de cierre por parte de la contraloria.</t>
  </si>
  <si>
    <t>23/12/2022</t>
  </si>
  <si>
    <t>SRI: Una vez trabajado con las curadurías urbanas, se volvió a reiterar la información de solicitud a las curadurías urbanas faltantes a finales del mes de abril, para recibir la información la primera semana del mes de mayo de 2022. Y se propone definir una mesa de trabajo con la Secretaría Distrital de Planeación SDP para revisar la conexión e interoperabilidad de la información mensual reportada por las curadurías urbanas a la SDP.</t>
  </si>
  <si>
    <t>Documentos enviados y respuestas presentadas por las curadurías Urbanas, soportada en el CPM con la acción 200700, la actividad 2635, con el código de seguimiento 979, con los documentos 4930, 4931, 4932, 4933 y 4934.</t>
  </si>
  <si>
    <t>Se  evidenció el avance de la accion 200700, actividad ID 2635 a cargo de la SRI , con el cargue de los soportes de las tareas  id 4930 reiteracion la informacion de solicitud a las curadurias urbanas faltantes de abril , id4931 respuesta de curaduria urbana No5,  id4932 respuesta curaduria urbana  No.4 , id 4933 respuesta curaduria urbana No2 y id 4934 respuesta curaduria urbana No 1.</t>
  </si>
  <si>
    <t>SRI: Se elaboró el instructivo de Instructivo técnico para la recepción, manejo y seguimiento de la información de las Licencias Urbanísticas el cual se enviará a la OAP para su respectiva revisión y formalización del documento.</t>
  </si>
  <si>
    <t>Si existen Trece (13) soportes en forma completa los cuales dan cuenta de cada una de las evidencias presentadas y se adjunta en un documento en excel para su revisión.</t>
  </si>
  <si>
    <t>Con corte cuarto trimestre de 2022,   la OCI  evidenció que el proceso a cargo completo la gestion de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id 5094, Instructivo de seguimiento de las licencias de construcción enviadas por las curadurías urbana, id 5095, n este documento se encuentra el avance de las licencias al mes de diciembre 2022.
Las tareas ejecutadas cuentan con las evidencias digitalizadas sin error de cargue</t>
  </si>
  <si>
    <t>Con base a lo reportado por el proceso a cargo y las evidencias cargadas en el aplicativo de seguimiento ,  la accion 200700 con su actividad 2635, cumplio su ejecucion dentro de los tiempos de terminacion y  estaria pendiente de cierre por parte de la contraloria.</t>
  </si>
  <si>
    <t>SRI: Se Realizó la mesa de trabajo con las curadurías urbanas en donde se definen los criterios técnicos de entrega de información al DADEP  en el mes de marzo y se reiteró la solicitud de información para la información pendiente en el mes de abril y mayo 2022. Se han mejorado los canales de comunicación.</t>
  </si>
  <si>
    <t>Documentos enviados y respuestas presentadas por las curadurías Urbanas.soportada en el CPM con la acción 200701, la actividad 2639, con el código de seguimiento 989, con los documentos 4935.</t>
  </si>
  <si>
    <t xml:space="preserve">Se evidenció el avance de la accion 200701, actividad ID2639 a cargo de la SRI, con los soportes de la tarea 4935:  carpeta compartida de seguimiento de informacion de curadurias urbanas. " cuadro control de licencias de curadurias 2022".
</t>
  </si>
  <si>
    <r>
      <t xml:space="preserve">La Oficina de Control Interno recomienda continuar con la gestion efectiva de la accion dejando correctamente soportadas las actividades y tareas.
</t>
    </r>
    <r>
      <rPr>
        <b/>
        <sz val="11"/>
        <color rgb="FFFF0000"/>
        <rFont val="Calibri"/>
        <family val="2"/>
        <scheme val="minor"/>
      </rPr>
      <t xml:space="preserve">Verificar el porcentaje de avance en el CPM donde figura 75% y no 80%. </t>
    </r>
    <r>
      <rPr>
        <sz val="11"/>
        <color rgb="FFFF0000"/>
        <rFont val="Calibri"/>
        <family val="2"/>
        <scheme val="minor"/>
      </rPr>
      <t xml:space="preserve">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</si>
  <si>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SRI: Se adelantaron reuniones con CAMACOL, en las cuales se definieron mesa de ayudas y acompañamiento de los proyectos relacionados con el DADEP, adicionalmente se cuenta con una carpeta One drive en la cual se lleva el seguimiento de las reuniones y acciones adelantadas.</t>
  </si>
  <si>
    <t>Si existen Seis (6)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</si>
  <si>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id 5097, EVIDENCIAS MESAS DE TRABAJO CAMACOL DADEP; id 5098 Mesa de solución DADEP CAMACOL
Las tareas ejecutadas cuentan con las evidencias digitalizadas sin error de cargue</t>
  </si>
  <si>
    <t>Con base a lo reportado por el proceso a cargo y las evidencias cargadas en el aplicativo de seguimiento ,  la accion 200701 con su actividad 2639, cumplio su ejecucion dentro de los tiempos de terminacion y  estaria pendiente de cierre por parte de la contraloria.</t>
  </si>
  <si>
    <t>Por parte de la SRI, se adelantó el formato en una plantilla de One Drive y se presentó la propuesta a la oficina de sistemas para desarrollar una marcación de semaforos con el fin de reportar el vencimiento de los términos de la licencia. 
Adicionalmente, se diseño el oficio de respuesta para cada una de las urbanizaciones, constructores, entre otras que esta a punto de vencerse la licencia de construcción por  parte de la SRI.</t>
  </si>
  <si>
    <t>Documentos enviados y respuestas presentadas por las curadurías Urbanas.soportada en el CPM con la acción 200701, la actividad 2640, con el código de seguimiento 981, con los documentos 4936.</t>
  </si>
  <si>
    <t>Se evidencio el avance de la accion 200701, actividad ID 2640 , a cargo de la SRI , con los soportes de la tarea 4936: carpeta compartida de seguimiento de información de curadurias urbanas y respuestas a los urbanizadores y construtores.
Dentro de los soportes cargados en aplicativo CPM no se evidencia la propuesta oficina de sistemas .</t>
  </si>
  <si>
    <t>SRI: Se elaboró el Instructivo técnico para la recepción, manejo y seguimiento de la información de las Licencias Urbanísticas, en el cual se describen las acciones que asume el grupo de estudios técnicos y la responsabilidad de enviar los requerimientos a las urbanizaciones y constructoras que deben entregar las zonas de cesión al distrito</t>
  </si>
  <si>
    <t>Si existen Cinco (5)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</si>
  <si>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id5096 Instructivo técnico para la recepción, manejo y seguimiento de la información de las Licencias Urbanísticas
Las tareas ejecutadas cuentan con las evidencias digitalizadas sin error de cargue</t>
  </si>
  <si>
    <t>Con base a lo reportado por el proceso a cargo y las evidencias cargadas en el aplicativo de seguimiento ,  la accion 200701 con su actividad 2640, cumplio su ejecucion dentro de los tiempos de terminacion y  estaria pendiente de cierre por parte de la contraloria.</t>
  </si>
  <si>
    <t>Se adelantó una revisión con el equipo de saneamiento y titulación en el mes de mayo y junio con el fin de verificar el diagnóstico adelantado y se presentó por parte de cada grupo de trabajo un avance en el diagnóstico de predios del 50% del total de los predios solicitados .</t>
  </si>
  <si>
    <t>Se adjunta en una matriz en formato de excel de los predios priorizados con su respectiva revisión y el dagnostico de cada registro por cada grupo, soportada en el CPM con la acción 200702, la actividad 2641, con el código de seguimiento 982, con el documento 4937.</t>
  </si>
  <si>
    <t xml:space="preserve">Se evidenció el avance de la accion 200702, actividad ID 2641 con el cargue de los soportes ID 4937 con matriz de excel de diagnostico predios revisados.
</t>
  </si>
  <si>
    <t xml:space="preserve">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</si>
  <si>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 en el aplicativo SIDEP.</t>
  </si>
  <si>
    <t>Si existen Siete (7) soportes en forma completa los cuales dan cuenta de cada una de las evidencias presentadas y se adjunta en un documento en excel para su revisión.</t>
  </si>
  <si>
    <t>Con corte  cuarto trimestre de 2022,   la OCI  evidenció que el proceso a cargo completo la gestion de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 id 5101, DIAGNOSTICO DE LA CONDICIÓN DE LOS URBNAISMOS QUE SE ENCUENTRAN EN INVENTARIO SIDEP, id 5102, ASIGNACIONES COMPILADA final; id 5103, ACTA REUNIÓN 16 NOV 2022.
Las tareas ejecutadas cuentan con las evidencias digitalizadas sin error de cargue</t>
  </si>
  <si>
    <t>Con base a lo reportado por el proceso a cargo y las evidencias cargadas en el aplicativo de seguimiento ,  la accion 200702 con su actividad 2641, cumplio su ejecucion dentro de los tiempos de terminacion y  estaria pendiente de cierre por parte de la contraloria.</t>
  </si>
  <si>
    <t>2022 2022</t>
  </si>
  <si>
    <t>PAD 2022-44-3.2.1.3 Hallazgo administrativo por Inconsistencias en la Información Financiera del PACA.</t>
  </si>
  <si>
    <t>Inconsistencias involuntarias en el reporte presentado a la entidad requiriente.</t>
  </si>
  <si>
    <t>Incluir en el documento: "PLAN DE ACCIÓN CUATRIANUAL AMBIENTAL PACA" código 127-PPPGR-07, un capítulo de conciliación de la información reportada por las partes, frente a los informes financieros generados por BOGDATA.</t>
  </si>
  <si>
    <t>Plan de acción  Cuatrianual Ambiental-PACA  Ajustado</t>
  </si>
  <si>
    <t>-</t>
  </si>
  <si>
    <t>SAF: 200736</t>
  </si>
  <si>
    <t>Desde la SGC se creo en el CPM  la accion 200736, actividad 2687. Fecha incio:11/10/2022- Fecha terminacion: 31/3/2023</t>
  </si>
  <si>
    <t>La accion esta dentro de los tiempos de ejecucion</t>
  </si>
  <si>
    <t>SGC: sin avance</t>
  </si>
  <si>
    <t>Con corte  cuarto trimestre de 2022,   la OCI  evidenció que el proceso a cargo gestiono  la  accion 200736, actividad 2687  " Incluir en el documento: "PLAN DE ACCIÓN CUATRIANUAL AMBIENTAL PACA" código 127-PPPGR-07, un capítulo de conciliación de la información reportada por las partes, frente a los informes financieros generados por BOGDATA." 
sin avance de ejecucion.</t>
  </si>
  <si>
    <t>La accion esta dentro de los tiempos de ejecucion.
Se recomienda al proceso comenzar con la ejecucion de la accion ya que a la fecha de corte 31/12/2022 solo se tienen 90 dias para su terminacion.</t>
  </si>
  <si>
    <t>SGC: Se actualiza el Plan de Acción Cuatrianual - PACA incluyendo el capitulo de conciliación financiera</t>
  </si>
  <si>
    <t>Si</t>
  </si>
  <si>
    <t>Se evidencia la actualización del Plan de Acción Cuatrianual - PACA incluyendo en el numeral 7 un capítulo de conciliación de la información.</t>
  </si>
  <si>
    <t>Al verificar la publicación de este documento en la página web de la entidad y como soporte de evidencia en el CPM, se observa que en el documento no esta coincidiendo el número de versión que se registra en la presentación inicial de este, en los encabezados del documento y en el apartado “Control de cambios”.</t>
  </si>
  <si>
    <t>31/3/2023</t>
  </si>
  <si>
    <t>PAD 2022-44-3.2.2.1 Hallazgo administrativo por incluir en varios documentos del proceso de selección normas derogadas</t>
  </si>
  <si>
    <t>Falencias en la revisión de la normatividad vigente relacionada en el proceso del contrato 245 del 2021.</t>
  </si>
  <si>
    <t>Generar una mesa de trabajo con los equipos de estructuración y contratación del proceso de seguros de funcionamiento, revisando los puntos de control existentes frente a la normatividad vigente para este proceso.</t>
  </si>
  <si>
    <t>Acta realizada</t>
  </si>
  <si>
    <t>SAF: 200737 ACTIVIDAD 2688</t>
  </si>
  <si>
    <t>Desde la SGC se creo en el CPM la accion 200737, actividad 2688. Fecha incio:11/10/2022- Fecha terminacion: 31/3/2023</t>
  </si>
  <si>
    <t xml:space="preserve">Con corte  cuarto trimestre de 2022,   la OCI  evidenció que el proceso a cargo gestiono  la  accion 200737, con su primera actividad: Actividad 2688  "Generar una mesa de trabajo con los equipos de estructuración y contratación del proceso de seguros de funcionamiento, revisando los puntos de control existentes frente a la normatividad vigente para este proceso." 
 sin avance de ejecucion.
</t>
  </si>
  <si>
    <t>SGC: Se realizó una mesa de trabajo con los equipos de estructuración y contratación del proceso de seguros de funcionamiento aclarando los puntos de control para tramitar este proceso.</t>
  </si>
  <si>
    <t>Para el cumplimiento de esta acción se verificó sus dos actividades, en la primera se evidenció lista de asistencia del 28/02/2023 y acta de reunión institucional en la cual se trabajó sobre la socialización con los equipos de estructuración y contratación del proceso de seguros de funcionamiento, respecto a los temas objeto del hallazgo administrativo realizado por la Contraloría de Bogotá respecto al proceso de seguros 2021. Y para la segunda actividad según lo programado se registró lista de asistencia y acta de reunión del 23/02/2022, donde se trató el tema de puntos de control en cuanto a “Verificar el acatamiento de los temas objeto de los hallazgos administrativos realizados por la Contraloría de Bogotá respecto al proceso de seguros 2020, dentro de la estructuración del nuevo proceso 2022”.</t>
  </si>
  <si>
    <t>En el acta y lista de asistencia de la actividad 2710 no coincide la fecha de realización, puesto que es anterior al inicio en que se formuló el hallazgo. Así mismo, en el CPM quedo errónea la fecha de terminación de la misma.</t>
  </si>
  <si>
    <t>Mesa de trabajo con el corredor del seguros para requerir actualización normativa.</t>
  </si>
  <si>
    <t>(Acta de mesa de trabajo realizada / Acta de mesa de trabajo programada) * 100%</t>
  </si>
  <si>
    <t>SAF: 200737 ACTIVIDAD 2710</t>
  </si>
  <si>
    <r>
      <t xml:space="preserve">Desde la SGC se creo en el CPM la accion 200737, actividad 2710. Fecha incio:11/10/2022- </t>
    </r>
    <r>
      <rPr>
        <b/>
        <sz val="11"/>
        <color rgb="FFFF0000"/>
        <rFont val="Calibri"/>
        <family val="2"/>
        <scheme val="minor"/>
      </rPr>
      <t>Fecha terminacion:</t>
    </r>
    <r>
      <rPr>
        <b/>
        <sz val="11"/>
        <rFont val="Calibri"/>
        <family val="2"/>
        <scheme val="minor"/>
      </rPr>
      <t xml:space="preserve"> </t>
    </r>
    <r>
      <rPr>
        <b/>
        <sz val="11"/>
        <color rgb="FFFF0000"/>
        <rFont val="Calibri"/>
        <family val="2"/>
        <scheme val="minor"/>
      </rPr>
      <t xml:space="preserve">  31/12/2022</t>
    </r>
  </si>
  <si>
    <t xml:space="preserve">
31/12/2022</t>
  </si>
  <si>
    <r>
      <t>SGC: Se adjunta acta de la reunión realizada por la entidad con los intermediarios de seguros que son los responsables de estructurar el proceso de seguros y con los abogados de la entidad responsables de la revisión de los documentos precontractuales para su publicación, en esta reunión se revisó detalladamente cada uno de los hallazgos realizados por la Contraloría en el</t>
    </r>
    <r>
      <rPr>
        <sz val="11"/>
        <color theme="1"/>
        <rFont val="Calibri"/>
        <family val="2"/>
        <scheme val="minor"/>
      </rPr>
      <t xml:space="preserve"> año 2020, </t>
    </r>
    <r>
      <rPr>
        <sz val="11"/>
        <color indexed="8"/>
        <rFont val="Calibri"/>
        <family val="2"/>
        <scheme val="minor"/>
      </rPr>
      <t>para que estos se tuvieran en cuenta para estructurar los procesos de seguros que adelanta la entidad y así mitigar los riesgos que estos conllevan.</t>
    </r>
  </si>
  <si>
    <t xml:space="preserve">Con corte cuarto trimestre de 2022,   la OCI  evidenció que el proceso a cargo gestiono  la  accion 200737, con su segunda actividad:  Actividad 2710 " Mesa de trabajo con el corredor del seguros para requerir actualización normativa." con avance y soporte de la tarea id 5027 , Acta de reunión mesa de trabajo con los intermediarios de seguros que son los responsables de estructurar el proceso de seguros y con los abogados de la entidad responsables de la revisión de los documentos precontractuales."  Se cuenta con el cargue de acta de reunion realizada en febrero de 2022 entre el corredor de seguro y el DADEP. 
La tarea ejecutada cuenta con las evidencias digitalizadas sin error de cargue.
</t>
  </si>
  <si>
    <t>Con base a lo reportado por el proceso a cargo y las evidencias cargadas en el aplicativo de seguimiento ,  la accion 200737  con su actividad 2710 cumplio su ejecucion dentro de los tiempos de terminacion y  estaria pendiente de cierre por parte de la contraloria.</t>
  </si>
  <si>
    <t>SGC: N/A</t>
  </si>
  <si>
    <t>3.2.2.2</t>
  </si>
  <si>
    <t>PAD2022-44-3.2.2.2 Hallazgo administrativo reiterados errores en la información incluida en varios documentos del proceso de selección</t>
  </si>
  <si>
    <t>Falencia en los controles sobre la información incorporada en los documentos del contrato.</t>
  </si>
  <si>
    <t>Fortalecer el punto de control existente entre el área de contratación y el supervisor para la validación documental del contrato.</t>
  </si>
  <si>
    <t>Modelo de comunicación actualizado</t>
  </si>
  <si>
    <t>OAJ: 200738</t>
  </si>
  <si>
    <r>
      <t>Desde la OJ se creo en el CPM  la accion 200738, actividad 2689. Fecha incio:11/10/2022-</t>
    </r>
    <r>
      <rPr>
        <b/>
        <sz val="11"/>
        <color rgb="FFFF0000"/>
        <rFont val="Calibri"/>
        <family val="2"/>
        <scheme val="minor"/>
      </rPr>
      <t xml:space="preserve"> Fecha terminacion: 31/12/2022</t>
    </r>
  </si>
  <si>
    <t xml:space="preserve">OJ: Durante el trimestre de seguimiento se fortalece el punto de control existente entre el área de contratación y el supervisor para la validación documental del contrato, se proyecta la comunicación para inicio de supervisión de contrato </t>
  </si>
  <si>
    <t>Con corte a cuarto trimestre de 2022, la OCI  evidenció que el proceso a cargo gestiono  la accion   200738,  actividad ID  2689 , demostrando su ejecucion  en el trimestre evaluado. Se cuenta con  soporte de la tarea id 5055 modelo memorando   "Comunicación para inicio de supervisión del contrato No 110-00131-458-0-2022" 
La tarea ejecutada cuenta con las evidencias digitalizadas sin error de cargue.</t>
  </si>
  <si>
    <t>OJ: N/A</t>
  </si>
  <si>
    <t>3.2.2.3</t>
  </si>
  <si>
    <t>PAD2022-44-3.2.2.3 Falencia en los controles y seguimientos en la publicaciones documentos en el SECOP II de la totalidad de los documentos del proceso contractual</t>
  </si>
  <si>
    <t>Falencia en los controles y seguimientos en la publicaciones documentos en el SECOP II</t>
  </si>
  <si>
    <t>Construir un modelo de reporte sobre la información publicada en la plataforma SECOP en aplicación del principio de publicidad.</t>
  </si>
  <si>
    <t>Modelo de reporte construido</t>
  </si>
  <si>
    <t>OAJ: 200739</t>
  </si>
  <si>
    <t>Desde la OJ se creo en el CPM la accion 200739, actividad 2690. Fecha incio:11/10/2022- Fecha terminacion: 30/4/2023</t>
  </si>
  <si>
    <t>OJ: Durante el trimestre de  de seguimiento no se presentaron avances. Dicha actividad se encurntra dentro del plazo previsto (30/04/2023)</t>
  </si>
  <si>
    <t>Con corte a cuarto trimestre de 2022,   la OCI  evidenció que el proceso a cargo gestiono  la  accion 200739, actividad 2690  "Construir un modelo de reporte sobre la información publicada en la plataforma SECOP en aplicación del principio de publicidad" 
sin avance de ejecucion.</t>
  </si>
  <si>
    <t>La accion esta dentro de los tiempos de ejecucion.
Se recomienda al proceso comenzar con la ejecucion de la accion ya que a la fecha de corte 31/12/2022 solo se tienen 120 dias para su terminacion.</t>
  </si>
  <si>
    <t xml:space="preserve">OJ: Se proyecto un modelo de Comunicación para inicio de supervisión del contrato No 110-00131-458-0-2022.
Se proyecto el Memorando de Lineamientos para la publicación de información en la plataforma SECOP. Principio de Publicidad Expediente Contractual SECOP II. Para socialización en las áreas.
</t>
  </si>
  <si>
    <t xml:space="preserve">Se observó en la evidencia el proyecto de modelo de Comunicación y el lineamiento para la publicación de información en la plataforma SECOP; sin embargo, este último no está suscrito por el lider del proceso como tampoco se observó su divulgación.
Si bien es cierto que la acción hace referencia a construir un documento, si este no está avalado y divulgado no genera valor agreado. </t>
  </si>
  <si>
    <t>La situación identificada por la Contraloría de Bogotá no hace referencia a una etapa contractual específica;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tanto en oportunidad como en su completitud.
Ahora bien, es importante señalar que la acción propuesta es de medio mas no de resultados, por lo que se recomienda identificar o fortalecer puntos de control que permitan subsanar la situación identificada por el Ente de Control.</t>
  </si>
  <si>
    <t>30/4/2023</t>
  </si>
  <si>
    <t>FILA_39</t>
  </si>
  <si>
    <t>3.2.2.5</t>
  </si>
  <si>
    <t>PAD2022-44-3.2.2.5 Hallazgo Administrativo Por no Publicar En forma Oportuna Documentación Del Contrato 504 de 2021 En La Plataforma SECOP II</t>
  </si>
  <si>
    <t>OAJ: 200740</t>
  </si>
  <si>
    <t>Desde la OJ se creo en el CPM la accion 200740, actividad 2691. Fecha incio:11/10/2022- Fecha terminacion: 30/4/2023</t>
  </si>
  <si>
    <t>Con corte a cuarto trimestre de 2022,   la OCI  evidenció que el proceso a cargo gestiono  la  accion 200740, actividad 2691 "Construir un modelo de reporte sobre la información publicada en la plataforma SECOP en aplicación del principio de publicidad" Contrato 504 de 2021 .
 sin avance de ejecucion.</t>
  </si>
  <si>
    <t xml:space="preserve">La situación identificada por la Contraloría de Bogotá hace referencia a la publicación extemporánea de las Actas de Inicio de los contratos 504-21 y 64-21;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de manera oportuna.
Ahora bien, es importante señalar que la acción propuesta es de medio mas no de resultados, por lo que se recomienda identificar o fortalecer puntos de control que permitan subsanar la situación identificada por el Ente de Control.
</t>
  </si>
  <si>
    <t>FILA_40</t>
  </si>
  <si>
    <t>3.3.1.6</t>
  </si>
  <si>
    <t>PAD2022-44-3.3.1.6 Hallazgo administrativo por no determinar el valor de mercado de los terrenos registrados en la subcuenta de inventarios 1.5.10.02 – Terrenos y 1.5.10.03 Construcciones, ubicados en las ciudades de Cali, Tenjo, Girardot y Villavicencio</t>
  </si>
  <si>
    <t>Deficiencia en la programación para realizar las visitas solicitadas por el Comité de Sostenibilidad Contable de los predios ubicados en  las ciudades de Cali, Tenjo, Girardot y Villavicencio.</t>
  </si>
  <si>
    <t>Realizar mínimo una visita técnica a cada uno de los predios ubicados en las ciudades indicadas en el hallazgos como insumo en la elaboración de los avalúos, a través de la designación de un profesional de la Subdirección de Registro Inmobiliario.</t>
  </si>
  <si>
    <t>(Visitas técnicas realizadas/ Visitas técnicas programadas) * 100%</t>
  </si>
  <si>
    <t>SRI: 200741</t>
  </si>
  <si>
    <t>Desde la SRI se creo en el CPM la accion 200741, actividad 2706. Fecha incio:11/10/2022- Fecha terminacion: 27/9/2023</t>
  </si>
  <si>
    <t>SRI: Se envió oficio en el año 2022 a la Subdirección Administrativa y Financiera SAF  y se recibió respuesta, con la cual se estan definiendo las condiciones y cronógramas para realizar las visitas técnicas a los respectivos predios.</t>
  </si>
  <si>
    <t>Si existen dos (2) soportes en forma completa los cuales dan cuenta de cada una de las evidencias presentadas y se adjunta en un documento en excel para su revisión.</t>
  </si>
  <si>
    <t>Con corte cuarto trimestre de 2022, la OCI  evidenció que el proceso a cargo avanzo en la gestion de la accion   200741,  actividad ID  2706. Se cuenta con  soporte de las tareas id 5115, Se envió solicitud a la Subdirección de Administración financiera con el fin de conocer la forma de realizar la solicitud de trámites para realizar estas gestiones y la id 5116, En este documento se describe la forma de como solicitar y adelantar los trámites para realizar las gestiones de las visitas.  Las evidencias digitalizadas estan sin error de cargue.</t>
  </si>
  <si>
    <t xml:space="preserve">La accion esta dentro de los tiempos de ejecucion.
</t>
  </si>
  <si>
    <t>SRI. Se realizó reunión en el mes de marzo para revisar las acciones desarrolladas sobre la valoración de los predios y determinar las formas de realizar la evaluación de estos y ajustar su valor.</t>
  </si>
  <si>
    <t>Existen soportes y se cargaron en el aplicativo CPM con la acción 200741, en la actividad 2706 el seguimiento 1123 con soporte 5142.</t>
  </si>
  <si>
    <t>27/09/2023</t>
  </si>
  <si>
    <t>FILA_41</t>
  </si>
  <si>
    <t>PAD 2022-44-3.3.1.1 Hallazgo Administrativo por reclasificar indebidamente las cuentas por cobrar correspondientes a arrendamientos operativos a cuentas por cobrar de difícil recaudo.</t>
  </si>
  <si>
    <t>Deficiencia en la aplicación del procedimiento  "Reconocimiento Contable de las Cuentas por cobrar y deterioro de cartera"</t>
  </si>
  <si>
    <t>Actualizar y socializar el procedimiento denominado  "Reconocimiento Contable de las cuentas por cobrar y deterioro de cartera" incorporando un punto de control referente a la reclasificación de cuentas por cobrar de dificil recaudo.</t>
  </si>
  <si>
    <t>Procedimiento actualizado y socializado</t>
  </si>
  <si>
    <t>SAF: 200742</t>
  </si>
  <si>
    <t>Desde la SGC se creo en el CPM la accion 200742, actividad 2692. Fecha incio:11/10/2022- Fecha terminacion: 28/2/2023</t>
  </si>
  <si>
    <t>SGC: Se actualizó y socializó con el equipo contable de la entidad el procedimiento "Reconocimiento Contable de las cuentas por cobrar y deterioro de cartera" incorporando un punto de control referente a la reclasificación de cuentas por cobrar de difícil recaudo.</t>
  </si>
  <si>
    <t>Con corte a cuarto trimestre de 2022, la OCI  evidenció que el proceso a cargo gestiono  la accion   200742,  actividad ID  2692, demostrando su ejecucion  en el trimestre evaluado. Se cuenta con  soporte de las tareas id 5070 , Se realizó la modificación al Procedimiento Reconocimiento Contable de las Cuentas por Cobrar y Deterioro de Cartera, el cual se encuentra publicado en el visor del sistema de gestión de la entidad. y la id 5071 Acta de la socialización realizada con el equipo de contabilidad sobre los cambios realizados en el procedimiento de reconocimiento contable de las cuentas por cobrar y deterioro de cartera.
La tarea ejecutada cuenta con las evidencias digitalizadas sin error de cargue.</t>
  </si>
  <si>
    <t>Con base a lo reportado por el proceso a cargo y las evidencias cargadas en el aplicativo de seguimiento ,  la accion 200742  con su actividad 2692 cumplio su ejecucion dentro de los tiempos de terminacion y  estaria pendiente de cierre por parte de la contraloria.</t>
  </si>
  <si>
    <t>28/2/2023</t>
  </si>
  <si>
    <t>FILA_42</t>
  </si>
  <si>
    <t>3.3.1.11</t>
  </si>
  <si>
    <t>PAD2022-44-3.3.1.11 Hallazgo Administrativo por no registrar en la contabilidad del DADEP los predios que figuran en el SIDEP y las notas a los estados financieros a 31 de diciembre de 2021 como “REVELACIONES”, que cuentan con matrícula inmobiliaria y que poseen avalúo catastral.</t>
  </si>
  <si>
    <t>Deficiencia en la definición del valor de los bienes identificados con folios de matricula inmobiliaria incluidos en la base catastral que permita clasificarlos en las cuentas del activo correspondiente en los estados financieros de la entidad</t>
  </si>
  <si>
    <t>Incluir los 64 predios al diagnostico de valoración de bienes en revelaciones que sean susceptibles de valoración.</t>
  </si>
  <si>
    <t>Número de documentos de diagnóstico de valoración realizados</t>
  </si>
  <si>
    <t>SRI: 200743</t>
  </si>
  <si>
    <t>Desde la SRI se creo en el CPM la accion 200743, actividad 2707. Fecha incio:11/10/2022- Fecha terminacion: 27/9/2023</t>
  </si>
  <si>
    <t>SRI: De acuerdo a la reunión realizada, se encuentra en verificación los 64 predios que fueron evaluados en la cuenta de revelaciones con el fin de utilizar la metodología del Diagnóstico de los predios en revelaciones y se esta determinando la condición de cada uno de ellos.</t>
  </si>
  <si>
    <t>Si existe un (1) soporte en forma completa los cuales dan cuenta de cada una de las evidencias presentadas y se adjunta en un documento en excel para su revisión.</t>
  </si>
  <si>
    <t>Con corte cuarto trimestre de 2022, la OCI  evidenció que el proceso a cargo avanzo en la gestion de la accion   200743,  actividad ID  2707. Se cuenta con  soporte de las tareas id 5112,  acta de reunion.  En esta reunión se describen las acciones que se realizaran con la utilización de la metodología del Diagnóstico de revelaciones 2021 y describir como se revisaran los 64 predios.  Las evidencias digitalizadas estan sin error de cargue.</t>
  </si>
  <si>
    <t>SRI. Se revisaron los predios en revelaciones de la nivelación de la base de los predios se revisaron algunos y se enviaron al área contable, se realizó la captura de la imagen para ser valorados SIDEP y contabilidad esta realizando la verificación, posteriormente se antregará su diagnóstico.</t>
  </si>
  <si>
    <t>Existen soportes y se cargaron en el aplicativo CPM con la acción 200743, en la actividad 2707 el seguimiento 1124 con soporte 5141.</t>
  </si>
  <si>
    <t>27/9/2023</t>
  </si>
  <si>
    <t>FILA_43</t>
  </si>
  <si>
    <t>3.3.1.14</t>
  </si>
  <si>
    <t>PAD2022-44-3.3.1.14 Hallazgo administrativo por no realizar seguimiento permanente al reporte contable SIPROJ, nuevo marco normativo, debido a inconsistencias presentadas al verificar el reporte con corte a diciembre 31 de 2021</t>
  </si>
  <si>
    <t>Debilidades en el seguimiento al reporte contable SIPROJ, para evitar la duplicidad de procesos judiciales.</t>
  </si>
  <si>
    <t>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t>
  </si>
  <si>
    <t>(Mesas realizadas / Mesas programadas) X 100%</t>
  </si>
  <si>
    <t>OAJ: 200744</t>
  </si>
  <si>
    <t>Desde la OJ se creo en el CPM la accion 200744, actividad 2693. Fecha incio:11/10/2022- Fecha terminacion: 27/9/2023</t>
  </si>
  <si>
    <t>OJ: Durante el trimestre de  de seguimiento no se presentaron avances. Dicha actividad se encurntra dentro del plazo previsto (27/09/2023)</t>
  </si>
  <si>
    <t>Con corte a cuarto trimestre de 2022,   la OCI  evidenció que el proceso a cargo gestiono  la  accion 200744, actividad 2693"Realizar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
sin avance de ejecucion.</t>
  </si>
  <si>
    <t>OJ: Acta de Reunión de fecha 10/01/2023, tema procesos SIPROJ, atendiendo solicitud requerida por la Subdirección de Gestión Corporativa mediante correo electrónico de fecha 3 de enero de 2023, consistente en: “informar si los procesos reportados están correctos”.</t>
  </si>
  <si>
    <t>FILA_44</t>
  </si>
  <si>
    <t>3.3.1.12</t>
  </si>
  <si>
    <t>PAD2022-44-3.3.1.12 Hallazgo administrativo por no realizar las gestiones administrativas necesarias para legalizar, los terrenos registrados en la cuenta 1.6.65.04 – terrenos pendientes de legalizar y no cumplir los compromisos adquiridos en las actas de sostenibilidad contable.</t>
  </si>
  <si>
    <t>Ausencia de soportes registrables de los bienes entregados al Distrito cuando fueron anexados los municipios a Bogotá, y bienes incluidos en la categoría de preinventario de SIDEP,  lo cual no permite soportar su respectivo proceso de legalización.</t>
  </si>
  <si>
    <t xml:space="preserve">Elaborar un documento de diagnóstico de los bienes pertenecientes a la cuenta contable cuenta "terrenos pendientes de legalizar" con el fin de determinar las acciones jurídicas requeridas. </t>
  </si>
  <si>
    <t>Documento de diagnóstico de los predios registrados en la cuenta 1.6.05.04</t>
  </si>
  <si>
    <t>SRI: 200745</t>
  </si>
  <si>
    <t>Se realizó la revisión de los 25 predios que aparecen en la cuenta 16.65.04 sobre finales del mes de noviembre y comienzos de diciembre y que se revisó en reunión del 3 de enero con el fin de precisar las cualidades y condiciones para proponer el diagnóstico a realizar de los predios en mención.</t>
  </si>
  <si>
    <t>FILA_45</t>
  </si>
  <si>
    <t>PAD 2022-44-3.3.1.2 Hallazgo Administrativo por indebida revelación en las notas a los estados financieros de las cuentas por cobrar.</t>
  </si>
  <si>
    <t xml:space="preserve">Deficiencia en el nivel de detalle al momento de elaborar la notas a los estado financieros </t>
  </si>
  <si>
    <t>Realizar  una  descripción detallada, al momento de la elaboración de las notas a los estados financieros en el cierre de la vigencia 2022 en el componente de cuentas por cobrar, teniendo en cuenta el marco normativo contable  vigente para entidades del gobierno.</t>
  </si>
  <si>
    <t>(Notas de los estados financieros vigencia 2022 detalladas / Notas de los estados financieros aplicables al DADEP) x 100%</t>
  </si>
  <si>
    <t>SAF: 200746</t>
  </si>
  <si>
    <t>La accion esta dentro de los tiempos de ejecucion.
Se recomienda al proceso comenzar con la ejecucion de la accion ya que a la fecha de corte 31/12/2022 solo se tienen 59 dias para su terminacion.</t>
  </si>
  <si>
    <t>SGC: Se Realizó una descripción detallada en el componente de cuentas por cobrar, teniendo en cuenta el marco normativo contable vigente para entidades del gobierno.</t>
  </si>
  <si>
    <t>Se evidencia documento firmado por la Directora del DADEP y la Contadora de la entidad , de las Notas a los estados financieros a 31 de diciembre 2022 en el componente de cuentas por cobrar, teniendo en cuenta el marco normativo contable vigente para entidades del gobierno.</t>
  </si>
  <si>
    <t>Continuar aplicando detalladamente la información al momento de elaborar las notas a los estados financieros.</t>
  </si>
  <si>
    <t>FILA_46</t>
  </si>
  <si>
    <t>PAD 2022-44-3.3.1.3 Hallazgo Administrativo por no revelar en las notas a los estados financieros, a 31 de diciembre de 2021, las cuentas por cobrar de difícil recaudo que se encuentran en cobro persuasivo y cobro coactivo.</t>
  </si>
  <si>
    <t>Deficiencia en el seguimiento al procedimiento Reconocimiento Contable de las Cuentas por cobrar y deterioro de cartera en su componente de revelaciones.</t>
  </si>
  <si>
    <t>Actualizar y socializar el procedimiento denominado  "Reconocimiento Contable de las cuentas por cobrar y deterioro de cartera".</t>
  </si>
  <si>
    <t>SAF: 200747</t>
  </si>
  <si>
    <t>SGC: Se actualizó y socializó el procedimiento denominado "Reconocimiento Contable de las cuentas por cobrar y deterioro de cartera", en el cual se agrega un punto de control para reclasificación por mora y se ajusta la sección "Revelaciones".</t>
  </si>
  <si>
    <t>FILA_47</t>
  </si>
  <si>
    <t>3.3.1.4</t>
  </si>
  <si>
    <t>PAD 2022-44-3.3.1.4 Hallazgo Administrativo por por no manejar la cuenta costo de ventas de las mercancías adquiridas, dentro de la información contable, tal y como lo establece la dinámica de la cuenta 1510 – mercancía en existencia</t>
  </si>
  <si>
    <t>Deficiencia en el procedimiento por ausencia de lineamientos respecto a la operación del uso de la cuenta de costo de ventas.</t>
  </si>
  <si>
    <t>Actualizar y socializar el procedimiento denominado  "Reconocimiento Contable del Patrimonio Inmobiliario Distrital en Aplicación del Marco Normativo Contable para entidades de Gobierno"</t>
  </si>
  <si>
    <t>SAF: 200748</t>
  </si>
  <si>
    <t>Desde la SGC se creo en el CPM la accion 200748, actividad 2696. Fecha incio:11/10/2022- Fecha terminacion: 28/2/2023</t>
  </si>
  <si>
    <t>SGC: Se actualizó y socializó al equipo contable de la entidad el procedimiento "Reconocimiento Contable del Patrimonio Inmobiliario Distrital en Aplicación del Marco Normativo Contable para entidades de Gobierno".</t>
  </si>
  <si>
    <t>Con corte a cuarto trimestre de 2022, la OCI  evidenció que el proceso a cargo gestiono  la accion   200748,  actividad ID  2696, demostrando su ejecucion  en el trimestre evaluado. Se cuenta con  soporte de las tareas id 5074 , Se modificó el Procedimiento Reconocimiento Contable del PID en aplicación del Marco Normativo Contable para Entidades de Gobierno ajustando la sección de Aspectos Generales. y la id 5075 Acta de reunión en donde se socializó al equipo contable de la entidad el ajuste realizado al Procedimiento Reconocimiento Contable del PID en la aplicación del Marco Normativo Contable para las Entidades de Gobierno.
La tarea ejecutada cuenta con las evidencias digitalizadas sin error de cargue.</t>
  </si>
  <si>
    <t>Con base a lo reportado por el proceso a cargo y las evidencias cargadas en el aplicativo de seguimiento ,  la accion 200748  con su actividad 2696 cumplio su ejecucion dentro de los tiempos de terminacion y  estaria pendiente de cierre por parte de la contraloria.</t>
  </si>
  <si>
    <t>FILA_48</t>
  </si>
  <si>
    <t>3.3.1.7</t>
  </si>
  <si>
    <t>PAD 2022-44-3.3.1.7 Hallazgo Administrativo por diferencias entre lo reportado en los estados financieros contra el formato CBN-1026 Inventario físico, en las subcuentas 1.6.37.10 - equipos de comunicación y computación no explotados y 1.6.70.02 – equipos de computación.</t>
  </si>
  <si>
    <t>Deficiencias en los controles establecidos para el reporte de información en el aplicativo SIVICOF de la Contraloría de Bogotá.</t>
  </si>
  <si>
    <t>Realizar, por parte de la profesional de recursos físicos y del profesional del área contable una revisión preliminar del informe CBN -1026 y los saldos de los Estados Financieros, cumpliendo con lo establecido por la Contraloría de Bogotá, de acuerdo con las normas vigentes.</t>
  </si>
  <si>
    <t>Formato CBN-1026 verificado y firmado por los profesionales</t>
  </si>
  <si>
    <t>SAF: 200749</t>
  </si>
  <si>
    <t>Desde la SGC se creo en el CPM la accion 200749, actividad 2697. Fecha incio:11/10/2022- Fecha terminacion: 28/2/2023</t>
  </si>
  <si>
    <t>Con corte a cuarto trimestre de 2022,   la OCI  evidenció que el proceso a cargo gestiono  la  accion 200749, actividad 2697 "  Realizar, por parte de la profesional de recursos físicos y del profesional del área contable una revisión preliminar del informe CBN -1026 y los saldos de los Estados Financieros, cumpliendo con lo establecido por la Contraloría de Bogotá, de acuerdo con las normas vigentes. "
sin avance de ejecucion.</t>
  </si>
  <si>
    <t>SGC: Las profesionales de recursos físicos y del área contable revisaron del informe CBN -1026, el cual se anexa debidamente firmado una vez fue validada la información.</t>
  </si>
  <si>
    <t>Se evidencia formato informe CBN -1026 y los saldos de los Estados Financieros firmado y validado por parte de los responsables de su presentación. (recursos físicos y contabilidad).</t>
  </si>
  <si>
    <t>Continuar aplicando este control para evitar inconsistencias en el reporte de información en el aplicativo SIVICOF de la Contraloría de Bogotá.</t>
  </si>
  <si>
    <t>FILA_49</t>
  </si>
  <si>
    <t>3.3.1.8</t>
  </si>
  <si>
    <t>PAD 2022-44-3.3.1.8 Hallazgo Administrativo por no depreciar una edificación y no asignarle vida útil de conformidad con el Marco Normativo para Entidades de Gobierno.</t>
  </si>
  <si>
    <t>Inexistencia del dato de vida útil para determinar la depreciación del bien.</t>
  </si>
  <si>
    <t>Efectuar los ajustes de depreciación correspondientes a los meses de noviembre y diciembre de 2021 aplicando el dato de la vida útil.</t>
  </si>
  <si>
    <t>Comprobantes de depreciación ajustado</t>
  </si>
  <si>
    <t>SAF: 200750</t>
  </si>
  <si>
    <r>
      <t xml:space="preserve">Desde la SGC se creo en el CPM la accion 200750, actividad 2698. Fecha incio:11/10/2022- </t>
    </r>
    <r>
      <rPr>
        <b/>
        <sz val="11"/>
        <color rgb="FFFF0000"/>
        <rFont val="Calibri"/>
        <family val="2"/>
        <scheme val="minor"/>
      </rPr>
      <t>Fecha terminacion: 30/12/2022</t>
    </r>
  </si>
  <si>
    <t>SGC: Se realizaron los ajustes de depreciación correspondientes a los meses de noviembre y diciembre de la vigencia 2021 aplicando el dato de la vida útil, como se muestra en el comprobante de diario.</t>
  </si>
  <si>
    <t>Con corte a cuarto trimestre de 2022, la OCI  evidenció que el proceso a cargo gestiono  la accion   200750,  actividad ID  2698, demostrando su ejecucion  en el trimestre evaluado. Se cuenta con  soporte de las tareas id 5024 , Comprobante Contable Depreciación
La tarea ejecutada cuenta con las evidencias digitalizadas sin error de cargue.</t>
  </si>
  <si>
    <t>Con base a lo reportado por el proceso a cargo y las evidencias cargadas en el aplicativo de seguimiento ,  la accion 200750  con su actividad 2698 cumplio su ejecucion dentro de los tiempos de terminacion y  estaria pendiente de cierre por parte de la contraloria.</t>
  </si>
  <si>
    <t>30/12/2023</t>
  </si>
  <si>
    <t>FILA_50</t>
  </si>
  <si>
    <t>3.3.1.9</t>
  </si>
  <si>
    <t>PAD 2022-44-3.3.1.9 Hallazgo Administrativo por por diferencias entre lo reportado en el formato CBN-1026 y lo reflejado en los estados financieros de la subcuenta, muebles y enseres (1.6.65.01) y diferencias en el cálculo de la depreciación acumulada de los muebles, enseres y equipo de oficina adquiridos en la vigencia 2021.</t>
  </si>
  <si>
    <t>SAF: 200751</t>
  </si>
  <si>
    <t>Desde la SGC se creo en el CPM la accion 200751, actividad 2699. Fecha incio:11/10/2022- Fecha terminacion: 28/2/2023</t>
  </si>
  <si>
    <t>Con corte a cuarto trimestre de 2022,   la OCI  evidenció que el proceso a cargo gestiono  la  accion 200751, actividad 2699 " Realizar, por parte de la profesional de recursos físicos y del profesional del área contable una revisión preliminar del informe CBN -1026 y los saldos de los Estados Financieros, cumpliendo con lo establecido por la Contraloría de Bogotá, de acuerdo con las normas vigentes."
sin avance de ejecucion.</t>
  </si>
  <si>
    <t>SGC: Las profesionales de recursos físicos y del área contable revisaron el informe CBN -1026 y los saldos de los Estados Financieros, cumpliendo con lo establecido por la Contraloría de Bogotá, de acuerdo con las normas vigentes.</t>
  </si>
  <si>
    <t>FILA_51</t>
  </si>
  <si>
    <t>3.3.1.10</t>
  </si>
  <si>
    <t>PAD 2022-44-3.3.1.10 Hallazgo Administrativo por indebida revelación de las notas a los estados financieros de la propiedad, planta y equipo.</t>
  </si>
  <si>
    <t>Deficiencia de un mayor nivel de detalle al momento de elaborar la notas a los estado financieros.</t>
  </si>
  <si>
    <t>Realizar  una  descripción más detallada, al momento de la elaboración de las notas a los estados financieros en el cierre de la vigencia 2022 en el componente Propiedad Planta y Equipo, teniendo en cuenta el marco normativo contable  vigente para entidades del gobierno.</t>
  </si>
  <si>
    <t>SAF: 200752</t>
  </si>
  <si>
    <t>Desde la SGC se creo en el CPM la accion 200752, actividad 2700. Fecha incio:11/10/2022- Fecha terminacion: 28/2/2023</t>
  </si>
  <si>
    <t>Con corte a cuarto trimestre de 2022,   la OCI  evidenció que el proceso a cargo gestiono  la  accion 200752, actividad 2700 " Realizar una descripción más detallada, al momento de la elaboración de las notas a los estados financieros en el cierre de la vigencia 2022 en el componente Propiedad Planta y Equipo, teniendo en cuenta el marco normativo contable vigente para entidades del gobierno."
sin avance de ejecucion.</t>
  </si>
  <si>
    <t>SGC: Se Realizó una descripción más detallada en las notas a los estados financieros en el cierre de la vigencia 2022 en el componente Propiedad Planta y Equipo, teniendo en cuenta el marco normativo contable vigente para entidades del gobierno.</t>
  </si>
  <si>
    <t>FILA_52</t>
  </si>
  <si>
    <t>3.3.1.13</t>
  </si>
  <si>
    <t>PAD 2022-44-3.3.1.13 Hallazgo Administrativo por por diferencias en el valor de las cuentas por pagar registradas en las subcuentas, 2.4.01.02 – Proyectos de inversión y 2.5.11.01 – Cesantías, contra lo certificado en presupuesto a 31 de diciembre de 2021.</t>
  </si>
  <si>
    <t>Deficiencia en el seguimiento a los pagos efectuados a través de las planillas asistidas para el pago de los aportes AFC.</t>
  </si>
  <si>
    <t>Incorporar en el instructivo de Gestión Financiera un mecanismo de control para el seguimiento a los pagos AFC y cesantias, permitiendo a las áreas de presupuesto y contabilidad identificar los rechazos de tesorería.</t>
  </si>
  <si>
    <t>Instructivo actualizado</t>
  </si>
  <si>
    <t>SAF: 200753</t>
  </si>
  <si>
    <t>Desde la SGC se creo en el CPM la accion 200753, actividad 2701. Fecha incio:11/10/2022- Fecha terminacion: 30/4/2023</t>
  </si>
  <si>
    <t>Con corte a cuarto trimestre de 2022,   la OCI  evidenció que el proceso a cargo gestiono  la  accion 200753, actividad 2701 "   Incorporar en el instructivo de Gestión Financiera un mecanismo de control para el seguimiento a los pagos AFC y cesantias, permitiendo a las áreas de presupuesto y contabilidad identificar los rechazos de tesorería."
sin avance de ejecucion.</t>
  </si>
  <si>
    <t>Esta actividad tiene fecha de vencimiento el 30/04/2023, al verificar en el CPM la actividad 2701 de “Incorporar en el instructivo de Gestión Financiera un mecanismo de control para el seguimiento a los pagos AFC y cesantías, permitiendo a las áreas de presupuesto y contabilidad identificar los rechazos de tesorería”, no presenta avance y se encuentra en 0%.</t>
  </si>
  <si>
    <t>La acción esta dentro de los tiempos de ejecución.
Se recomienda al proceso comenzar con la ejecución de la acción ya que a la fecha de corte 31/03/2023 solo se tienen 30 días para su terminación.</t>
  </si>
  <si>
    <t>FILA_53</t>
  </si>
  <si>
    <t>3.3.1.15</t>
  </si>
  <si>
    <t>PAD 2022-44-3.3.1.15 Hallazgo Administrativo por no realizar evaluación y seguimiento permanente al saldo de las cuentas de activos contingentes, por inconsistencias presentadas al verificar el saldo final de la vigencia 2020 con la vigencia 2021.</t>
  </si>
  <si>
    <t>Ausencia de la relación de bienes desincorporados por cambios de condición de invadidos en las notas de los estados financieros.</t>
  </si>
  <si>
    <t>Elaboración de la relación de bienes desincorporados  por cambio de la condición de invadidos en las notas a los estados financieros.</t>
  </si>
  <si>
    <t>Notas de los estados financieros con la relación descrita.</t>
  </si>
  <si>
    <t>SAF: 200754</t>
  </si>
  <si>
    <t>Desde la SGC se creo en el CPM la accion 200754, actividad 2702. Fecha incio:11/10/2022- Fecha terminacion: 28/2/2023</t>
  </si>
  <si>
    <t>Con corte a cuarto trimestre de 2022,   la OCI  evidenció que el proceso a cargo gestiono  la  accion 200754, actividad 2702 "   Elaboración de la relación de bienes desincorporados por cambio de la condición de invadidos en las notas a los estados financieros."
sin avance de ejecucion.</t>
  </si>
  <si>
    <t>SGC:Se relacionaron los bienes desincorporados por cambio de la condición de invadidos en las notas a los estados financieros, esta información puede ser consultada en las páginas 32 y 50.</t>
  </si>
  <si>
    <t>Se evidencia en el documento de “Notas a los estados financieros a 31 de diciembre 2022” información relacionada con las incorporaciones del periodo por conceptos globales, y por entradas por predios que cesaron su calidad de invadidos y corresponden a terrenos por valor de $2.596.522.310 y por la incorporación de 53 bienes, en virtud a lo informado por la Subdirección de Gestión Inmobiliaria y de espacio público quien indico que dichos bienes cesaron su condición de invadidos.</t>
  </si>
  <si>
    <t>Continuar con el punto de control relacionado con la actualización de los bienes desincorporados por cambios de condición de invadidos en las notas de los estados financieros.</t>
  </si>
  <si>
    <t>FILA_54</t>
  </si>
  <si>
    <t>PAD2022-44-3.2.1.2 Hallazgo Administrativo Por no Incluir La Población Beneficiada En Los Proyectos 7838 y 7861 En El Informe SEGPLAN</t>
  </si>
  <si>
    <t>Al iniciar la vigencia 2021, de manera equivocada para los proyectos 7838 y 7861, se seleccionó en SEGPLAN el tipo de población objetivo para las metas de estos dos proyectos, como población tipo directa, y en consecuencia se programó una cantidad de población directa a beneficiar para cada una de las metas de los dos proyectos, debiendo ser tipo Indirecta.</t>
  </si>
  <si>
    <t>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t>
  </si>
  <si>
    <t>Selección realizada en SEGPLAN de población objetivo tipo indirecta para proyectos 7838 y 7861</t>
  </si>
  <si>
    <t>OAP: 200756</t>
  </si>
  <si>
    <t>Desde la OAP se creo en el CPM la accion 200756, actividad 2704. Fecha incio:11/10/2022- Fecha terminacion: 30/4/2023</t>
  </si>
  <si>
    <t>OAP: Durante el trimestre de seguimiento no se presentaron avances. Dicha actividad se encuentra dentro del plazo previsto (30/04/2023)</t>
  </si>
  <si>
    <t>No aplica</t>
  </si>
  <si>
    <t>Con corte a cuarto trimestre de 2022,   la OCI  evidenció que el proceso a cargo gestiono  la  accion 200756, actividad 2704  " 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 
sin avance de ejecucion.</t>
  </si>
  <si>
    <t>OAP: Para la vigencia 2022,se seleccionó en el sistema SEGPLAN la población objetivo de los proyectos 7838 y 7861 como población de tipo INDIRECTA, en coherencia con lo establecido en el Manual de Programación del Plan de Acción de SEGPLAN, y en consideración con la naturaleza y los productos generados por los dos proyectos.</t>
  </si>
  <si>
    <t>Con base a lo reportado por el proceso a cargo y las evidencias cargadas en el aplicativo de seguimiento , la accion 200756 con su actividad 2704 cumplio su ejecución dentro de los tiempos de terminación y estaria pendiente de cierre por parte de la contraloria.</t>
  </si>
  <si>
    <t>FILA_55</t>
  </si>
  <si>
    <t>3.2.3.1</t>
  </si>
  <si>
    <t>PAD2022-44-3.2.3.1 Deficiencia en los procedimientos de seguimiento en el cumplimiento de los parámetros y lineamientos establecidos en el “Instructivo para diligenciar el documento Balance Social CBN-0021”.</t>
  </si>
  <si>
    <t>Deficiencia en los procedimientos de seguimiento en el cumplimiento de los parámetros y lineamientos establecidos en el “Instructivo para diligenciar el documento Balance Social CBN-0021”.</t>
  </si>
  <si>
    <t>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t>
  </si>
  <si>
    <t>Acta de mesa de trabajo realizada</t>
  </si>
  <si>
    <t>OAP: 200757</t>
  </si>
  <si>
    <t>Desde la OAP se creo en el CPM  la accion 200757, actividad 2705. Fecha incio:11/10/2022- Fecha terminacion: 28/2/2023</t>
  </si>
  <si>
    <t>OAP: Durante el trimestre de seguimiento no se presentaron avances. Dicha actividad se encuentra dentro del plazo previsto (28/02/2022)</t>
  </si>
  <si>
    <t>Con corte a cuarto trimestre de 2022,   la OCI  evidenció que el proceso a cargo gestiono  la  accion 200757, actividad 2705 " 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    
sin avance de ejecucion.</t>
  </si>
  <si>
    <r>
      <t xml:space="preserve">Para subsanar el hallazgo se realizaron las siguientes actividades:
1. Reunión  convocada por la Oficina Asesora de Planeación OAP  a la Subdirección de Registro Inmobiliario SRI,  para revisar y analizar la línea base y demás información requerida para la elaboración del documento de BALANCE SOCIAL CBN 0021.
2. La OAP, solicitó mediante correo electrónico el acompañamiento de la Contraloría de Bogotá para la elaboración del Balance Social, dicha mesa de trabajo se llevo a cabo el día </t>
    </r>
    <r>
      <rPr>
        <sz val="11"/>
        <rFont val="Calibri"/>
        <family val="2"/>
      </rPr>
      <t xml:space="preserve">06 de febrero de 2023, </t>
    </r>
    <r>
      <rPr>
        <sz val="11"/>
        <color rgb="FFFF0000"/>
        <rFont val="Calibri"/>
        <family val="2"/>
      </rPr>
      <t xml:space="preserve"> </t>
    </r>
    <r>
      <rPr>
        <sz val="11"/>
        <color rgb="FF000000"/>
        <rFont val="Calibri"/>
        <family val="2"/>
      </rPr>
      <t>donde se realizó la socialización de la Circular externa 002 de 2023, y donde asistieron  los equipos de trabajo de la OAP y delegados de la SRI.
3. El día 06 de febrero de 2023, la OAP realizó una mesa de trabajo con la  SRI, encargados de la implementación y seguimiento de la PPDEP 2019-2038, donde se dieron a conocer los lineamientos para la elaboración del Balance Social.</t>
    </r>
  </si>
  <si>
    <t>FILA_56</t>
  </si>
  <si>
    <t>3.3.1.5</t>
  </si>
  <si>
    <t>PAD2022-44-3.3.1.5 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</si>
  <si>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Ausencia de un procedimiento con las acciones del desarrollo de la gestión y registro de los bienes entregados en dación en pago de la entidad para comercializar, distribuir en forma gratuita o a precios de no mercado, transformar o consumir en el curso normal de la operación que realiza el DADEP, los terrenos y edificaciones que figuran en mercancías en existencia.</t>
  </si>
  <si>
    <t>Actualizar el  procedimiento Enajenación de Bienes Fiscales.</t>
  </si>
  <si>
    <t>Número de procedimientos actualizados</t>
  </si>
  <si>
    <t>SAI:200758 ACTIVIDAD 2711</t>
  </si>
  <si>
    <t>Desde la SGI se creo en el CPM  la accion 200758, actividad 2711. Fecha incio:11/10/2022- Fecha terminacion: 27/9/2023</t>
  </si>
  <si>
    <t>SGI: sin avance</t>
  </si>
  <si>
    <t>Con corte a cuarto trimestre de 2022,   la OCI  evidenció que el proceso a cargo gestiono  la  accion 200758, actividad 2711 " Actualizar el procedimiento Enajenación de Bienes Fiscales."
sin avance de ejecucion.</t>
  </si>
  <si>
    <t>La accion esta dentro de los tiempos de ejecucion.</t>
  </si>
  <si>
    <t>SGI: Sin avances en el primer trimestre del 2023</t>
  </si>
  <si>
    <t>Se evidencio por parte de la OCI que en el aplicativo CPM no hay avances del desarrollo de plan de mejoramiento de esta actividad.</t>
  </si>
  <si>
    <t>Se recomioendo a la SGI dar inicio con la implementacion del plan de Mejoramiento para subsanar el presente hallazgo, para no incurrir en contratiempos, o posibles incumplimientos.</t>
  </si>
  <si>
    <t>FILA_57</t>
  </si>
  <si>
    <t>Solicitar concepto a la Secretaría Distrital de Hacienda sobre el manejo contable de los predios clasificados en la cuenta mercancías en existencia.</t>
  </si>
  <si>
    <t>Solicitud  de concepto</t>
  </si>
  <si>
    <t>SAI:200758 ACTIVIDAD 2709</t>
  </si>
  <si>
    <t>Desde la SGI se creo en el CPM la accion 200758, actividad 2709. Fecha incio:11/10/2022- Fecha terminacion: 30/8/2023</t>
  </si>
  <si>
    <t>Con corte a cuarto trimestre de 2022,   la OCI  evidenció que el proceso a cargo gestiono  la  accion 200758, actividad 2709 " Solicitar concepto a la Secretaría Distrital de Hacienda sobre el manejo contable de los predios clasificados en la cuenta mercancías en existencia.   ."
sin avance de ejecucion.</t>
  </si>
  <si>
    <t>Se recomienda a la SGI dar inicio con la implementacion del plan de Mejoramiento para subsanar el presente hallazgo, para no incurrir en contratiempos, o posibles incumplimientos.</t>
  </si>
  <si>
    <t>30/8/2023</t>
  </si>
  <si>
    <t>FILA_58</t>
  </si>
  <si>
    <t>3.1.2.1</t>
  </si>
  <si>
    <t>Hallazgo administrativo con presunta incidencia disciplinaria por la inadecuada gestión del Departamento Administrativo de la Defensoría del Espacio Público -DADEP, frente a las irregularidades de ocupación y aprovechamiento por parte de un particular sin la suscripción de un Contrato o acto administrativo, de la zona de estacionamiento a su cargo, identificada con el Registro Único de Patrimonio Inmobiliario - RUPI 852- 17, durante las vigencias, 2018, 2019, 2020, 2021, hasta junio de 2022"</t>
  </si>
  <si>
    <t>El DADEP, carece de competencias policivas para la recuperación del espacio público, por lo que su labor se encamina a la gestión ante las autoridades policivas competentes; sin embargo, las actuaciones administrativas y policivas que se adelantan para la recuperación del espacio público tienen plazos que no son tan expeditos, tiempo durante el cual el privado realiza la ocupación indebida, sin que esta entidad pueda emprender acciones o medidas diferentes.</t>
  </si>
  <si>
    <t xml:space="preserve">Elaborar un informe del desarrollo de las acciones de cuidado proteccion,defensa, administracion,control y mantenimiento de los estacionamientos, bahias y/o  parqueaderos identificados con ocupacion indebida y/o aprovecho economico sin autorizacion(matriz de determinacion , talleres de restituciones voluntarias, procesos de entrega en administracion a terceros y requerimientos a la alcaldia local  competente para el inicio de las acciones policivas en el caso de incumplimiento en la devolucion). </t>
  </si>
  <si>
    <t>Informe final elaborado</t>
  </si>
  <si>
    <t>SAI:200760 ACTIVIDAD 2714</t>
  </si>
  <si>
    <t>Desde la SGI se creo en el CPM la accion 200760, actividad 2714. Fecha incio:23/12/2022- Fecha terminacion: 22/12/2023</t>
  </si>
  <si>
    <t>Con corte a cuarto trimestre de 2022,   la OCI  evidenció que el proceso a cargo gestiono  la  accion 200760, actividad 2714 " Elaborar un informe del desarrollo de las acciones de cuidado, protección, defensa, administración, control y mantenimiento de los estacionamientos, bahías y/o parqueaderos identificados con ocupación indebida y/o aprovecho económico sin autorización (matriz de determinación, talleres de restituciones voluntarias, procesos de entrega en administración a terceros y requerimientos a la alcaldía local competente para el inicio de las acciones policivas en el caso de incumplimiento en la devolución)   ."
sin avance de ejecucion.</t>
  </si>
  <si>
    <t>22/12/2023</t>
  </si>
  <si>
    <t>PAD</t>
  </si>
  <si>
    <t>AUDITORIA</t>
  </si>
  <si>
    <t>TIPO</t>
  </si>
  <si>
    <t>HALLAZGO</t>
  </si>
  <si>
    <t>CODIGO DE ACCION</t>
  </si>
  <si>
    <t>PROCESO</t>
  </si>
  <si>
    <t>ACCION CPM</t>
  </si>
  <si>
    <t>FECHA DE TERMINACION</t>
  </si>
  <si>
    <t>% AVANCE</t>
  </si>
  <si>
    <t>OBSERVACION</t>
  </si>
  <si>
    <t>DESEMPEÑO</t>
  </si>
  <si>
    <t>OJ</t>
  </si>
  <si>
    <t>Cerrada por la Contraloría en el Informe Final de auditoría, codigo 44 vigencia 2021 PAD 2022 de septiembre de 2022., pagina 22,23,24</t>
  </si>
  <si>
    <t>REGULARIDAD</t>
  </si>
  <si>
    <t>SGI</t>
  </si>
  <si>
    <t> </t>
  </si>
  <si>
    <t>DIAS PARA VENCIMIENTO</t>
  </si>
  <si>
    <t>SGC</t>
  </si>
  <si>
    <t>OTIC</t>
  </si>
  <si>
    <t>200709 (ACTIVIDAD 2622)</t>
  </si>
  <si>
    <t>200709 (ACTIVIDAD 2623)</t>
  </si>
  <si>
    <t>200714 (ACTIVIDAD 2643)</t>
  </si>
  <si>
    <t>200714 (ACTIVIDAD 2644)</t>
  </si>
  <si>
    <t>200710 (ACTIVIDAD 2624)</t>
  </si>
  <si>
    <t>200710 (ACTIVIDAD 2625)</t>
  </si>
  <si>
    <t>OAP</t>
  </si>
  <si>
    <t>SRI</t>
  </si>
  <si>
    <t>200701 (ACTIVIDAD 2639)</t>
  </si>
  <si>
    <t>200701 (ACTIVIDAD 2640)</t>
  </si>
  <si>
    <t>200737 ACTIVIDAD 2688</t>
  </si>
  <si>
    <t>200737 ACTIVIDAD 2710</t>
  </si>
  <si>
    <t>200758 ACTIVIDAD 2711</t>
  </si>
  <si>
    <t>200758 ACTIVIDAD 2709</t>
  </si>
  <si>
    <t>Control Fiscal</t>
  </si>
  <si>
    <t>CÓDIGO DE ACCIÓN</t>
  </si>
  <si>
    <t>ACCIÓN CPM</t>
  </si>
  <si>
    <t>DÍAS PARA VENCIMIENTO</t>
  </si>
  <si>
    <t>GESTIÓN DE LA INFORMACIÓN Y LA TECNOLOGÍA - OTIC</t>
  </si>
  <si>
    <t>No. ACCION</t>
  </si>
  <si>
    <t>% AVANCE Septiembre</t>
  </si>
  <si>
    <t>FECHA FINAL</t>
  </si>
  <si>
    <t>.200712</t>
  </si>
  <si>
    <t>GESTIÓN DE RECURSOS - SGC</t>
  </si>
  <si>
    <t>.200724</t>
  </si>
  <si>
    <t>.200717</t>
  </si>
  <si>
    <t>.200726</t>
  </si>
  <si>
    <t>.200727</t>
  </si>
  <si>
    <t>.200718</t>
  </si>
  <si>
    <t>.200719</t>
  </si>
  <si>
    <t>.20072</t>
  </si>
  <si>
    <t>.200721</t>
  </si>
  <si>
    <t>.200722</t>
  </si>
  <si>
    <t>.200723</t>
  </si>
  <si>
    <t>.200725</t>
  </si>
  <si>
    <t>.200728</t>
  </si>
  <si>
    <t>.200736</t>
  </si>
  <si>
    <t>.200737</t>
  </si>
  <si>
    <t>.200742</t>
  </si>
  <si>
    <t>.200746</t>
  </si>
  <si>
    <t>.200747</t>
  </si>
  <si>
    <t>.200748</t>
  </si>
  <si>
    <t>.200749</t>
  </si>
  <si>
    <t>.200750</t>
  </si>
  <si>
    <t>.200751</t>
  </si>
  <si>
    <t>.200752</t>
  </si>
  <si>
    <t>.200753</t>
  </si>
  <si>
    <t>.200754</t>
  </si>
  <si>
    <t>GESTIÓN JURIDICA - OJ</t>
  </si>
  <si>
    <t>.200713</t>
  </si>
  <si>
    <t>.200715</t>
  </si>
  <si>
    <t>.200716</t>
  </si>
  <si>
    <t>.200714</t>
  </si>
  <si>
    <t>.200738</t>
  </si>
  <si>
    <t>.200739</t>
  </si>
  <si>
    <t>.200740</t>
  </si>
  <si>
    <t>.200744</t>
  </si>
  <si>
    <t>INVENTARIO GENERAL DE ESPACIO PUBLICO Y BIENES FISCALES - SRI</t>
  </si>
  <si>
    <t>.200699</t>
  </si>
  <si>
    <t>.200702</t>
  </si>
  <si>
    <t>.200698</t>
  </si>
  <si>
    <t>.200701</t>
  </si>
  <si>
    <t>.200700</t>
  </si>
  <si>
    <t>DIRECCIONAMIENTO ESTRATEGICO - OAP</t>
  </si>
  <si>
    <t>.200704</t>
  </si>
  <si>
    <t>.200705</t>
  </si>
  <si>
    <t>.200706</t>
  </si>
  <si>
    <t>.200707</t>
  </si>
  <si>
    <t>.200708</t>
  </si>
  <si>
    <t>ADMINISTRACION DEL PATRIMONIO INMOBILIARIO DISTRITAL - SAI</t>
  </si>
  <si>
    <t>.200709</t>
  </si>
  <si>
    <t>.200710</t>
  </si>
  <si>
    <t>.200758</t>
  </si>
  <si>
    <t>.200760</t>
  </si>
  <si>
    <t>ESTADO</t>
  </si>
  <si>
    <t>Cumplida y Cerrada</t>
  </si>
  <si>
    <t>Tabla 11. Plan de Mejoramiento Institucional</t>
  </si>
  <si>
    <t>VIGENCIA</t>
  </si>
  <si>
    <t>CÓDIGO</t>
  </si>
  <si>
    <t>No. Hallazgos</t>
  </si>
  <si>
    <t>No. Acciones</t>
  </si>
  <si>
    <t>21 administrativos  (3 disciplinarios / 2 fiscales)</t>
  </si>
  <si>
    <t>21 acciones cumplidas y cerradas
2 incumplidas
Las acciones de los hallazgos (3.1.3.5 y 3.1.3.7) fueron cerrados por la Contraloría en el Informe Final de auditoría, codigo 44 vigencia 2021 PAD 2022 de septiembre de 2022.</t>
  </si>
  <si>
    <t>9 administrativos</t>
  </si>
  <si>
    <t>8 acciones cumplidas y cerradas
1 incumplida
Las acciones de los hallazgos (3.2.1.1, 3.2.1.2 y 3.2.1.3) fueron cerrados por la Contraloría en el Informe Final de auditoría, codigo 44 vigencia 2021 PAD 2022 de septiembre de 2022.</t>
  </si>
  <si>
    <t>3 administrativos</t>
  </si>
  <si>
    <t>3 acciones cumplidas y cerradas</t>
  </si>
  <si>
    <t>22 administrativos (2 disciplinarios)</t>
  </si>
  <si>
    <t>25 acciones pendientes de cierre</t>
  </si>
  <si>
    <t>4 administrativos (1 disciplinario)</t>
  </si>
  <si>
    <t>4 acciones pendientes de cierre</t>
  </si>
  <si>
    <t xml:space="preserve">22 administrativos   </t>
  </si>
  <si>
    <t>22 acciones en curso</t>
  </si>
  <si>
    <t>1 administrativo (1 disciplinario)</t>
  </si>
  <si>
    <t>1 accion en curso</t>
  </si>
  <si>
    <t>CON CORTE 31/12/2022 SE TIENEN 26 HALLAZGOS CON 29 ACCIONES PENDIENTES DE CIERRE POR PARTE DE LA CONTRALORIA DE BOGOTA.
SE TIENEN 23 HALLAZGOS CON 23 ACCIONES EN EJECUCION</t>
  </si>
  <si>
    <t>3.1.3.1</t>
  </si>
  <si>
    <t>Tabla 4. Plan de mejoramiento por Procesos</t>
  </si>
  <si>
    <t>Descripción</t>
  </si>
  <si>
    <t>Fecha Inicio</t>
  </si>
  <si>
    <t>Cantidad</t>
  </si>
  <si>
    <t>Abierta</t>
  </si>
  <si>
    <t>Cumplidas y Cerradas</t>
  </si>
  <si>
    <t>Incumplidas</t>
  </si>
  <si>
    <t>Verificación Técnica</t>
  </si>
  <si>
    <t>PMP</t>
  </si>
  <si>
    <t> 0</t>
  </si>
  <si>
    <t>3.1.2.3</t>
  </si>
  <si>
    <t>TOTAL</t>
  </si>
  <si>
    <t>3.1.1</t>
  </si>
  <si>
    <t xml:space="preserve">3.2.3   </t>
  </si>
  <si>
    <t>3.2.4</t>
  </si>
  <si>
    <t>3.2.5</t>
  </si>
  <si>
    <t>3.2.6</t>
  </si>
  <si>
    <t>Incumplida</t>
  </si>
  <si>
    <t>3.2.7</t>
  </si>
  <si>
    <t>3.1.2</t>
  </si>
  <si>
    <t>3.2.1</t>
  </si>
  <si>
    <t>3.2.2</t>
  </si>
  <si>
    <t>3.2.3</t>
  </si>
  <si>
    <t>DEPARTAMENTO ADMINISTRATIVO DE LA DEFENSORÍA DEL ESPACIO PÚBLICO -SEGUIMIENTO A 31 DE MARZO DE 2023</t>
  </si>
  <si>
    <t xml:space="preserve"> Se recomienda de manera preventiva, que la accion a implementar sea de manera globalizada para los predios fuera del Distritoi y no unicamente en los sitios determinados por el hallazgo.</t>
  </si>
  <si>
    <t xml:space="preserve">La OCI  verifico el desarrollo de la actividad 2706 con los soportes respectivos y expuestos  por el área (SRI) donde se llevo a cabo una reunión con la finalidad de definir las acciones sobre la valoración de los predios determinando el proceso a realizar.
</t>
  </si>
  <si>
    <t xml:space="preserve">La OCI  verifico el desarrollo de la actividad 2707 acorde al seguimiento 5141 con los soportes respectivos y expuestos  por el área (SRI) donde se llevo a cabo una reunión para determinar las acciones que permitan la subsanación del hallazgo cuya causa se determino en la deficiencia en la definición del valor de los bienes identificados con folio de matricula inmobiliaria incluidos en la base de datos catastral que permita clasificarlos en la cuenta del activo correspondiente en los estados financieros de la entidad.
</t>
  </si>
  <si>
    <t>Se recomienda determinar con claridad la manera en que se revisaran los  predios que figuran en el SIDEP y su respectiva actualización de manera que sea evidenciable el desarrollo de esta actividad en el aplicativo del Inventario Publico de la Defensoria del Espacio Publico.</t>
  </si>
  <si>
    <t>En seguimiento del 31/12/2022 la accion fue desarrollada por la dependencia a cargo.</t>
  </si>
  <si>
    <t>Con base a lo reportado por el proceso a cargo y las evidencias cargadas en el aplicativo de seguimiento , la accion 200757 con su actividad 2705 cumplio su ejecución dentro de los tiempos de terminación y estaria pendiente de cierre por parte de la contraloria.</t>
  </si>
  <si>
    <t>Se evidencio por parte de la OCI que la selección requerida en el aplicativo SEGPLAN fue realizada por la dependica responsable en cuanto a  la poblacion "tipo indirecto" en los proyectos de inversión  7838 y 7861. Esto fue verificado en ficha "Plan de Acción 2020 - 2024. Población a ser beneficiada en la vigencia 2022 por Entidad o Localidad con corte a 31/12/2022" cargada correctamente en CPM el 20/1/2023.</t>
  </si>
  <si>
    <t>Se evidencio por parte de la OCI que las mesas de trabajo prouestas fueron reealizas efectivamente entre la OAP y las areas misionales. La primera mesa de trabajo  con fecha del 20/1/2023  se determino la linea base, la problematica atendida y los impactos generados en los proyectos de inversion  7876, 7861 y su incidencia dentro de la construccion del documento Balance Social 2022.  Se evidencio una segunda mesa de trabajo realizada el 6/2/2023 de aclaracion de dudas con las areas misionalesy el acompañamiento de la Contraloria  para la correcta presentacion del “Informe Balance Social Cuenta Anual Vigencia 2022. Documento CBN-021 Versión 5.0.
Los soportes de las actividades esta correctamente cargados en  CPM el 28/2/2023.</t>
  </si>
  <si>
    <t>CÓDIGO DE ACCION</t>
  </si>
  <si>
    <t>DIAS PARA LA TERMINACIÓN</t>
  </si>
  <si>
    <t>Una vez verificada la información contenida en el acta de reunión del 10 de enero de 2023, se observó el seguimiento realizado por el equipo de Representación Judicial del DADEP a los procesos que se encuentran vigentes.</t>
  </si>
  <si>
    <t>Continuar con el seguimiento y con la aplicación al punto de control.</t>
  </si>
  <si>
    <t>Desde la SRI se creo en el CPM  la acción 200745, actividad 2708. Fecha incio:11/10/2022- Fecha terminación: 27/9/2023</t>
  </si>
  <si>
    <t>La acción esta dentro de los tiempos de ejecución</t>
  </si>
  <si>
    <t>Si existen dos (2) soportes en forma completa los cuales dan cuenta de cada una de las evidencias presentadas y se adjunta en un documento en Excel para su revisión.</t>
  </si>
  <si>
    <t>Con corte cuarto trimestre de 2022, la OCI  evidenció que el proceso a cargo avanzo en la gestión de la acción   200745,  actividad ID  2708. Se cuenta con  soporte de las tareas id 5113,   En la reunión realizada se revisó la base de datos trabajada en el mes de noviembre y diciembre 2022, se precisaron acciones y se determinaron tareas. y la id 5114, Documentos revisión de los predios de la cuenta 16.65.04 pendientes de legalizar. Las evidencias digitalizadas están sin error de cargue.</t>
  </si>
  <si>
    <t xml:space="preserve">La acción esta dentro de los tiempos de ejecución.
</t>
  </si>
  <si>
    <t>SRI. En cuanto a los predios a legalizar se están revisando por parte del área contable y SIDEP  si hay características de actualización.</t>
  </si>
  <si>
    <t>Existen soportes y se cargaron el  aplicativo CPM 200745, en la actividad 2708 el seguimiento 1125 con soporte 5140.</t>
  </si>
  <si>
    <t>Al llevar a cabo la verificación del cargue de esta Actividad en el CPM, se observo que se encuentran los  soportes  relacionados por el área a la OCI, no obstante  no se evidencio el desarrollo de la caracterización de la actualización de los predios.</t>
  </si>
  <si>
    <t>Se recomienda determinar con claridad la manera en que se revisaran los  predios que figuran en el SIDEP y su respectiva actualización de manera que sea evidenciable el desarrollo de esta actividad en el aplicativo del Inventario Publico de la Defensoría del Espacio Publico.</t>
  </si>
  <si>
    <t>Desde la SGC se creo en el CPM la acción 200746, actividad 2694. Fecha incio:11/10/2022- Fecha terminación: 28/2/2023</t>
  </si>
  <si>
    <t>Con corte a cuarto trimestre de 2022,   la OCI  evidenció que el proceso a cargo gestiono  la  acción 200746, actividad 2694 " Realizar una descripción detallada, al momento de la elaboración de las notas a los estados financieros en el cierre de la vigencia 2022 en el componente de cuentas por cobrar, teniendo en cuenta el marco normativo contable vigente para entidades del gobierno. "
sin avance de ejecución.</t>
  </si>
  <si>
    <t>La acción esta dentro de los tiempos de ejecución.
Se recomienda al proceso comenzar con la ejecución de la acción ya que a la fecha de corte 31/12/2022 solo se tienen 59 días para su terminación.</t>
  </si>
  <si>
    <t>Desde la SGC se creo en el CPM la acción 200747, actividad 2695. Fecha incio:11/10/2022- Fecha terminación: 28/2/2023</t>
  </si>
  <si>
    <t>Con corte a cuarto trimestre de 2022, la OCI  evidenció que el proceso a cargo gestiono  la acción   200747,  actividad ID  2695, demostrando su ejecución  en el trimestre evaluado. Se cuenta con  soporte de las tareas id 5072 , Se modificó y publico en el visor del sistema de gestión el Procedimiento Reconocimiento Contable de las Cuentas por Cobrar y Deterioro de Cartera  y la id 5073 Acta de la reunión en la cual se socializó con el equipo contable de la entidad la actualización del procedimiento Reconocimiento Contable de las Cuentas por Cobrar y Deterioro de Cartera.
La tarea ejecutada cuenta con las evidencias digitalizadas sin error de cargue.</t>
  </si>
  <si>
    <t>Con base a lo reportado por el proceso a cargo y las evidencias cargadas en el aplicativo de seguimiento ,  la acción 200747  con su actividad 2695 cumplido su ejecución dentro de los tiempos de terminación y  estaría pendiente de cierre por parte de la contraloría.</t>
  </si>
  <si>
    <t>En seguimiento del 31/12/2022 la acción fue desarrollada por la dependencia a cargo.</t>
  </si>
  <si>
    <t>Con base a lo reportado por el proceso a cargo y las evidencias cargadas en el aplicativo de seguimiento ,  la acción 200747  con su actividad 2695 cumplio su ejecucion dentro de los tiempos de terminacion y  estaria pendiente de cierre por parte de la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</si>
</sst>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0_ ;[Red]\-#,##0\ "/>
  </numFmts>
  <fonts count="5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font>
    <font>
      <b/>
      <sz val="11"/>
      <color indexed="8"/>
      <name val="Calibri"/>
      <family val="2"/>
      <scheme val="minor"/>
    </font>
    <font>
      <sz val="10"/>
      <name val="Arial"/>
      <family val="2"/>
    </font>
    <font>
      <sz val="11"/>
      <color indexed="8"/>
      <name val="Calibri"/>
      <family val="2"/>
      <scheme val="minor"/>
    </font>
    <font>
      <b/>
      <sz val="11"/>
      <name val="Calibri"/>
      <family val="2"/>
    </font>
    <font>
      <sz val="12"/>
      <color rgb="FF000000"/>
      <name val="Helvetica"/>
      <family val="2"/>
    </font>
    <font>
      <sz val="11"/>
      <color rgb="FFFF0000"/>
      <name val="Calibri"/>
      <family val="2"/>
      <scheme val="minor"/>
    </font>
    <font>
      <sz val="8"/>
      <name val="Calibri"/>
      <family val="2"/>
      <scheme val="minor"/>
    </font>
    <font>
      <b/>
      <sz val="36"/>
      <color indexed="8"/>
      <name val="Calibri"/>
      <family val="2"/>
      <scheme val="minor"/>
    </font>
    <font>
      <b/>
      <sz val="12"/>
      <color indexed="8"/>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sz val="11"/>
      <color indexed="8"/>
      <name val="Calibri"/>
      <family val="2"/>
    </font>
    <font>
      <sz val="9"/>
      <color indexed="8"/>
      <name val="Calibri"/>
      <family val="2"/>
      <scheme val="minor"/>
    </font>
    <font>
      <sz val="10"/>
      <color indexed="8"/>
      <name val="Calibri"/>
      <family val="2"/>
      <scheme val="minor"/>
    </font>
    <font>
      <sz val="10"/>
      <name val="Calibri"/>
      <family val="2"/>
      <scheme val="minor"/>
    </font>
    <font>
      <b/>
      <sz val="7"/>
      <color rgb="FF000000"/>
      <name val="Calibri"/>
      <family val="2"/>
      <scheme val="minor"/>
    </font>
    <font>
      <b/>
      <sz val="8"/>
      <color rgb="FF000000"/>
      <name val="Calibri"/>
      <family val="2"/>
      <scheme val="minor"/>
    </font>
    <font>
      <b/>
      <sz val="8"/>
      <name val="Calibri"/>
      <family val="2"/>
      <scheme val="minor"/>
    </font>
    <font>
      <sz val="8"/>
      <color rgb="FF000000"/>
      <name val="Calibri"/>
      <family val="2"/>
      <scheme val="minor"/>
    </font>
    <font>
      <sz val="6"/>
      <name val="Calibri"/>
      <family val="2"/>
      <scheme val="minor"/>
    </font>
    <font>
      <b/>
      <sz val="8"/>
      <color rgb="FF00B050"/>
      <name val="Calibri"/>
      <family val="2"/>
      <scheme val="minor"/>
    </font>
    <font>
      <b/>
      <sz val="7"/>
      <name val="Calibri"/>
      <family val="2"/>
      <scheme val="minor"/>
    </font>
    <font>
      <sz val="7"/>
      <color rgb="FF000000"/>
      <name val="Calibri"/>
      <family val="2"/>
      <scheme val="minor"/>
    </font>
    <font>
      <sz val="7"/>
      <name val="Calibri"/>
      <family val="2"/>
      <scheme val="minor"/>
    </font>
    <font>
      <b/>
      <sz val="7"/>
      <color rgb="FF00B050"/>
      <name val="Calibri"/>
      <family val="2"/>
      <scheme val="minor"/>
    </font>
    <font>
      <b/>
      <sz val="8"/>
      <color rgb="FFFF0000"/>
      <name val="Calibri"/>
      <family val="2"/>
      <scheme val="minor"/>
    </font>
    <font>
      <sz val="8"/>
      <color indexed="8"/>
      <name val="Calibri"/>
      <family val="2"/>
      <scheme val="minor"/>
    </font>
    <font>
      <b/>
      <sz val="8"/>
      <color rgb="FF000000"/>
      <name val="Calibri"/>
      <family val="2"/>
    </font>
    <font>
      <sz val="8"/>
      <color rgb="FF000000"/>
      <name val="Calibri"/>
      <family val="2"/>
    </font>
    <font>
      <sz val="8"/>
      <color rgb="FFFF0000"/>
      <name val="Calibri"/>
      <family val="2"/>
    </font>
    <font>
      <sz val="16"/>
      <color indexed="8"/>
      <name val="Calibri"/>
      <family val="2"/>
      <scheme val="minor"/>
    </font>
    <font>
      <b/>
      <sz val="16"/>
      <color rgb="FF000000"/>
      <name val="Calibri"/>
      <family val="2"/>
    </font>
    <font>
      <sz val="16"/>
      <color rgb="FF000000"/>
      <name val="Calibri"/>
      <family val="2"/>
    </font>
    <font>
      <sz val="7"/>
      <color indexed="8"/>
      <name val="Calibri"/>
      <family val="2"/>
      <scheme val="minor"/>
    </font>
    <font>
      <b/>
      <sz val="7"/>
      <color theme="1"/>
      <name val="Calibri"/>
      <family val="2"/>
      <scheme val="minor"/>
    </font>
    <font>
      <sz val="7"/>
      <color theme="1"/>
      <name val="Calibri"/>
      <family val="2"/>
      <scheme val="minor"/>
    </font>
    <font>
      <sz val="7"/>
      <name val="Helvetica"/>
      <family val="2"/>
    </font>
    <font>
      <b/>
      <sz val="7"/>
      <color rgb="FF000000"/>
      <name val="Museo Sans 300"/>
    </font>
    <font>
      <sz val="7"/>
      <color rgb="FF000000"/>
      <name val="Museo Sans 300"/>
    </font>
    <font>
      <sz val="7"/>
      <color theme="1"/>
      <name val="Museo Sans 300"/>
    </font>
    <font>
      <b/>
      <sz val="7"/>
      <color rgb="FFFF0000"/>
      <name val="Helvetica"/>
      <family val="2"/>
    </font>
    <font>
      <b/>
      <sz val="7"/>
      <color indexed="8"/>
      <name val="Calibri"/>
      <family val="2"/>
      <scheme val="minor"/>
    </font>
    <font>
      <sz val="11"/>
      <color rgb="FF000000"/>
      <name val="Calibri"/>
    </font>
    <font>
      <sz val="11"/>
      <name val="Calibri"/>
      <family val="2"/>
    </font>
    <font>
      <sz val="11"/>
      <color rgb="FFFF0000"/>
      <name val="Calibri"/>
      <family val="2"/>
    </font>
    <font>
      <sz val="11"/>
      <color rgb="FF000000"/>
      <name val="Calibri"/>
      <family val="2"/>
    </font>
    <font>
      <sz val="9"/>
      <color indexed="81"/>
      <name val="Tahoma"/>
      <charset val="1"/>
    </font>
    <font>
      <b/>
      <sz val="9"/>
      <color indexed="81"/>
      <name val="Tahoma"/>
      <charset val="1"/>
    </font>
    <font>
      <sz val="8"/>
      <name val="Calibri"/>
      <family val="2"/>
    </font>
    <font>
      <sz val="16"/>
      <color rgb="FFFF0000"/>
      <name val="Calibri"/>
      <family val="2"/>
      <scheme val="minor"/>
    </font>
    <font>
      <b/>
      <sz val="16"/>
      <color rgb="FFFF0000"/>
      <name val="Calibri"/>
      <family val="2"/>
      <scheme val="minor"/>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BFBFBF"/>
        <bgColor rgb="FF000000"/>
      </patternFill>
    </fill>
    <fill>
      <patternFill patternType="solid">
        <fgColor rgb="FFFFFFFF"/>
        <bgColor rgb="FF000000"/>
      </patternFill>
    </fill>
    <fill>
      <patternFill patternType="solid">
        <fgColor theme="9" tint="0.79998168889431442"/>
        <bgColor rgb="FF000000"/>
      </patternFill>
    </fill>
    <fill>
      <patternFill patternType="solid">
        <fgColor theme="0"/>
        <bgColor rgb="FF000000"/>
      </patternFill>
    </fill>
    <fill>
      <patternFill patternType="solid">
        <fgColor rgb="FFC6E0B4"/>
        <bgColor rgb="FF000000"/>
      </patternFill>
    </fill>
    <fill>
      <patternFill patternType="solid">
        <fgColor rgb="FF00FF00"/>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theme="9" tint="0.59999389629810485"/>
        <bgColor rgb="FF000000"/>
      </patternFill>
    </fill>
    <fill>
      <patternFill patternType="solid">
        <fgColor rgb="FF00B050"/>
        <bgColor indexed="64"/>
      </patternFill>
    </fill>
    <fill>
      <patternFill patternType="solid">
        <fgColor rgb="FFDBE5F1"/>
        <bgColor indexed="64"/>
      </patternFill>
    </fill>
    <fill>
      <patternFill patternType="solid">
        <fgColor rgb="FFFFFFFF"/>
        <bgColor indexed="64"/>
      </patternFill>
    </fill>
    <fill>
      <patternFill patternType="solid">
        <fgColor rgb="FFFF0000"/>
        <bgColor indexed="64"/>
      </patternFill>
    </fill>
    <fill>
      <patternFill patternType="solid">
        <fgColor rgb="FFFF5050"/>
        <bgColor indexed="64"/>
      </patternFill>
    </fill>
    <fill>
      <patternFill patternType="solid">
        <fgColor rgb="FFFF5050"/>
        <bgColor rgb="FF000000"/>
      </patternFill>
    </fill>
    <fill>
      <patternFill patternType="solid">
        <fgColor rgb="FFFFC000"/>
        <bgColor rgb="FF000000"/>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style="thin">
        <color indexed="64"/>
      </bottom>
      <diagonal/>
    </border>
    <border>
      <left/>
      <right/>
      <top style="medium">
        <color rgb="FF000000"/>
      </top>
      <bottom style="thin">
        <color indexed="64"/>
      </bottom>
      <diagonal/>
    </border>
    <border>
      <left style="medium">
        <color rgb="FF000000"/>
      </left>
      <right style="thin">
        <color indexed="64"/>
      </right>
      <top/>
      <bottom/>
      <diagonal/>
    </border>
    <border>
      <left style="medium">
        <color rgb="FF000000"/>
      </left>
      <right style="medium">
        <color rgb="FF000000"/>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rgb="FF000000"/>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rgb="FF000000"/>
      </left>
      <right style="medium">
        <color indexed="64"/>
      </right>
      <top style="medium">
        <color indexed="64"/>
      </top>
      <bottom style="medium">
        <color indexed="64"/>
      </bottom>
      <diagonal/>
    </border>
  </borders>
  <cellStyleXfs count="7">
    <xf numFmtId="0" fontId="0" fillId="0" borderId="0"/>
    <xf numFmtId="0" fontId="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710">
    <xf numFmtId="0" fontId="0" fillId="0" borderId="0" xfId="0"/>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0" fillId="2" borderId="0" xfId="0" applyFill="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justify" vertical="top"/>
    </xf>
    <xf numFmtId="0" fontId="0" fillId="2" borderId="0" xfId="0" applyFill="1" applyAlignment="1">
      <alignment horizontal="justify"/>
    </xf>
    <xf numFmtId="0" fontId="0" fillId="2" borderId="0" xfId="0" applyFill="1" applyAlignment="1">
      <alignment horizontal="justify" vertical="center"/>
    </xf>
    <xf numFmtId="0" fontId="0" fillId="2" borderId="0" xfId="0" applyFill="1" applyAlignment="1">
      <alignment horizontal="center" vertical="center"/>
    </xf>
    <xf numFmtId="164" fontId="0" fillId="2" borderId="24" xfId="3" applyNumberFormat="1" applyFont="1" applyFill="1" applyBorder="1" applyAlignment="1" applyProtection="1">
      <alignment horizontal="center" vertical="center" wrapText="1"/>
    </xf>
    <xf numFmtId="164" fontId="0" fillId="2" borderId="25" xfId="3" applyNumberFormat="1" applyFont="1" applyFill="1" applyBorder="1" applyAlignment="1" applyProtection="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0" fillId="2" borderId="9" xfId="0" applyFill="1" applyBorder="1" applyAlignment="1">
      <alignment horizontal="justify" vertical="center" wrapText="1"/>
    </xf>
    <xf numFmtId="9" fontId="0" fillId="2" borderId="1" xfId="0" applyNumberFormat="1" applyFill="1" applyBorder="1" applyAlignment="1">
      <alignment horizontal="center" vertical="center"/>
    </xf>
    <xf numFmtId="0" fontId="0" fillId="2" borderId="24" xfId="0" applyFill="1" applyBorder="1" applyAlignment="1">
      <alignment horizontal="center" vertical="center"/>
    </xf>
    <xf numFmtId="14" fontId="17" fillId="2" borderId="9" xfId="0" applyNumberFormat="1" applyFont="1" applyFill="1" applyBorder="1" applyAlignment="1">
      <alignment horizontal="justify" vertical="center" wrapText="1"/>
    </xf>
    <xf numFmtId="0" fontId="0" fillId="2" borderId="1" xfId="0" applyFill="1" applyBorder="1" applyAlignment="1">
      <alignment horizontal="justify" vertical="center" wrapText="1"/>
    </xf>
    <xf numFmtId="14" fontId="0" fillId="2" borderId="1" xfId="0" applyNumberFormat="1" applyFill="1" applyBorder="1" applyAlignment="1">
      <alignment horizontal="center" vertical="center" wrapText="1"/>
    </xf>
    <xf numFmtId="0" fontId="0" fillId="2" borderId="9" xfId="0" applyFill="1" applyBorder="1" applyAlignment="1">
      <alignment horizontal="justify" vertical="center"/>
    </xf>
    <xf numFmtId="9" fontId="0" fillId="2" borderId="16" xfId="0" applyNumberFormat="1" applyFill="1" applyBorder="1" applyAlignment="1">
      <alignment horizontal="center" vertical="center"/>
    </xf>
    <xf numFmtId="0" fontId="0" fillId="2" borderId="26" xfId="0" applyFill="1" applyBorder="1" applyAlignment="1">
      <alignment horizontal="center" vertical="center"/>
    </xf>
    <xf numFmtId="10" fontId="0" fillId="2" borderId="1" xfId="0" applyNumberFormat="1" applyFill="1" applyBorder="1" applyAlignment="1">
      <alignment horizontal="center" vertical="center"/>
    </xf>
    <xf numFmtId="0" fontId="0" fillId="2" borderId="11" xfId="0" applyFill="1" applyBorder="1" applyAlignment="1">
      <alignment horizontal="justify" vertical="center" wrapText="1"/>
    </xf>
    <xf numFmtId="9" fontId="0" fillId="2" borderId="12" xfId="0" applyNumberFormat="1" applyFill="1" applyBorder="1" applyAlignment="1">
      <alignment horizontal="center" vertical="center"/>
    </xf>
    <xf numFmtId="0" fontId="0" fillId="2" borderId="25" xfId="0" applyFill="1" applyBorder="1" applyAlignment="1">
      <alignment horizontal="center" vertical="center"/>
    </xf>
    <xf numFmtId="0" fontId="0" fillId="2" borderId="12" xfId="0" applyFill="1" applyBorder="1" applyAlignment="1">
      <alignment horizontal="justify" vertical="center" wrapText="1"/>
    </xf>
    <xf numFmtId="14" fontId="0" fillId="2" borderId="12" xfId="0" applyNumberFormat="1" applyFill="1" applyBorder="1" applyAlignment="1">
      <alignment horizontal="center" vertical="center" wrapText="1"/>
    </xf>
    <xf numFmtId="14" fontId="0" fillId="2" borderId="0" xfId="0" applyNumberFormat="1" applyFill="1" applyAlignment="1">
      <alignment horizontal="center"/>
    </xf>
    <xf numFmtId="14" fontId="0" fillId="2" borderId="0" xfId="0" applyNumberFormat="1" applyFill="1"/>
    <xf numFmtId="44" fontId="0" fillId="2" borderId="0" xfId="5" applyFont="1" applyFill="1" applyProtection="1"/>
    <xf numFmtId="43" fontId="20" fillId="2" borderId="0" xfId="3" applyFont="1" applyFill="1" applyProtection="1"/>
    <xf numFmtId="0" fontId="0" fillId="2" borderId="2" xfId="0" applyFill="1" applyBorder="1" applyAlignment="1">
      <alignment horizontal="center" vertical="center"/>
    </xf>
    <xf numFmtId="0" fontId="4" fillId="2" borderId="2" xfId="0" applyFont="1" applyFill="1" applyBorder="1" applyAlignment="1">
      <alignment horizontal="center" vertical="center"/>
    </xf>
    <xf numFmtId="0" fontId="0" fillId="2" borderId="2" xfId="0" applyFill="1" applyBorder="1" applyAlignment="1">
      <alignment horizontal="justify" vertical="center"/>
    </xf>
    <xf numFmtId="0" fontId="0" fillId="2" borderId="2" xfId="0" applyFill="1" applyBorder="1" applyAlignment="1">
      <alignment horizontal="justify" vertical="center" wrapText="1"/>
    </xf>
    <xf numFmtId="14" fontId="17" fillId="2" borderId="18" xfId="0" applyNumberFormat="1" applyFont="1" applyFill="1" applyBorder="1" applyAlignment="1">
      <alignment horizontal="justify" vertical="center" wrapText="1"/>
    </xf>
    <xf numFmtId="0" fontId="0" fillId="2" borderId="17" xfId="0" applyFill="1" applyBorder="1" applyAlignment="1">
      <alignment horizontal="justify" vertical="center"/>
    </xf>
    <xf numFmtId="0" fontId="0" fillId="2" borderId="27" xfId="0" applyFill="1" applyBorder="1" applyAlignment="1">
      <alignment horizontal="center" vertical="center"/>
    </xf>
    <xf numFmtId="14" fontId="17" fillId="2" borderId="28" xfId="0" applyNumberFormat="1" applyFont="1" applyFill="1" applyBorder="1" applyAlignment="1">
      <alignment horizontal="justify" vertical="center" wrapText="1"/>
    </xf>
    <xf numFmtId="9" fontId="0" fillId="2" borderId="29" xfId="0" applyNumberFormat="1" applyFill="1" applyBorder="1" applyAlignment="1">
      <alignment horizontal="center" vertical="center"/>
    </xf>
    <xf numFmtId="0" fontId="0" fillId="2" borderId="29" xfId="0" applyFill="1" applyBorder="1" applyAlignment="1">
      <alignment horizontal="justify" vertical="center" wrapText="1"/>
    </xf>
    <xf numFmtId="14" fontId="0" fillId="2" borderId="29" xfId="0" applyNumberFormat="1" applyFill="1" applyBorder="1" applyAlignment="1">
      <alignment horizontal="center" vertical="center" wrapText="1"/>
    </xf>
    <xf numFmtId="164" fontId="0" fillId="2" borderId="31" xfId="3" applyNumberFormat="1" applyFont="1" applyFill="1" applyBorder="1" applyAlignment="1" applyProtection="1">
      <alignment horizontal="center" vertic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0" fillId="2" borderId="1" xfId="0" applyFill="1" applyBorder="1" applyAlignment="1">
      <alignment horizontal="justify" vertical="center"/>
    </xf>
    <xf numFmtId="14" fontId="17" fillId="2" borderId="10" xfId="0" applyNumberFormat="1" applyFont="1" applyFill="1" applyBorder="1" applyAlignment="1">
      <alignment horizontal="justify" vertical="center" wrapText="1"/>
    </xf>
    <xf numFmtId="164" fontId="0" fillId="2" borderId="10" xfId="3" applyNumberFormat="1" applyFont="1" applyFill="1" applyBorder="1" applyAlignment="1" applyProtection="1">
      <alignment horizontal="center" vertical="center" wrapText="1"/>
    </xf>
    <xf numFmtId="0" fontId="17" fillId="2" borderId="10" xfId="0" applyFont="1" applyFill="1" applyBorder="1" applyAlignment="1">
      <alignment horizontal="justify" vertical="center" wrapText="1"/>
    </xf>
    <xf numFmtId="0" fontId="0" fillId="2" borderId="17" xfId="0" applyFill="1" applyBorder="1" applyAlignment="1" applyProtection="1">
      <alignment vertical="center" wrapText="1"/>
      <protection locked="0"/>
    </xf>
    <xf numFmtId="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1" xfId="0" applyFont="1" applyFill="1" applyBorder="1" applyAlignment="1">
      <alignment horizontal="justify" vertical="center"/>
    </xf>
    <xf numFmtId="0" fontId="15" fillId="2" borderId="1"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9" xfId="0" applyFont="1" applyFill="1" applyBorder="1" applyAlignment="1">
      <alignment horizontal="justify" vertical="center" wrapText="1"/>
    </xf>
    <xf numFmtId="9" fontId="15" fillId="2" borderId="1" xfId="0" applyNumberFormat="1" applyFont="1" applyFill="1" applyBorder="1" applyAlignment="1">
      <alignment horizontal="center" vertical="center"/>
    </xf>
    <xf numFmtId="0" fontId="15" fillId="2" borderId="24" xfId="0" applyFont="1" applyFill="1" applyBorder="1" applyAlignment="1">
      <alignment horizontal="center" vertical="center"/>
    </xf>
    <xf numFmtId="14" fontId="15" fillId="2" borderId="9" xfId="0" applyNumberFormat="1" applyFont="1" applyFill="1" applyBorder="1" applyAlignment="1">
      <alignment horizontal="justify" vertical="center" wrapText="1"/>
    </xf>
    <xf numFmtId="14" fontId="15" fillId="2" borderId="1" xfId="0" applyNumberFormat="1" applyFont="1" applyFill="1" applyBorder="1" applyAlignment="1">
      <alignment horizontal="center" vertical="center" wrapText="1"/>
    </xf>
    <xf numFmtId="164" fontId="15" fillId="2" borderId="24" xfId="3" applyNumberFormat="1" applyFont="1" applyFill="1" applyBorder="1" applyAlignment="1" applyProtection="1">
      <alignment horizontal="center" vertical="center" wrapText="1"/>
    </xf>
    <xf numFmtId="0" fontId="15" fillId="2" borderId="9"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center" vertical="center"/>
      <protection locked="0"/>
    </xf>
    <xf numFmtId="0" fontId="15" fillId="2" borderId="24" xfId="0" applyFont="1" applyFill="1" applyBorder="1" applyAlignment="1" applyProtection="1">
      <alignment horizontal="justify" vertical="center" wrapText="1"/>
      <protection locked="0"/>
    </xf>
    <xf numFmtId="9" fontId="18" fillId="2" borderId="1" xfId="0" applyNumberFormat="1" applyFont="1" applyFill="1" applyBorder="1" applyAlignment="1">
      <alignment horizontal="center" vertical="center"/>
    </xf>
    <xf numFmtId="164" fontId="15" fillId="2" borderId="10" xfId="3"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xf>
    <xf numFmtId="9" fontId="18" fillId="2" borderId="1" xfId="4" applyFont="1" applyFill="1" applyBorder="1" applyAlignment="1" applyProtection="1">
      <alignment horizontal="center" vertical="center"/>
    </xf>
    <xf numFmtId="0" fontId="0" fillId="2" borderId="32" xfId="0" applyFill="1" applyBorder="1" applyAlignment="1" applyProtection="1">
      <alignment horizontal="left" vertical="center" wrapText="1"/>
      <protection locked="0"/>
    </xf>
    <xf numFmtId="0" fontId="0" fillId="2" borderId="32" xfId="0" applyFill="1" applyBorder="1" applyAlignment="1" applyProtection="1">
      <alignment horizontal="justify" vertical="center" wrapText="1"/>
      <protection locked="0"/>
    </xf>
    <xf numFmtId="0" fontId="9" fillId="2" borderId="1" xfId="0" applyFont="1" applyFill="1" applyBorder="1" applyAlignment="1">
      <alignment horizontal="justify" vertical="center" wrapText="1"/>
    </xf>
    <xf numFmtId="0" fontId="0" fillId="2" borderId="10" xfId="0" applyFill="1" applyBorder="1" applyAlignment="1">
      <alignment horizontal="justify" vertical="center" wrapText="1"/>
    </xf>
    <xf numFmtId="0" fontId="0" fillId="2" borderId="1" xfId="0" applyFill="1" applyBorder="1" applyAlignment="1">
      <alignment vertical="center" wrapText="1"/>
    </xf>
    <xf numFmtId="0" fontId="0" fillId="2" borderId="1" xfId="0" applyFill="1" applyBorder="1" applyAlignment="1" applyProtection="1">
      <alignment horizontal="justify" vertical="center" wrapText="1"/>
      <protection locked="0"/>
    </xf>
    <xf numFmtId="0" fontId="0" fillId="2" borderId="9" xfId="0" applyFill="1" applyBorder="1" applyAlignment="1" applyProtection="1">
      <alignment vertical="center" wrapText="1"/>
      <protection locked="0"/>
    </xf>
    <xf numFmtId="0" fontId="0" fillId="2" borderId="10" xfId="1" applyFont="1" applyFill="1" applyBorder="1" applyAlignment="1">
      <alignment horizontal="justify" vertical="center" wrapText="1"/>
    </xf>
    <xf numFmtId="0" fontId="0" fillId="2" borderId="16" xfId="0" applyFill="1" applyBorder="1" applyAlignment="1">
      <alignment horizontal="center" vertical="center"/>
    </xf>
    <xf numFmtId="0" fontId="5" fillId="2" borderId="16" xfId="0" applyFont="1" applyFill="1" applyBorder="1" applyAlignment="1">
      <alignment horizontal="center" vertical="center"/>
    </xf>
    <xf numFmtId="0" fontId="0" fillId="2" borderId="16" xfId="0" applyFill="1" applyBorder="1" applyAlignment="1">
      <alignment horizontal="justify" vertical="center"/>
    </xf>
    <xf numFmtId="0" fontId="0" fillId="2" borderId="16" xfId="0" applyFill="1" applyBorder="1" applyAlignment="1">
      <alignment horizontal="justify" vertical="center" wrapText="1"/>
    </xf>
    <xf numFmtId="0" fontId="0" fillId="2" borderId="15" xfId="1" applyFont="1" applyFill="1" applyBorder="1" applyAlignment="1">
      <alignment horizontal="justify"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5" fillId="2" borderId="12" xfId="0" applyFont="1" applyFill="1" applyBorder="1" applyAlignment="1">
      <alignment horizontal="center" vertical="center"/>
    </xf>
    <xf numFmtId="0" fontId="0" fillId="2" borderId="12" xfId="0" applyFill="1" applyBorder="1" applyAlignment="1">
      <alignment horizontal="justify" vertical="center"/>
    </xf>
    <xf numFmtId="0" fontId="0" fillId="2" borderId="12" xfId="0" applyFill="1" applyBorder="1" applyAlignment="1">
      <alignment horizontal="center" vertical="center" wrapText="1"/>
    </xf>
    <xf numFmtId="0" fontId="0" fillId="2" borderId="13" xfId="0" applyFill="1" applyBorder="1" applyAlignment="1">
      <alignment horizontal="justify" vertical="center" wrapText="1"/>
    </xf>
    <xf numFmtId="0" fontId="0" fillId="9" borderId="9" xfId="0" applyFill="1" applyBorder="1" applyAlignment="1">
      <alignment horizontal="justify" vertical="center" wrapText="1"/>
    </xf>
    <xf numFmtId="9" fontId="0" fillId="9" borderId="1" xfId="0" applyNumberFormat="1" applyFill="1" applyBorder="1" applyAlignment="1">
      <alignment horizontal="center" vertical="center"/>
    </xf>
    <xf numFmtId="0" fontId="0" fillId="9" borderId="1" xfId="0" applyFill="1" applyBorder="1" applyAlignment="1">
      <alignment horizontal="justify" vertical="center" wrapText="1"/>
    </xf>
    <xf numFmtId="14" fontId="0" fillId="9" borderId="1" xfId="0" applyNumberFormat="1" applyFill="1" applyBorder="1" applyAlignment="1">
      <alignment horizontal="center" vertical="center" wrapText="1"/>
    </xf>
    <xf numFmtId="164" fontId="0" fillId="9" borderId="10" xfId="3" applyNumberFormat="1" applyFont="1" applyFill="1" applyBorder="1" applyAlignment="1" applyProtection="1">
      <alignment horizontal="center" vertical="center" wrapText="1"/>
    </xf>
    <xf numFmtId="0" fontId="0" fillId="9" borderId="11" xfId="0" applyFill="1" applyBorder="1" applyAlignment="1">
      <alignment horizontal="justify" vertical="center" wrapText="1"/>
    </xf>
    <xf numFmtId="9" fontId="0" fillId="9" borderId="12" xfId="0" applyNumberFormat="1" applyFill="1" applyBorder="1" applyAlignment="1">
      <alignment horizontal="center" vertical="center"/>
    </xf>
    <xf numFmtId="0" fontId="0" fillId="9" borderId="12" xfId="0" applyFill="1" applyBorder="1" applyAlignment="1">
      <alignment horizontal="justify" vertical="center" wrapText="1"/>
    </xf>
    <xf numFmtId="14" fontId="0" fillId="9" borderId="12" xfId="0" applyNumberFormat="1" applyFill="1" applyBorder="1" applyAlignment="1">
      <alignment horizontal="center" vertical="center" wrapText="1"/>
    </xf>
    <xf numFmtId="164" fontId="0" fillId="9" borderId="13" xfId="3" applyNumberFormat="1" applyFont="1" applyFill="1" applyBorder="1" applyAlignment="1" applyProtection="1">
      <alignment horizontal="center" vertical="center" wrapText="1"/>
    </xf>
    <xf numFmtId="14" fontId="17" fillId="9" borderId="28" xfId="0" applyNumberFormat="1" applyFont="1" applyFill="1" applyBorder="1" applyAlignment="1">
      <alignment horizontal="justify" vertical="center" wrapText="1"/>
    </xf>
    <xf numFmtId="9" fontId="0" fillId="9" borderId="29" xfId="0" applyNumberFormat="1" applyFill="1" applyBorder="1" applyAlignment="1">
      <alignment horizontal="center" vertical="center"/>
    </xf>
    <xf numFmtId="0" fontId="0" fillId="9" borderId="29" xfId="0" applyFill="1" applyBorder="1" applyAlignment="1">
      <alignment horizontal="justify" vertical="center" wrapText="1"/>
    </xf>
    <xf numFmtId="14" fontId="0" fillId="9" borderId="29" xfId="0" applyNumberFormat="1" applyFill="1" applyBorder="1" applyAlignment="1">
      <alignment horizontal="center" vertical="center" wrapText="1"/>
    </xf>
    <xf numFmtId="164" fontId="0" fillId="9" borderId="30" xfId="3" applyNumberFormat="1" applyFont="1" applyFill="1" applyBorder="1" applyAlignment="1" applyProtection="1">
      <alignment horizontal="center" vertical="center" wrapText="1"/>
    </xf>
    <xf numFmtId="14" fontId="17" fillId="9" borderId="9" xfId="0" applyNumberFormat="1" applyFont="1" applyFill="1" applyBorder="1" applyAlignment="1">
      <alignment horizontal="justify" vertical="center" wrapText="1"/>
    </xf>
    <xf numFmtId="0" fontId="0" fillId="2" borderId="0" xfId="0" applyFill="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27" fillId="11" borderId="0" xfId="0" applyFont="1" applyFill="1"/>
    <xf numFmtId="0" fontId="26" fillId="0" borderId="9" xfId="0" applyFont="1" applyBorder="1" applyAlignment="1">
      <alignment horizontal="left" indent="1"/>
    </xf>
    <xf numFmtId="0" fontId="26" fillId="9" borderId="9" xfId="0" applyFont="1" applyFill="1" applyBorder="1" applyAlignment="1">
      <alignment horizontal="left" vertical="center"/>
    </xf>
    <xf numFmtId="0" fontId="26" fillId="9" borderId="1" xfId="0" applyFont="1" applyFill="1" applyBorder="1" applyAlignment="1">
      <alignment horizontal="center" vertical="center"/>
    </xf>
    <xf numFmtId="9" fontId="28" fillId="9" borderId="1" xfId="0" applyNumberFormat="1" applyFont="1" applyFill="1" applyBorder="1" applyAlignment="1">
      <alignment horizontal="center" vertical="center"/>
    </xf>
    <xf numFmtId="0" fontId="26" fillId="9" borderId="11" xfId="0" applyFont="1" applyFill="1" applyBorder="1" applyAlignment="1">
      <alignment horizontal="left" vertical="center"/>
    </xf>
    <xf numFmtId="0" fontId="26" fillId="9" borderId="12" xfId="0" applyFont="1" applyFill="1" applyBorder="1" applyAlignment="1">
      <alignment horizontal="center" vertical="center"/>
    </xf>
    <xf numFmtId="9" fontId="28" fillId="9" borderId="12" xfId="0" applyNumberFormat="1" applyFont="1" applyFill="1" applyBorder="1" applyAlignment="1">
      <alignment horizontal="center" vertical="center"/>
    </xf>
    <xf numFmtId="0" fontId="24" fillId="10" borderId="17" xfId="0" applyFont="1" applyFill="1" applyBorder="1" applyAlignment="1">
      <alignment horizontal="center" vertical="center"/>
    </xf>
    <xf numFmtId="0" fontId="23" fillId="10" borderId="2"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3" fillId="10" borderId="17" xfId="0" applyFont="1" applyFill="1" applyBorder="1" applyAlignment="1">
      <alignment horizontal="center" vertical="center"/>
    </xf>
    <xf numFmtId="0" fontId="29" fillId="10" borderId="18" xfId="0" applyFont="1" applyFill="1" applyBorder="1" applyAlignment="1">
      <alignment horizontal="center" vertical="center" wrapText="1"/>
    </xf>
    <xf numFmtId="0" fontId="30" fillId="9" borderId="9" xfId="0" applyFont="1" applyFill="1" applyBorder="1" applyAlignment="1">
      <alignment horizontal="left" indent="1"/>
    </xf>
    <xf numFmtId="9" fontId="32" fillId="9" borderId="1" xfId="0" applyNumberFormat="1" applyFont="1" applyFill="1" applyBorder="1" applyAlignment="1">
      <alignment horizontal="center"/>
    </xf>
    <xf numFmtId="0" fontId="26" fillId="2" borderId="0" xfId="0" applyFont="1" applyFill="1" applyAlignment="1">
      <alignment horizontal="left" vertical="center"/>
    </xf>
    <xf numFmtId="9" fontId="33" fillId="2" borderId="0" xfId="0" applyNumberFormat="1" applyFont="1" applyFill="1" applyAlignment="1">
      <alignment horizontal="center" vertical="center"/>
    </xf>
    <xf numFmtId="0" fontId="26" fillId="2" borderId="0" xfId="0" applyFont="1" applyFill="1" applyAlignment="1">
      <alignment horizontal="center" vertical="center"/>
    </xf>
    <xf numFmtId="0" fontId="11" fillId="13" borderId="0" xfId="0" applyFont="1" applyFill="1" applyAlignment="1">
      <alignment horizontal="center" vertical="center"/>
    </xf>
    <xf numFmtId="0" fontId="35" fillId="10" borderId="7" xfId="0" applyFont="1" applyFill="1" applyBorder="1" applyAlignment="1">
      <alignment horizontal="center" vertical="center"/>
    </xf>
    <xf numFmtId="0" fontId="35" fillId="10" borderId="34" xfId="0" applyFont="1" applyFill="1" applyBorder="1" applyAlignment="1">
      <alignment horizontal="center" vertical="center"/>
    </xf>
    <xf numFmtId="0" fontId="35" fillId="10" borderId="34"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35" fillId="10" borderId="47" xfId="0" applyFont="1" applyFill="1" applyBorder="1" applyAlignment="1">
      <alignment horizontal="center" vertical="center"/>
    </xf>
    <xf numFmtId="0" fontId="36" fillId="11" borderId="50" xfId="0" applyFont="1" applyFill="1" applyBorder="1"/>
    <xf numFmtId="0" fontId="36" fillId="11" borderId="50" xfId="0" applyFont="1" applyFill="1" applyBorder="1" applyAlignment="1">
      <alignment horizontal="center"/>
    </xf>
    <xf numFmtId="0" fontId="35" fillId="11" borderId="50" xfId="0" applyFont="1" applyFill="1" applyBorder="1" applyAlignment="1">
      <alignment horizontal="center"/>
    </xf>
    <xf numFmtId="14" fontId="36" fillId="11" borderId="50" xfId="0" applyNumberFormat="1" applyFont="1" applyFill="1" applyBorder="1"/>
    <xf numFmtId="0" fontId="36" fillId="11" borderId="40" xfId="0" applyFont="1" applyFill="1" applyBorder="1"/>
    <xf numFmtId="0" fontId="36" fillId="11" borderId="40" xfId="0" applyFont="1" applyFill="1" applyBorder="1" applyAlignment="1">
      <alignment horizontal="center"/>
    </xf>
    <xf numFmtId="0" fontId="35" fillId="11" borderId="40" xfId="0" applyFont="1" applyFill="1" applyBorder="1" applyAlignment="1">
      <alignment horizontal="center"/>
    </xf>
    <xf numFmtId="14" fontId="36" fillId="11" borderId="40" xfId="0" applyNumberFormat="1" applyFont="1" applyFill="1" applyBorder="1"/>
    <xf numFmtId="0" fontId="36" fillId="11" borderId="56" xfId="0" applyFont="1" applyFill="1" applyBorder="1"/>
    <xf numFmtId="0" fontId="36" fillId="11" borderId="56" xfId="0" applyFont="1" applyFill="1" applyBorder="1" applyAlignment="1">
      <alignment horizontal="center"/>
    </xf>
    <xf numFmtId="0" fontId="35" fillId="11" borderId="56" xfId="0" applyFont="1" applyFill="1" applyBorder="1" applyAlignment="1">
      <alignment horizontal="center"/>
    </xf>
    <xf numFmtId="14" fontId="36" fillId="11" borderId="56" xfId="0" applyNumberFormat="1" applyFont="1" applyFill="1" applyBorder="1"/>
    <xf numFmtId="0" fontId="36" fillId="11" borderId="40" xfId="0" applyFont="1" applyFill="1" applyBorder="1" applyAlignment="1">
      <alignment wrapText="1"/>
    </xf>
    <xf numFmtId="0" fontId="36" fillId="11" borderId="56" xfId="0" applyFont="1" applyFill="1" applyBorder="1" applyAlignment="1">
      <alignment wrapText="1"/>
    </xf>
    <xf numFmtId="0" fontId="36" fillId="11" borderId="0" xfId="0" applyFont="1" applyFill="1"/>
    <xf numFmtId="9" fontId="36" fillId="14" borderId="40" xfId="0" applyNumberFormat="1" applyFont="1" applyFill="1" applyBorder="1" applyAlignment="1">
      <alignment horizontal="center"/>
    </xf>
    <xf numFmtId="0" fontId="36" fillId="11" borderId="43" xfId="0" applyFont="1" applyFill="1" applyBorder="1" applyAlignment="1">
      <alignment horizontal="center" vertical="center"/>
    </xf>
    <xf numFmtId="0" fontId="36" fillId="11" borderId="40" xfId="0" applyFont="1" applyFill="1" applyBorder="1" applyAlignment="1">
      <alignment horizontal="center" vertical="center"/>
    </xf>
    <xf numFmtId="0" fontId="36" fillId="11" borderId="32" xfId="0" applyFont="1" applyFill="1" applyBorder="1" applyAlignment="1">
      <alignment horizontal="center" vertical="center"/>
    </xf>
    <xf numFmtId="0" fontId="36" fillId="11" borderId="40" xfId="0" applyFont="1" applyFill="1" applyBorder="1" applyAlignment="1">
      <alignment horizontal="center" vertical="center" wrapText="1"/>
    </xf>
    <xf numFmtId="0" fontId="36" fillId="11" borderId="39" xfId="0" applyFont="1" applyFill="1" applyBorder="1" applyAlignment="1">
      <alignment horizontal="center" vertical="center"/>
    </xf>
    <xf numFmtId="0" fontId="36" fillId="11" borderId="59" xfId="0" applyFont="1" applyFill="1" applyBorder="1" applyAlignment="1">
      <alignment horizontal="center" vertical="center"/>
    </xf>
    <xf numFmtId="9" fontId="36" fillId="14" borderId="59" xfId="0" applyNumberFormat="1" applyFont="1" applyFill="1" applyBorder="1" applyAlignment="1">
      <alignment horizontal="center"/>
    </xf>
    <xf numFmtId="0" fontId="34" fillId="2" borderId="0" xfId="0" applyFont="1" applyFill="1"/>
    <xf numFmtId="9" fontId="36" fillId="14" borderId="51" xfId="0" applyNumberFormat="1" applyFont="1" applyFill="1" applyBorder="1" applyAlignment="1">
      <alignment horizontal="center" vertical="center"/>
    </xf>
    <xf numFmtId="9" fontId="36" fillId="14" borderId="41" xfId="0" applyNumberFormat="1" applyFont="1" applyFill="1" applyBorder="1" applyAlignment="1">
      <alignment horizontal="center" vertical="center"/>
    </xf>
    <xf numFmtId="9" fontId="36" fillId="14" borderId="57" xfId="0" applyNumberFormat="1" applyFont="1" applyFill="1" applyBorder="1" applyAlignment="1">
      <alignment horizontal="center" vertical="center"/>
    </xf>
    <xf numFmtId="14" fontId="31" fillId="12" borderId="10" xfId="0" applyNumberFormat="1" applyFont="1" applyFill="1" applyBorder="1" applyAlignment="1">
      <alignment horizontal="left" vertical="center" wrapText="1" indent="1"/>
    </xf>
    <xf numFmtId="14" fontId="11" fillId="11" borderId="10" xfId="0" applyNumberFormat="1" applyFont="1" applyFill="1" applyBorder="1" applyAlignment="1">
      <alignment horizontal="left" vertical="center" wrapText="1" indent="1"/>
    </xf>
    <xf numFmtId="0" fontId="24" fillId="10" borderId="7" xfId="0" applyFont="1" applyFill="1" applyBorder="1" applyAlignment="1">
      <alignment horizontal="center" vertical="center"/>
    </xf>
    <xf numFmtId="0" fontId="23" fillId="10" borderId="8"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26" fillId="0" borderId="28" xfId="0" applyFont="1" applyBorder="1" applyAlignment="1">
      <alignment horizontal="left" indent="1"/>
    </xf>
    <xf numFmtId="0" fontId="26" fillId="0" borderId="29" xfId="0" applyFont="1" applyBorder="1" applyAlignment="1">
      <alignment horizontal="center" vertical="center"/>
    </xf>
    <xf numFmtId="14" fontId="11" fillId="11" borderId="30" xfId="0" applyNumberFormat="1" applyFont="1" applyFill="1" applyBorder="1" applyAlignment="1">
      <alignment horizontal="left" vertical="center" wrapText="1" indent="1"/>
    </xf>
    <xf numFmtId="14" fontId="11" fillId="12" borderId="10" xfId="0" applyNumberFormat="1" applyFont="1" applyFill="1" applyBorder="1" applyAlignment="1">
      <alignment horizontal="center" vertical="center"/>
    </xf>
    <xf numFmtId="14" fontId="11" fillId="11" borderId="13" xfId="0" applyNumberFormat="1" applyFont="1" applyFill="1" applyBorder="1" applyAlignment="1">
      <alignment horizontal="center" vertical="center"/>
    </xf>
    <xf numFmtId="14" fontId="11" fillId="12" borderId="13" xfId="0" applyNumberFormat="1" applyFont="1" applyFill="1" applyBorder="1" applyAlignment="1">
      <alignment horizontal="center" vertical="center"/>
    </xf>
    <xf numFmtId="0" fontId="34" fillId="2" borderId="1" xfId="0" applyFont="1" applyFill="1" applyBorder="1" applyAlignment="1">
      <alignment horizontal="center" vertical="center" wrapText="1"/>
    </xf>
    <xf numFmtId="0" fontId="34" fillId="2" borderId="29" xfId="0" applyFont="1" applyFill="1" applyBorder="1" applyAlignment="1">
      <alignment horizontal="center" vertical="center" wrapText="1"/>
    </xf>
    <xf numFmtId="0" fontId="35" fillId="10" borderId="19" xfId="0" applyFont="1" applyFill="1" applyBorder="1" applyAlignment="1">
      <alignment horizontal="center" vertical="center"/>
    </xf>
    <xf numFmtId="0" fontId="35" fillId="10" borderId="42" xfId="0" applyFont="1" applyFill="1" applyBorder="1" applyAlignment="1">
      <alignment horizontal="center" vertical="center"/>
    </xf>
    <xf numFmtId="0" fontId="35" fillId="10" borderId="42" xfId="0" applyFont="1" applyFill="1" applyBorder="1" applyAlignment="1">
      <alignment horizontal="center" vertical="center" wrapText="1"/>
    </xf>
    <xf numFmtId="0" fontId="26" fillId="9" borderId="16" xfId="0" applyFont="1" applyFill="1" applyBorder="1" applyAlignment="1">
      <alignment horizontal="center" vertical="center"/>
    </xf>
    <xf numFmtId="0" fontId="24" fillId="10" borderId="37" xfId="0" applyFont="1" applyFill="1" applyBorder="1" applyAlignment="1">
      <alignment horizontal="center" vertical="center"/>
    </xf>
    <xf numFmtId="0" fontId="23" fillId="10" borderId="38" xfId="0" applyFont="1" applyFill="1" applyBorder="1" applyAlignment="1">
      <alignment horizontal="center" vertical="center" wrapText="1"/>
    </xf>
    <xf numFmtId="0" fontId="24" fillId="10" borderId="38" xfId="0" applyFont="1" applyFill="1" applyBorder="1" applyAlignment="1">
      <alignment horizontal="center" vertical="center" wrapText="1"/>
    </xf>
    <xf numFmtId="0" fontId="25" fillId="10" borderId="60"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26" fillId="9" borderId="29" xfId="0" applyFont="1" applyFill="1" applyBorder="1" applyAlignment="1">
      <alignment horizontal="center" vertical="center"/>
    </xf>
    <xf numFmtId="14" fontId="34" fillId="2" borderId="30" xfId="0" applyNumberFormat="1" applyFont="1" applyFill="1" applyBorder="1" applyAlignment="1" applyProtection="1">
      <alignment horizontal="center" vertical="center" wrapText="1"/>
      <protection locked="0"/>
    </xf>
    <xf numFmtId="0" fontId="34" fillId="2" borderId="9" xfId="0" applyFont="1" applyFill="1" applyBorder="1" applyAlignment="1">
      <alignment horizontal="center" vertical="center" wrapText="1"/>
    </xf>
    <xf numFmtId="14" fontId="34" fillId="2" borderId="10" xfId="0" applyNumberFormat="1" applyFont="1" applyFill="1" applyBorder="1" applyAlignment="1" applyProtection="1">
      <alignment horizontal="center" vertical="center" wrapText="1"/>
      <protection locked="0"/>
    </xf>
    <xf numFmtId="0" fontId="34" fillId="2" borderId="11" xfId="0" applyFont="1" applyFill="1" applyBorder="1" applyAlignment="1">
      <alignment horizontal="center" vertical="center" wrapText="1"/>
    </xf>
    <xf numFmtId="14" fontId="34" fillId="2" borderId="13" xfId="0" applyNumberFormat="1" applyFont="1" applyFill="1" applyBorder="1" applyAlignment="1" applyProtection="1">
      <alignment horizontal="center" vertical="center" wrapText="1"/>
      <protection locked="0"/>
    </xf>
    <xf numFmtId="9" fontId="11" fillId="2" borderId="29" xfId="0" applyNumberFormat="1" applyFont="1" applyFill="1" applyBorder="1" applyAlignment="1">
      <alignment horizontal="center" vertical="center"/>
    </xf>
    <xf numFmtId="0" fontId="26" fillId="2" borderId="29" xfId="0" applyFont="1" applyFill="1" applyBorder="1" applyAlignment="1">
      <alignment horizontal="center" vertical="center"/>
    </xf>
    <xf numFmtId="9" fontId="11"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9" fontId="11" fillId="2" borderId="12" xfId="0" applyNumberFormat="1" applyFont="1" applyFill="1" applyBorder="1" applyAlignment="1">
      <alignment horizontal="center" vertical="center"/>
    </xf>
    <xf numFmtId="0" fontId="26" fillId="2" borderId="12" xfId="0" applyFont="1" applyFill="1" applyBorder="1" applyAlignment="1">
      <alignment horizontal="center" vertical="center"/>
    </xf>
    <xf numFmtId="0" fontId="26" fillId="0" borderId="6" xfId="0" applyFont="1" applyBorder="1" applyAlignment="1">
      <alignment horizontal="left" indent="1"/>
    </xf>
    <xf numFmtId="0" fontId="26" fillId="0" borderId="16" xfId="0" applyFont="1" applyBorder="1" applyAlignment="1">
      <alignment horizontal="center" vertical="center"/>
    </xf>
    <xf numFmtId="9" fontId="11" fillId="0" borderId="29" xfId="0" applyNumberFormat="1" applyFont="1" applyBorder="1" applyAlignment="1">
      <alignment horizontal="center"/>
    </xf>
    <xf numFmtId="9" fontId="11" fillId="0" borderId="1" xfId="0" applyNumberFormat="1" applyFont="1" applyBorder="1" applyAlignment="1">
      <alignment horizontal="center"/>
    </xf>
    <xf numFmtId="9" fontId="11" fillId="0" borderId="12" xfId="0" applyNumberFormat="1" applyFont="1" applyBorder="1" applyAlignment="1">
      <alignment horizontal="center"/>
    </xf>
    <xf numFmtId="14" fontId="11" fillId="11" borderId="15" xfId="0" applyNumberFormat="1" applyFont="1" applyFill="1" applyBorder="1" applyAlignment="1">
      <alignment horizontal="left" vertical="center" wrapText="1" indent="1"/>
    </xf>
    <xf numFmtId="0" fontId="30" fillId="9" borderId="6" xfId="0" applyFont="1" applyFill="1" applyBorder="1" applyAlignment="1">
      <alignment horizontal="left" indent="1"/>
    </xf>
    <xf numFmtId="9" fontId="32" fillId="9" borderId="16" xfId="0" applyNumberFormat="1" applyFont="1" applyFill="1" applyBorder="1" applyAlignment="1">
      <alignment horizontal="center"/>
    </xf>
    <xf numFmtId="14" fontId="31" fillId="12" borderId="15" xfId="0" applyNumberFormat="1" applyFont="1" applyFill="1" applyBorder="1" applyAlignment="1">
      <alignment horizontal="left" vertical="center" wrapText="1" indent="1"/>
    </xf>
    <xf numFmtId="9" fontId="31" fillId="2" borderId="29" xfId="0" applyNumberFormat="1" applyFont="1" applyFill="1" applyBorder="1" applyAlignment="1">
      <alignment horizontal="center"/>
    </xf>
    <xf numFmtId="9" fontId="31" fillId="2" borderId="12" xfId="0" applyNumberFormat="1" applyFont="1" applyFill="1" applyBorder="1" applyAlignment="1">
      <alignment horizontal="center"/>
    </xf>
    <xf numFmtId="0" fontId="30" fillId="9" borderId="6" xfId="0" applyFont="1" applyFill="1" applyBorder="1" applyAlignment="1">
      <alignment horizontal="left" vertical="center"/>
    </xf>
    <xf numFmtId="9" fontId="32" fillId="9" borderId="16" xfId="0" applyNumberFormat="1" applyFont="1" applyFill="1" applyBorder="1" applyAlignment="1">
      <alignment horizontal="center" vertical="center"/>
    </xf>
    <xf numFmtId="14" fontId="31" fillId="12" borderId="15" xfId="0" applyNumberFormat="1" applyFont="1" applyFill="1" applyBorder="1" applyAlignment="1">
      <alignment horizontal="center" vertical="center" wrapText="1"/>
    </xf>
    <xf numFmtId="14" fontId="0" fillId="2" borderId="2" xfId="0" applyNumberFormat="1" applyFill="1" applyBorder="1"/>
    <xf numFmtId="0" fontId="8" fillId="6" borderId="6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37" fillId="11" borderId="10" xfId="0" applyFont="1" applyFill="1" applyBorder="1" applyAlignment="1">
      <alignment horizontal="center" vertical="center"/>
    </xf>
    <xf numFmtId="0" fontId="37" fillId="11" borderId="30" xfId="0" applyFont="1" applyFill="1" applyBorder="1" applyAlignment="1">
      <alignment horizontal="center" vertical="center"/>
    </xf>
    <xf numFmtId="0" fontId="34" fillId="2" borderId="1" xfId="0" applyFont="1" applyFill="1" applyBorder="1" applyAlignment="1">
      <alignment horizontal="left" vertical="center" wrapText="1"/>
    </xf>
    <xf numFmtId="9" fontId="34" fillId="16" borderId="1" xfId="0" applyNumberFormat="1" applyFont="1" applyFill="1" applyBorder="1" applyAlignment="1">
      <alignment horizontal="center" vertical="center"/>
    </xf>
    <xf numFmtId="9" fontId="28" fillId="0" borderId="12" xfId="0" applyNumberFormat="1" applyFont="1" applyBorder="1" applyAlignment="1">
      <alignment horizontal="center" vertical="center"/>
    </xf>
    <xf numFmtId="0" fontId="34" fillId="2" borderId="28"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26" fillId="9" borderId="6" xfId="0" applyFont="1" applyFill="1" applyBorder="1" applyAlignment="1">
      <alignment horizontal="left" vertical="center"/>
    </xf>
    <xf numFmtId="9" fontId="28" fillId="9" borderId="16" xfId="0" applyNumberFormat="1" applyFont="1" applyFill="1" applyBorder="1" applyAlignment="1">
      <alignment horizontal="center" vertical="center"/>
    </xf>
    <xf numFmtId="14" fontId="11" fillId="12" borderId="15" xfId="0" applyNumberFormat="1" applyFont="1" applyFill="1" applyBorder="1" applyAlignment="1">
      <alignment horizontal="center" vertical="center"/>
    </xf>
    <xf numFmtId="0" fontId="26" fillId="9" borderId="28" xfId="0" applyFont="1" applyFill="1" applyBorder="1" applyAlignment="1">
      <alignment horizontal="left" vertical="center"/>
    </xf>
    <xf numFmtId="9" fontId="28" fillId="9" borderId="29" xfId="0" applyNumberFormat="1" applyFont="1" applyFill="1" applyBorder="1" applyAlignment="1">
      <alignment horizontal="center" vertical="center"/>
    </xf>
    <xf numFmtId="14" fontId="11" fillId="12" borderId="30" xfId="0" applyNumberFormat="1" applyFont="1" applyFill="1" applyBorder="1" applyAlignment="1">
      <alignment horizontal="center" vertical="center"/>
    </xf>
    <xf numFmtId="0" fontId="38" fillId="0" borderId="0" xfId="0" applyFont="1"/>
    <xf numFmtId="0" fontId="39" fillId="10" borderId="19" xfId="0" applyFont="1" applyFill="1" applyBorder="1" applyAlignment="1">
      <alignment horizontal="center" vertical="center"/>
    </xf>
    <xf numFmtId="0" fontId="39" fillId="10" borderId="42" xfId="0" applyFont="1" applyFill="1" applyBorder="1" applyAlignment="1">
      <alignment horizontal="center" vertical="center"/>
    </xf>
    <xf numFmtId="0" fontId="39" fillId="10" borderId="42" xfId="0" applyFont="1" applyFill="1" applyBorder="1" applyAlignment="1">
      <alignment horizontal="center" vertical="center" wrapText="1"/>
    </xf>
    <xf numFmtId="0" fontId="39" fillId="10" borderId="46" xfId="0" applyFont="1" applyFill="1" applyBorder="1" applyAlignment="1">
      <alignment horizontal="center" vertical="center" wrapText="1"/>
    </xf>
    <xf numFmtId="0" fontId="38" fillId="2" borderId="1" xfId="0" applyFont="1" applyFill="1" applyBorder="1" applyAlignment="1">
      <alignment horizontal="left" vertical="center"/>
    </xf>
    <xf numFmtId="0" fontId="38" fillId="2" borderId="1" xfId="0" applyFont="1" applyFill="1" applyBorder="1" applyAlignment="1">
      <alignment horizontal="center" vertical="center"/>
    </xf>
    <xf numFmtId="0" fontId="38" fillId="2" borderId="1" xfId="0" applyFont="1" applyFill="1" applyBorder="1" applyAlignment="1">
      <alignment horizontal="center" vertical="center" wrapText="1"/>
    </xf>
    <xf numFmtId="14" fontId="38" fillId="2" borderId="1" xfId="0" applyNumberFormat="1" applyFont="1" applyFill="1" applyBorder="1" applyAlignment="1" applyProtection="1">
      <alignment horizontal="center" vertical="center" wrapText="1"/>
      <protection locked="0"/>
    </xf>
    <xf numFmtId="0" fontId="38" fillId="2" borderId="12" xfId="0" applyFont="1" applyFill="1" applyBorder="1" applyAlignment="1">
      <alignment horizontal="center" vertical="center"/>
    </xf>
    <xf numFmtId="0" fontId="38" fillId="2" borderId="12" xfId="0" applyFont="1" applyFill="1" applyBorder="1" applyAlignment="1">
      <alignment horizontal="center" vertical="center" wrapText="1"/>
    </xf>
    <xf numFmtId="14" fontId="38" fillId="2" borderId="12" xfId="0" applyNumberFormat="1" applyFont="1" applyFill="1" applyBorder="1" applyAlignment="1" applyProtection="1">
      <alignment horizontal="center" vertical="center" wrapText="1"/>
      <protection locked="0"/>
    </xf>
    <xf numFmtId="0" fontId="38" fillId="2" borderId="29" xfId="0" applyFont="1" applyFill="1" applyBorder="1" applyAlignment="1">
      <alignment horizontal="left" vertical="center"/>
    </xf>
    <xf numFmtId="0" fontId="38" fillId="2" borderId="29" xfId="0" applyFont="1" applyFill="1" applyBorder="1" applyAlignment="1">
      <alignment horizontal="center" vertical="center"/>
    </xf>
    <xf numFmtId="0" fontId="38" fillId="2" borderId="29" xfId="0" applyFont="1" applyFill="1" applyBorder="1" applyAlignment="1">
      <alignment horizontal="center" vertical="center" wrapText="1"/>
    </xf>
    <xf numFmtId="14" fontId="38" fillId="2" borderId="29" xfId="0" applyNumberFormat="1" applyFont="1" applyFill="1" applyBorder="1" applyAlignment="1" applyProtection="1">
      <alignment horizontal="center" vertical="center" wrapText="1"/>
      <protection locked="0"/>
    </xf>
    <xf numFmtId="0" fontId="38" fillId="2" borderId="1" xfId="0" applyFont="1" applyFill="1" applyBorder="1" applyAlignment="1">
      <alignment horizontal="left" vertical="center" wrapText="1"/>
    </xf>
    <xf numFmtId="9" fontId="38" fillId="16" borderId="1" xfId="0" applyNumberFormat="1" applyFont="1" applyFill="1" applyBorder="1" applyAlignment="1">
      <alignment horizontal="center" vertical="center"/>
    </xf>
    <xf numFmtId="0" fontId="38" fillId="2" borderId="12" xfId="0" applyFont="1" applyFill="1" applyBorder="1" applyAlignment="1">
      <alignment horizontal="left" vertical="center" wrapText="1"/>
    </xf>
    <xf numFmtId="0" fontId="40" fillId="18" borderId="10" xfId="0" applyFont="1" applyFill="1" applyBorder="1" applyAlignment="1">
      <alignment horizontal="center" vertical="center"/>
    </xf>
    <xf numFmtId="0" fontId="38" fillId="2" borderId="29" xfId="0" applyFont="1" applyFill="1" applyBorder="1" applyAlignment="1">
      <alignment horizontal="left" vertical="center" wrapText="1"/>
    </xf>
    <xf numFmtId="0" fontId="38" fillId="2" borderId="16" xfId="0" applyFont="1" applyFill="1" applyBorder="1" applyAlignment="1">
      <alignment horizontal="left" vertical="center"/>
    </xf>
    <xf numFmtId="0" fontId="38" fillId="2" borderId="16" xfId="0" applyFont="1" applyFill="1" applyBorder="1" applyAlignment="1">
      <alignment horizontal="center" vertical="center"/>
    </xf>
    <xf numFmtId="0" fontId="38" fillId="2" borderId="16" xfId="0" applyFont="1" applyFill="1" applyBorder="1" applyAlignment="1">
      <alignment horizontal="center" vertical="center" wrapText="1"/>
    </xf>
    <xf numFmtId="14" fontId="38" fillId="2" borderId="16" xfId="0" applyNumberFormat="1" applyFont="1" applyFill="1" applyBorder="1" applyAlignment="1" applyProtection="1">
      <alignment horizontal="center" vertical="center" wrapText="1"/>
      <protection locked="0"/>
    </xf>
    <xf numFmtId="0" fontId="41" fillId="0" borderId="0" xfId="0" applyFont="1"/>
    <xf numFmtId="0" fontId="42" fillId="8" borderId="19" xfId="0" applyFont="1" applyFill="1" applyBorder="1" applyAlignment="1">
      <alignment horizontal="center" wrapText="1"/>
    </xf>
    <xf numFmtId="0" fontId="42" fillId="8" borderId="20" xfId="0" applyFont="1" applyFill="1" applyBorder="1" applyAlignment="1">
      <alignment horizontal="center" wrapText="1"/>
    </xf>
    <xf numFmtId="0" fontId="42" fillId="8" borderId="21" xfId="0" applyFont="1" applyFill="1" applyBorder="1" applyAlignment="1">
      <alignment horizontal="center" wrapText="1"/>
    </xf>
    <xf numFmtId="0" fontId="44" fillId="8" borderId="40" xfId="0" applyFont="1" applyFill="1" applyBorder="1" applyAlignment="1">
      <alignment horizontal="left" vertical="center" wrapText="1"/>
    </xf>
    <xf numFmtId="0" fontId="43" fillId="0" borderId="64" xfId="0" applyFont="1" applyBorder="1" applyAlignment="1">
      <alignment wrapText="1"/>
    </xf>
    <xf numFmtId="0" fontId="44" fillId="8" borderId="32" xfId="0" applyFont="1" applyFill="1" applyBorder="1" applyAlignment="1">
      <alignment horizontal="left" vertical="center" wrapText="1"/>
    </xf>
    <xf numFmtId="0" fontId="45" fillId="20" borderId="58" xfId="0" applyFont="1" applyFill="1" applyBorder="1" applyAlignment="1">
      <alignment horizontal="justify" vertical="center"/>
    </xf>
    <xf numFmtId="0" fontId="45" fillId="20" borderId="72" xfId="0" applyFont="1" applyFill="1" applyBorder="1" applyAlignment="1">
      <alignment horizontal="justify" vertical="center"/>
    </xf>
    <xf numFmtId="0" fontId="45" fillId="20" borderId="73" xfId="0" applyFont="1" applyFill="1" applyBorder="1" applyAlignment="1">
      <alignment horizontal="justify" vertical="center"/>
    </xf>
    <xf numFmtId="0" fontId="46" fillId="3" borderId="72" xfId="0" applyFont="1" applyFill="1" applyBorder="1" applyAlignment="1">
      <alignment horizontal="justify" vertical="center"/>
    </xf>
    <xf numFmtId="0" fontId="46" fillId="3" borderId="57" xfId="0" applyFont="1" applyFill="1" applyBorder="1" applyAlignment="1">
      <alignment horizontal="justify" vertical="center"/>
    </xf>
    <xf numFmtId="0" fontId="46" fillId="3" borderId="75" xfId="0" applyFont="1" applyFill="1" applyBorder="1" applyAlignment="1">
      <alignment horizontal="justify" vertical="center"/>
    </xf>
    <xf numFmtId="0" fontId="43" fillId="19" borderId="64" xfId="0" applyFont="1" applyFill="1" applyBorder="1" applyAlignment="1">
      <alignment wrapText="1"/>
    </xf>
    <xf numFmtId="0" fontId="46" fillId="3" borderId="73" xfId="0" applyFont="1" applyFill="1" applyBorder="1" applyAlignment="1">
      <alignment horizontal="justify" vertical="center"/>
    </xf>
    <xf numFmtId="0" fontId="46" fillId="3" borderId="0" xfId="0" applyFont="1" applyFill="1" applyAlignment="1">
      <alignment horizontal="justify" vertical="center"/>
    </xf>
    <xf numFmtId="0" fontId="46" fillId="3" borderId="63" xfId="0" applyFont="1" applyFill="1" applyBorder="1" applyAlignment="1">
      <alignment horizontal="justify" vertical="center"/>
    </xf>
    <xf numFmtId="0" fontId="46" fillId="3" borderId="77" xfId="0" applyFont="1" applyFill="1" applyBorder="1" applyAlignment="1">
      <alignment horizontal="justify" vertical="center"/>
    </xf>
    <xf numFmtId="0" fontId="46" fillId="3" borderId="45" xfId="0" applyFont="1" applyFill="1" applyBorder="1" applyAlignment="1">
      <alignment horizontal="justify" vertical="center"/>
    </xf>
    <xf numFmtId="0" fontId="46" fillId="3" borderId="78" xfId="0" applyFont="1" applyFill="1" applyBorder="1" applyAlignment="1">
      <alignment horizontal="justify" vertical="center"/>
    </xf>
    <xf numFmtId="0" fontId="44" fillId="8" borderId="65" xfId="0" applyFont="1" applyFill="1" applyBorder="1" applyAlignment="1">
      <alignment horizontal="left" vertical="center" wrapText="1"/>
    </xf>
    <xf numFmtId="0" fontId="42" fillId="0" borderId="66" xfId="0" applyFont="1" applyBorder="1" applyAlignment="1">
      <alignment wrapText="1"/>
    </xf>
    <xf numFmtId="0" fontId="42" fillId="0" borderId="63" xfId="0" applyFont="1" applyBorder="1" applyAlignment="1">
      <alignment wrapText="1"/>
    </xf>
    <xf numFmtId="0" fontId="45" fillId="20" borderId="67" xfId="0" applyFont="1" applyFill="1" applyBorder="1" applyAlignment="1">
      <alignment horizontal="center" vertical="center" wrapText="1"/>
    </xf>
    <xf numFmtId="0" fontId="45" fillId="20" borderId="68" xfId="0" applyFont="1" applyFill="1" applyBorder="1" applyAlignment="1">
      <alignment horizontal="center" vertical="center" wrapText="1"/>
    </xf>
    <xf numFmtId="0" fontId="42" fillId="0" borderId="67" xfId="0" applyFont="1" applyBorder="1" applyAlignment="1">
      <alignment wrapText="1"/>
    </xf>
    <xf numFmtId="0" fontId="47" fillId="0" borderId="78" xfId="0" applyFont="1" applyBorder="1" applyAlignment="1">
      <alignment horizontal="center" vertical="center"/>
    </xf>
    <xf numFmtId="0" fontId="47" fillId="3" borderId="46" xfId="0" applyFont="1" applyFill="1" applyBorder="1" applyAlignment="1">
      <alignment horizontal="center" vertical="center"/>
    </xf>
    <xf numFmtId="0" fontId="47" fillId="0" borderId="67" xfId="0" applyFont="1" applyBorder="1" applyAlignment="1">
      <alignment horizontal="center" vertical="center"/>
    </xf>
    <xf numFmtId="0" fontId="47" fillId="3" borderId="68" xfId="0" applyFont="1" applyFill="1" applyBorder="1" applyAlignment="1">
      <alignment horizontal="center" vertical="center"/>
    </xf>
    <xf numFmtId="0" fontId="47" fillId="0" borderId="68" xfId="0" applyFont="1" applyBorder="1" applyAlignment="1">
      <alignment horizontal="center" vertical="center"/>
    </xf>
    <xf numFmtId="0" fontId="44" fillId="8" borderId="61" xfId="0" applyFont="1" applyFill="1" applyBorder="1" applyAlignment="1">
      <alignment horizontal="left" vertical="center" wrapText="1"/>
    </xf>
    <xf numFmtId="0" fontId="43" fillId="0" borderId="68" xfId="0" applyFont="1" applyBorder="1" applyAlignment="1">
      <alignment wrapText="1"/>
    </xf>
    <xf numFmtId="0" fontId="43" fillId="0" borderId="0" xfId="0" applyFont="1" applyAlignment="1">
      <alignment wrapText="1"/>
    </xf>
    <xf numFmtId="0" fontId="42" fillId="8" borderId="7" xfId="0" applyFont="1" applyFill="1" applyBorder="1" applyAlignment="1">
      <alignment horizontal="center" wrapText="1"/>
    </xf>
    <xf numFmtId="0" fontId="42" fillId="8" borderId="8" xfId="0" applyFont="1" applyFill="1" applyBorder="1" applyAlignment="1">
      <alignment horizontal="center" wrapText="1"/>
    </xf>
    <xf numFmtId="0" fontId="42" fillId="8" borderId="14" xfId="0" applyFont="1" applyFill="1" applyBorder="1" applyAlignment="1">
      <alignment horizontal="center" wrapText="1"/>
    </xf>
    <xf numFmtId="0" fontId="44" fillId="8" borderId="1" xfId="0" applyFont="1" applyFill="1" applyBorder="1" applyAlignment="1">
      <alignment horizontal="left" vertical="center" wrapText="1"/>
    </xf>
    <xf numFmtId="0" fontId="43" fillId="0" borderId="10" xfId="0" applyFont="1" applyBorder="1" applyAlignment="1">
      <alignment wrapText="1"/>
    </xf>
    <xf numFmtId="0" fontId="42" fillId="0" borderId="10" xfId="0" applyFont="1" applyBorder="1" applyAlignment="1">
      <alignment wrapText="1"/>
    </xf>
    <xf numFmtId="9" fontId="48" fillId="8" borderId="1" xfId="0" applyNumberFormat="1" applyFont="1" applyFill="1" applyBorder="1" applyAlignment="1">
      <alignment horizontal="left" vertical="center" wrapText="1"/>
    </xf>
    <xf numFmtId="0" fontId="44" fillId="8" borderId="12" xfId="0" applyFont="1" applyFill="1" applyBorder="1" applyAlignment="1">
      <alignment horizontal="left" vertical="center" wrapText="1"/>
    </xf>
    <xf numFmtId="0" fontId="42" fillId="0" borderId="13" xfId="0" applyFont="1" applyBorder="1" applyAlignment="1">
      <alignment wrapText="1"/>
    </xf>
    <xf numFmtId="0" fontId="44" fillId="8" borderId="1" xfId="0" applyFont="1" applyFill="1" applyBorder="1" applyAlignment="1">
      <alignment horizontal="left" vertical="center" wrapText="1" indent="1"/>
    </xf>
    <xf numFmtId="0" fontId="43" fillId="19" borderId="10" xfId="0" applyFont="1" applyFill="1" applyBorder="1"/>
    <xf numFmtId="0" fontId="46" fillId="3" borderId="74" xfId="0" applyFont="1" applyFill="1" applyBorder="1" applyAlignment="1">
      <alignment horizontal="justify" vertical="center" wrapText="1"/>
    </xf>
    <xf numFmtId="0" fontId="46" fillId="3" borderId="75" xfId="0" applyFont="1" applyFill="1" applyBorder="1" applyAlignment="1">
      <alignment horizontal="justify" vertical="center" wrapText="1"/>
    </xf>
    <xf numFmtId="0" fontId="45" fillId="0" borderId="76" xfId="0" applyFont="1" applyBorder="1" applyAlignment="1">
      <alignment horizontal="justify" vertical="center"/>
    </xf>
    <xf numFmtId="0" fontId="0" fillId="2" borderId="10" xfId="0"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center"/>
    </xf>
    <xf numFmtId="0" fontId="3" fillId="2" borderId="10" xfId="0" applyFont="1" applyFill="1" applyBorder="1" applyAlignment="1">
      <alignment horizontal="justify" vertical="center" wrapText="1"/>
    </xf>
    <xf numFmtId="0" fontId="3" fillId="2" borderId="9" xfId="0" applyFont="1" applyFill="1" applyBorder="1" applyAlignment="1">
      <alignment horizontal="justify" vertical="center" wrapText="1"/>
    </xf>
    <xf numFmtId="9" fontId="3" fillId="2" borderId="1" xfId="0" applyNumberFormat="1" applyFont="1" applyFill="1" applyBorder="1" applyAlignment="1">
      <alignment horizontal="center" vertical="center"/>
    </xf>
    <xf numFmtId="0" fontId="3" fillId="2" borderId="24" xfId="0" applyFont="1" applyFill="1" applyBorder="1" applyAlignment="1">
      <alignment horizontal="center" vertical="center"/>
    </xf>
    <xf numFmtId="14" fontId="3" fillId="2" borderId="9" xfId="0" applyNumberFormat="1" applyFont="1" applyFill="1" applyBorder="1" applyAlignment="1">
      <alignment horizontal="justify" vertical="center" wrapText="1"/>
    </xf>
    <xf numFmtId="14" fontId="3" fillId="2" borderId="1" xfId="0" applyNumberFormat="1" applyFont="1" applyFill="1" applyBorder="1" applyAlignment="1">
      <alignment horizontal="center" vertical="center" wrapText="1"/>
    </xf>
    <xf numFmtId="164" fontId="3" fillId="2" borderId="24" xfId="3" applyNumberFormat="1" applyFont="1" applyFill="1" applyBorder="1" applyAlignment="1" applyProtection="1">
      <alignment horizontal="center" vertical="center" wrapText="1"/>
    </xf>
    <xf numFmtId="9" fontId="3" fillId="2" borderId="24" xfId="4" applyFont="1" applyFill="1" applyBorder="1" applyAlignment="1" applyProtection="1">
      <alignment horizontal="center" vertical="center"/>
    </xf>
    <xf numFmtId="164" fontId="3" fillId="2" borderId="10" xfId="3" applyNumberFormat="1" applyFont="1" applyFill="1" applyBorder="1" applyAlignment="1" applyProtection="1">
      <alignment horizontal="center" vertical="center" wrapText="1"/>
    </xf>
    <xf numFmtId="9" fontId="3" fillId="2" borderId="1" xfId="4" applyFont="1" applyFill="1" applyBorder="1" applyAlignment="1" applyProtection="1">
      <alignment horizontal="center" vertical="center"/>
    </xf>
    <xf numFmtId="14" fontId="3" fillId="2" borderId="6" xfId="0" applyNumberFormat="1" applyFont="1" applyFill="1" applyBorder="1" applyAlignment="1">
      <alignment horizontal="justify" vertical="center" wrapText="1"/>
    </xf>
    <xf numFmtId="0" fontId="0" fillId="21" borderId="1" xfId="0" applyFill="1" applyBorder="1" applyAlignment="1">
      <alignment horizontal="center" vertical="center"/>
    </xf>
    <xf numFmtId="9" fontId="0" fillId="21" borderId="1" xfId="0" applyNumberFormat="1" applyFill="1" applyBorder="1" applyAlignment="1">
      <alignment horizontal="center" vertical="center"/>
    </xf>
    <xf numFmtId="14" fontId="21" fillId="21" borderId="1" xfId="0" applyNumberFormat="1" applyFont="1" applyFill="1" applyBorder="1" applyAlignment="1" applyProtection="1">
      <alignment horizontal="center" vertical="center" wrapText="1"/>
      <protection locked="0"/>
    </xf>
    <xf numFmtId="9" fontId="0" fillId="21" borderId="1" xfId="0" applyNumberFormat="1" applyFill="1" applyBorder="1" applyAlignment="1" applyProtection="1">
      <alignment horizontal="center" vertical="center"/>
      <protection locked="0"/>
    </xf>
    <xf numFmtId="0" fontId="0" fillId="21" borderId="1" xfId="0" applyFill="1" applyBorder="1" applyAlignment="1">
      <alignment horizontal="justify" vertical="center" wrapText="1"/>
    </xf>
    <xf numFmtId="14" fontId="0" fillId="21" borderId="1" xfId="0" applyNumberFormat="1" applyFill="1" applyBorder="1" applyAlignment="1">
      <alignment horizontal="center" vertical="center"/>
    </xf>
    <xf numFmtId="0" fontId="0" fillId="21" borderId="1" xfId="0" applyFill="1" applyBorder="1" applyAlignment="1">
      <alignment horizontal="center"/>
    </xf>
    <xf numFmtId="0" fontId="5" fillId="21" borderId="1" xfId="0" applyFont="1" applyFill="1" applyBorder="1" applyAlignment="1">
      <alignment horizontal="center" vertical="center" wrapText="1"/>
    </xf>
    <xf numFmtId="0" fontId="0" fillId="21" borderId="1" xfId="0" applyFill="1" applyBorder="1" applyAlignment="1">
      <alignment horizontal="center" vertical="center" wrapText="1"/>
    </xf>
    <xf numFmtId="0" fontId="0" fillId="2" borderId="10" xfId="0" applyFill="1" applyBorder="1" applyAlignment="1">
      <alignment horizontal="center" vertical="center"/>
    </xf>
    <xf numFmtId="14" fontId="0" fillId="2" borderId="1" xfId="0" applyNumberFormat="1" applyFill="1" applyBorder="1" applyAlignment="1">
      <alignment horizontal="center" vertical="center"/>
    </xf>
    <xf numFmtId="0" fontId="0" fillId="2" borderId="32" xfId="0" applyFill="1" applyBorder="1" applyAlignment="1">
      <alignment horizontal="center" vertical="center" wrapText="1"/>
    </xf>
    <xf numFmtId="0" fontId="0" fillId="2" borderId="1" xfId="0" applyFill="1" applyBorder="1" applyAlignment="1">
      <alignment horizontal="left" vertical="center" wrapText="1"/>
    </xf>
    <xf numFmtId="14" fontId="34" fillId="2" borderId="29"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14" fontId="34" fillId="2" borderId="12" xfId="0" applyNumberFormat="1" applyFont="1" applyFill="1" applyBorder="1" applyAlignment="1" applyProtection="1">
      <alignment horizontal="center" vertical="center" wrapText="1"/>
      <protection locked="0"/>
    </xf>
    <xf numFmtId="0" fontId="34" fillId="2" borderId="29"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29" xfId="0" applyFont="1" applyFill="1" applyBorder="1" applyAlignment="1">
      <alignment horizontal="left" vertical="center"/>
    </xf>
    <xf numFmtId="0" fontId="34" fillId="2" borderId="1" xfId="0" applyFont="1" applyFill="1" applyBorder="1" applyAlignment="1">
      <alignment horizontal="left" vertical="center"/>
    </xf>
    <xf numFmtId="0" fontId="34" fillId="2" borderId="12" xfId="0" applyFont="1" applyFill="1" applyBorder="1" applyAlignment="1">
      <alignment horizontal="left" vertical="center"/>
    </xf>
    <xf numFmtId="0" fontId="38" fillId="2" borderId="1" xfId="0" applyFont="1" applyFill="1" applyBorder="1" applyAlignment="1">
      <alignment horizontal="left" vertical="center"/>
    </xf>
    <xf numFmtId="0" fontId="38" fillId="2" borderId="12" xfId="0" applyFont="1" applyFill="1" applyBorder="1" applyAlignment="1">
      <alignment horizontal="left" vertical="center"/>
    </xf>
    <xf numFmtId="0" fontId="38" fillId="2" borderId="1" xfId="0" applyFont="1" applyFill="1" applyBorder="1" applyAlignment="1">
      <alignment horizontal="center" vertical="center"/>
    </xf>
    <xf numFmtId="0" fontId="38" fillId="2" borderId="12" xfId="0" applyFont="1" applyFill="1" applyBorder="1" applyAlignment="1">
      <alignment horizontal="center" vertical="center"/>
    </xf>
    <xf numFmtId="14" fontId="38" fillId="2" borderId="1" xfId="0" applyNumberFormat="1" applyFont="1" applyFill="1" applyBorder="1" applyAlignment="1" applyProtection="1">
      <alignment horizontal="center" vertical="center" wrapText="1"/>
      <protection locked="0"/>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wrapText="1"/>
    </xf>
    <xf numFmtId="14" fontId="21" fillId="2" borderId="29" xfId="0" applyNumberFormat="1" applyFont="1" applyFill="1" applyBorder="1" applyAlignment="1" applyProtection="1">
      <alignment horizontal="center" vertical="center" wrapText="1"/>
      <protection locked="0"/>
    </xf>
    <xf numFmtId="9" fontId="0" fillId="2" borderId="29" xfId="0" applyNumberFormat="1" applyFill="1" applyBorder="1" applyAlignment="1" applyProtection="1">
      <alignment horizontal="center" vertical="center"/>
      <protection locked="0"/>
    </xf>
    <xf numFmtId="0" fontId="21" fillId="2" borderId="1" xfId="0" applyFont="1" applyFill="1" applyBorder="1" applyAlignment="1" applyProtection="1">
      <alignment horizontal="justify" vertical="center" wrapText="1"/>
      <protection locked="0"/>
    </xf>
    <xf numFmtId="0" fontId="0" fillId="2" borderId="1" xfId="0" applyFill="1" applyBorder="1" applyAlignment="1">
      <alignment horizontal="justify"/>
    </xf>
    <xf numFmtId="0" fontId="0" fillId="2" borderId="32" xfId="0" applyFill="1" applyBorder="1" applyAlignment="1">
      <alignment horizontal="justify" vertical="center" wrapText="1"/>
    </xf>
    <xf numFmtId="14" fontId="21" fillId="2"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pplyProtection="1">
      <alignment horizontal="center" vertical="center"/>
      <protection locked="0"/>
    </xf>
    <xf numFmtId="0" fontId="0" fillId="2" borderId="1" xfId="0" applyFill="1" applyBorder="1" applyAlignment="1">
      <alignment horizontal="center"/>
    </xf>
    <xf numFmtId="9" fontId="0" fillId="2" borderId="1" xfId="4" applyFont="1" applyFill="1" applyBorder="1" applyAlignment="1" applyProtection="1">
      <alignment horizontal="center" vertical="center"/>
    </xf>
    <xf numFmtId="0" fontId="5" fillId="2" borderId="1" xfId="0" applyFont="1" applyFill="1" applyBorder="1" applyAlignment="1">
      <alignment horizontal="center" vertical="center" wrapText="1"/>
    </xf>
    <xf numFmtId="0" fontId="0" fillId="2" borderId="9" xfId="0" applyFill="1" applyBorder="1" applyAlignment="1">
      <alignment horizontal="center" vertical="center" wrapText="1"/>
    </xf>
    <xf numFmtId="9" fontId="0" fillId="2" borderId="1" xfId="0" applyNumberFormat="1" applyFill="1" applyBorder="1" applyAlignment="1">
      <alignment horizontal="center" vertical="center" wrapText="1"/>
    </xf>
    <xf numFmtId="0" fontId="3" fillId="2" borderId="32" xfId="0" applyFont="1" applyFill="1" applyBorder="1" applyAlignment="1">
      <alignment horizontal="justify" vertical="center" wrapText="1"/>
    </xf>
    <xf numFmtId="0" fontId="8" fillId="6" borderId="82" xfId="0" applyFont="1" applyFill="1" applyBorder="1" applyAlignment="1">
      <alignment horizontal="center" vertical="center" wrapText="1"/>
    </xf>
    <xf numFmtId="0" fontId="8" fillId="6" borderId="83" xfId="0" applyFont="1" applyFill="1" applyBorder="1" applyAlignment="1">
      <alignment horizontal="center" vertical="center" wrapText="1"/>
    </xf>
    <xf numFmtId="0" fontId="8" fillId="6" borderId="84" xfId="0" applyFont="1" applyFill="1" applyBorder="1" applyAlignment="1">
      <alignment horizontal="center" vertical="center" wrapText="1"/>
    </xf>
    <xf numFmtId="0" fontId="8" fillId="6" borderId="69" xfId="0" applyFont="1" applyFill="1" applyBorder="1" applyAlignment="1">
      <alignment horizontal="center" vertical="center" wrapText="1"/>
    </xf>
    <xf numFmtId="43" fontId="0" fillId="2" borderId="1" xfId="3" applyFont="1" applyFill="1" applyBorder="1" applyAlignment="1" applyProtection="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43" fontId="0" fillId="2" borderId="1" xfId="3" applyFont="1" applyFill="1" applyBorder="1" applyAlignment="1">
      <alignment horizontal="center" vertical="center"/>
    </xf>
    <xf numFmtId="9" fontId="50" fillId="13" borderId="1" xfId="0" applyNumberFormat="1" applyFont="1" applyFill="1" applyBorder="1" applyAlignment="1">
      <alignment horizontal="center" vertical="center"/>
    </xf>
    <xf numFmtId="0" fontId="50" fillId="13" borderId="1" xfId="0" applyFont="1" applyFill="1" applyBorder="1" applyAlignment="1">
      <alignment horizontal="center" vertical="center"/>
    </xf>
    <xf numFmtId="0" fontId="0" fillId="2" borderId="1" xfId="0" applyFill="1" applyBorder="1" applyAlignment="1" applyProtection="1">
      <alignment horizontal="justify" vertical="center"/>
      <protection locked="0"/>
    </xf>
    <xf numFmtId="43" fontId="0" fillId="21" borderId="1" xfId="3" applyFont="1" applyFill="1" applyBorder="1" applyAlignment="1" applyProtection="1">
      <alignment horizontal="center" vertical="center"/>
    </xf>
    <xf numFmtId="0" fontId="0" fillId="21" borderId="1" xfId="0" applyFill="1" applyBorder="1" applyAlignment="1" applyProtection="1">
      <alignment horizontal="justify" vertical="center" wrapText="1"/>
      <protection locked="0"/>
    </xf>
    <xf numFmtId="9" fontId="50" fillId="21" borderId="1" xfId="0" applyNumberFormat="1" applyFont="1" applyFill="1" applyBorder="1" applyAlignment="1">
      <alignment horizontal="center" vertical="center"/>
    </xf>
    <xf numFmtId="0" fontId="50" fillId="21" borderId="1" xfId="0" applyFont="1" applyFill="1" applyBorder="1" applyAlignment="1">
      <alignment horizontal="center" vertical="center"/>
    </xf>
    <xf numFmtId="14" fontId="17" fillId="2" borderId="29" xfId="0" applyNumberFormat="1" applyFont="1" applyFill="1" applyBorder="1" applyAlignment="1">
      <alignment horizontal="justify" vertical="center" wrapText="1"/>
    </xf>
    <xf numFmtId="164" fontId="0" fillId="2" borderId="29" xfId="3" applyNumberFormat="1" applyFont="1" applyFill="1" applyBorder="1" applyAlignment="1" applyProtection="1">
      <alignment horizontal="center" vertical="center" wrapText="1"/>
    </xf>
    <xf numFmtId="0" fontId="0" fillId="2" borderId="29" xfId="0" applyFill="1" applyBorder="1" applyAlignment="1">
      <alignment horizontal="left" vertical="center" wrapText="1"/>
    </xf>
    <xf numFmtId="0" fontId="0" fillId="2" borderId="29" xfId="0" applyFill="1" applyBorder="1" applyAlignment="1" applyProtection="1">
      <alignment vertical="center" wrapText="1"/>
      <protection locked="0"/>
    </xf>
    <xf numFmtId="0" fontId="0" fillId="2" borderId="29" xfId="0" applyFill="1" applyBorder="1" applyAlignment="1" applyProtection="1">
      <alignment horizontal="center" vertical="center"/>
      <protection locked="0"/>
    </xf>
    <xf numFmtId="0" fontId="3" fillId="2" borderId="29" xfId="0" applyFont="1" applyFill="1" applyBorder="1" applyAlignment="1">
      <alignment horizontal="justify" vertical="center" wrapText="1"/>
    </xf>
    <xf numFmtId="14" fontId="0" fillId="2" borderId="29" xfId="0" applyNumberFormat="1" applyFill="1" applyBorder="1" applyAlignment="1">
      <alignment horizontal="center" vertical="center"/>
    </xf>
    <xf numFmtId="43" fontId="0" fillId="2" borderId="29" xfId="3" applyFont="1" applyFill="1" applyBorder="1" applyAlignment="1">
      <alignment horizontal="center" vertical="center"/>
    </xf>
    <xf numFmtId="0" fontId="0" fillId="2" borderId="30" xfId="0" applyFill="1" applyBorder="1" applyAlignment="1">
      <alignment horizontal="center" vertical="center" wrapText="1"/>
    </xf>
    <xf numFmtId="14" fontId="15" fillId="2" borderId="1" xfId="0" applyNumberFormat="1" applyFont="1" applyFill="1" applyBorder="1" applyAlignment="1">
      <alignment horizontal="justify" vertical="center" wrapText="1"/>
    </xf>
    <xf numFmtId="164" fontId="15" fillId="2" borderId="1" xfId="3" applyNumberFormat="1" applyFont="1" applyFill="1" applyBorder="1" applyAlignment="1" applyProtection="1">
      <alignment horizontal="center" vertical="center" wrapText="1"/>
    </xf>
    <xf numFmtId="14" fontId="17" fillId="2" borderId="1" xfId="0" applyNumberFormat="1" applyFont="1" applyFill="1" applyBorder="1" applyAlignment="1">
      <alignment horizontal="justify" vertical="center" wrapText="1"/>
    </xf>
    <xf numFmtId="0" fontId="15" fillId="2" borderId="1" xfId="0" applyFont="1" applyFill="1" applyBorder="1" applyAlignment="1" applyProtection="1">
      <alignment horizontal="justify" vertical="top" wrapText="1"/>
      <protection locked="0"/>
    </xf>
    <xf numFmtId="0" fontId="15" fillId="2" borderId="1" xfId="0" applyFont="1" applyFill="1" applyBorder="1" applyAlignment="1" applyProtection="1">
      <alignment horizontal="justify" vertical="center" wrapText="1"/>
      <protection locked="0"/>
    </xf>
    <xf numFmtId="164" fontId="0" fillId="2" borderId="1" xfId="3" applyNumberFormat="1" applyFont="1" applyFill="1" applyBorder="1" applyAlignment="1" applyProtection="1">
      <alignment horizontal="center" vertical="center" wrapText="1"/>
    </xf>
    <xf numFmtId="9" fontId="0" fillId="2" borderId="1" xfId="0" applyNumberFormat="1" applyFill="1" applyBorder="1" applyAlignment="1" applyProtection="1">
      <alignment horizontal="justify" vertical="center" wrapText="1"/>
      <protection locked="0"/>
    </xf>
    <xf numFmtId="9" fontId="0" fillId="2" borderId="1" xfId="0" applyNumberFormat="1" applyFill="1" applyBorder="1" applyAlignment="1" applyProtection="1">
      <alignment horizontal="center" vertical="center" wrapText="1"/>
      <protection locked="0"/>
    </xf>
    <xf numFmtId="14" fontId="3" fillId="2" borderId="1" xfId="0" applyNumberFormat="1" applyFont="1" applyFill="1" applyBorder="1" applyAlignment="1">
      <alignment horizontal="justify" vertical="center" wrapText="1"/>
    </xf>
    <xf numFmtId="164" fontId="3" fillId="2" borderId="1" xfId="3" applyNumberFormat="1" applyFont="1" applyFill="1" applyBorder="1" applyAlignment="1" applyProtection="1">
      <alignment horizontal="center" vertical="center" wrapText="1"/>
    </xf>
    <xf numFmtId="0" fontId="17" fillId="2" borderId="1" xfId="0" applyFont="1" applyFill="1" applyBorder="1" applyAlignment="1">
      <alignment horizontal="justify" vertical="center" wrapText="1"/>
    </xf>
    <xf numFmtId="9" fontId="0" fillId="2" borderId="1" xfId="4" applyFont="1" applyFill="1" applyBorder="1" applyAlignment="1" applyProtection="1">
      <alignment horizontal="center" vertical="center"/>
      <protection locked="0"/>
    </xf>
    <xf numFmtId="0" fontId="0" fillId="2" borderId="1" xfId="0" applyFill="1" applyBorder="1" applyAlignment="1" applyProtection="1">
      <alignment horizontal="left" vertical="center" wrapText="1"/>
      <protection locked="0"/>
    </xf>
    <xf numFmtId="0" fontId="0" fillId="2" borderId="1" xfId="0" applyFill="1" applyBorder="1" applyAlignment="1">
      <alignment vertical="center"/>
    </xf>
    <xf numFmtId="0" fontId="0" fillId="2" borderId="1" xfId="0" applyFill="1" applyBorder="1" applyAlignment="1" applyProtection="1">
      <alignment vertical="center" wrapText="1"/>
      <protection locked="0"/>
    </xf>
    <xf numFmtId="0" fontId="15" fillId="2" borderId="1" xfId="0" applyFont="1" applyFill="1" applyBorder="1" applyAlignment="1">
      <alignment horizontal="center" vertical="center" wrapText="1"/>
    </xf>
    <xf numFmtId="9" fontId="0" fillId="2" borderId="1" xfId="4" applyFont="1" applyFill="1" applyBorder="1" applyAlignment="1">
      <alignment horizontal="center" vertical="center"/>
    </xf>
    <xf numFmtId="0" fontId="50" fillId="2" borderId="1" xfId="0" applyFont="1" applyFill="1" applyBorder="1" applyAlignment="1">
      <alignment horizontal="left" vertical="center" wrapText="1"/>
    </xf>
    <xf numFmtId="9" fontId="50" fillId="2" borderId="1" xfId="0" applyNumberFormat="1" applyFont="1" applyFill="1" applyBorder="1" applyAlignment="1">
      <alignment horizontal="center" vertical="center"/>
    </xf>
    <xf numFmtId="0" fontId="50" fillId="2" borderId="1" xfId="0" applyFont="1" applyFill="1" applyBorder="1" applyAlignment="1">
      <alignment horizontal="center" vertical="center" wrapText="1"/>
    </xf>
    <xf numFmtId="0" fontId="0" fillId="2" borderId="12" xfId="0" applyFill="1" applyBorder="1" applyAlignment="1">
      <alignment horizontal="left" vertical="center" wrapText="1"/>
    </xf>
    <xf numFmtId="14" fontId="0" fillId="2" borderId="12" xfId="0" applyNumberFormat="1" applyFill="1" applyBorder="1" applyAlignment="1">
      <alignment horizontal="center" vertical="center"/>
    </xf>
    <xf numFmtId="0" fontId="0" fillId="2" borderId="13" xfId="0" applyFill="1" applyBorder="1" applyAlignment="1">
      <alignment horizontal="center" vertical="center"/>
    </xf>
    <xf numFmtId="0" fontId="50" fillId="2" borderId="1" xfId="0" applyFont="1" applyFill="1" applyBorder="1" applyAlignment="1">
      <alignment horizontal="center" vertical="center"/>
    </xf>
    <xf numFmtId="0" fontId="0" fillId="2" borderId="29" xfId="0" applyFill="1" applyBorder="1" applyAlignment="1">
      <alignment vertical="center" wrapText="1"/>
    </xf>
    <xf numFmtId="0" fontId="0" fillId="2" borderId="29"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pplyProtection="1">
      <alignment horizontal="justify" vertical="center" wrapText="1"/>
      <protection locked="0"/>
    </xf>
    <xf numFmtId="0" fontId="0" fillId="2" borderId="12" xfId="0" applyFill="1" applyBorder="1" applyAlignment="1">
      <alignment horizontal="center"/>
    </xf>
    <xf numFmtId="43" fontId="0" fillId="2" borderId="12" xfId="3" applyFont="1" applyFill="1" applyBorder="1" applyAlignment="1" applyProtection="1">
      <alignment horizontal="center" vertical="center"/>
    </xf>
    <xf numFmtId="0" fontId="0" fillId="2" borderId="12" xfId="0" applyFill="1" applyBorder="1" applyAlignment="1" applyProtection="1">
      <alignment horizontal="left" vertical="center" wrapText="1"/>
      <protection locked="0"/>
    </xf>
    <xf numFmtId="9" fontId="0" fillId="2" borderId="12" xfId="0" applyNumberFormat="1" applyFill="1" applyBorder="1" applyAlignment="1" applyProtection="1">
      <alignment horizontal="center" vertical="center"/>
      <protection locked="0"/>
    </xf>
    <xf numFmtId="9" fontId="0" fillId="2" borderId="12" xfId="4" applyFont="1" applyFill="1" applyBorder="1" applyAlignment="1">
      <alignment horizontal="center" vertical="center"/>
    </xf>
    <xf numFmtId="0" fontId="50" fillId="13" borderId="12" xfId="0" applyFont="1" applyFill="1" applyBorder="1" applyAlignment="1">
      <alignment horizontal="center" vertical="center"/>
    </xf>
    <xf numFmtId="0" fontId="0" fillId="2" borderId="43" xfId="0" applyFill="1" applyBorder="1" applyAlignment="1">
      <alignment horizontal="justify" vertical="center" wrapText="1"/>
    </xf>
    <xf numFmtId="0" fontId="15" fillId="2" borderId="32" xfId="0" applyFont="1" applyFill="1" applyBorder="1" applyAlignment="1">
      <alignment horizontal="justify" vertical="center" wrapText="1"/>
    </xf>
    <xf numFmtId="14" fontId="17" fillId="2" borderId="32" xfId="0" applyNumberFormat="1" applyFont="1" applyFill="1" applyBorder="1" applyAlignment="1">
      <alignment horizontal="justify" vertical="center" wrapText="1"/>
    </xf>
    <xf numFmtId="14" fontId="3" fillId="2" borderId="32" xfId="0" applyNumberFormat="1" applyFont="1" applyFill="1" applyBorder="1" applyAlignment="1">
      <alignment horizontal="justify" vertical="center" wrapText="1"/>
    </xf>
    <xf numFmtId="0" fontId="0" fillId="2" borderId="32" xfId="0" applyFill="1" applyBorder="1" applyAlignment="1">
      <alignment horizontal="center" vertical="center"/>
    </xf>
    <xf numFmtId="0" fontId="0" fillId="21" borderId="32" xfId="0" applyFill="1" applyBorder="1" applyAlignment="1">
      <alignment horizontal="center" vertical="center"/>
    </xf>
    <xf numFmtId="0" fontId="0" fillId="2" borderId="61" xfId="0" applyFill="1" applyBorder="1" applyAlignment="1">
      <alignment horizontal="center" vertical="center"/>
    </xf>
    <xf numFmtId="0" fontId="0" fillId="2" borderId="24" xfId="0" applyFill="1" applyBorder="1" applyAlignment="1" applyProtection="1">
      <alignment horizontal="justify" vertical="center" wrapText="1"/>
      <protection locked="0"/>
    </xf>
    <xf numFmtId="0" fontId="0" fillId="2" borderId="24"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0" fontId="0" fillId="21"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50" fillId="13" borderId="32" xfId="0" applyFont="1" applyFill="1" applyBorder="1" applyAlignment="1">
      <alignment horizontal="justify" vertical="center" wrapText="1"/>
    </xf>
    <xf numFmtId="0" fontId="0" fillId="2" borderId="32" xfId="0" applyFill="1" applyBorder="1" applyAlignment="1">
      <alignment horizontal="left" vertical="center"/>
    </xf>
    <xf numFmtId="0" fontId="50" fillId="2" borderId="32" xfId="0" applyFont="1" applyFill="1" applyBorder="1" applyAlignment="1">
      <alignment horizontal="left" vertical="center" wrapText="1"/>
    </xf>
    <xf numFmtId="0" fontId="50" fillId="2" borderId="32" xfId="0" applyFont="1" applyFill="1" applyBorder="1" applyAlignment="1">
      <alignment vertical="center" wrapText="1"/>
    </xf>
    <xf numFmtId="0" fontId="50" fillId="13" borderId="32" xfId="0" applyFont="1" applyFill="1" applyBorder="1" applyAlignment="1">
      <alignment horizontal="center" vertical="center" wrapText="1"/>
    </xf>
    <xf numFmtId="0" fontId="50" fillId="13" borderId="61" xfId="0" applyFont="1" applyFill="1" applyBorder="1" applyAlignment="1">
      <alignment horizontal="center" vertical="center" wrapText="1"/>
    </xf>
    <xf numFmtId="14" fontId="0" fillId="2" borderId="16" xfId="0" applyNumberFormat="1" applyFill="1" applyBorder="1" applyAlignment="1">
      <alignment horizontal="center" vertical="center"/>
    </xf>
    <xf numFmtId="43" fontId="0" fillId="2" borderId="16" xfId="3" applyFont="1" applyFill="1" applyBorder="1" applyAlignment="1">
      <alignment horizontal="center" vertical="center"/>
    </xf>
    <xf numFmtId="0" fontId="0" fillId="2" borderId="28" xfId="0" applyFill="1" applyBorder="1" applyAlignment="1">
      <alignment horizontal="justify" vertical="center" wrapText="1"/>
    </xf>
    <xf numFmtId="43" fontId="0" fillId="2" borderId="30" xfId="3" applyFont="1" applyFill="1" applyBorder="1" applyAlignment="1">
      <alignment horizontal="center" vertical="center"/>
    </xf>
    <xf numFmtId="43" fontId="0" fillId="2" borderId="10" xfId="3" applyFont="1" applyFill="1" applyBorder="1" applyAlignment="1">
      <alignment horizontal="center" vertical="center"/>
    </xf>
    <xf numFmtId="0" fontId="0" fillId="2" borderId="9" xfId="0" applyFill="1" applyBorder="1" applyAlignment="1">
      <alignment vertical="center" wrapText="1"/>
    </xf>
    <xf numFmtId="0" fontId="0" fillId="21" borderId="9" xfId="0" applyFill="1" applyBorder="1" applyAlignment="1">
      <alignment horizontal="justify" vertical="center" wrapText="1"/>
    </xf>
    <xf numFmtId="43" fontId="15" fillId="21" borderId="10" xfId="3" applyFont="1" applyFill="1" applyBorder="1" applyAlignment="1">
      <alignment horizontal="center" vertical="center"/>
    </xf>
    <xf numFmtId="43" fontId="15" fillId="2" borderId="10" xfId="3" applyFont="1" applyFill="1" applyBorder="1" applyAlignment="1">
      <alignment horizontal="center" vertical="center"/>
    </xf>
    <xf numFmtId="43" fontId="15" fillId="2" borderId="13" xfId="3" applyFont="1" applyFill="1" applyBorder="1" applyAlignment="1">
      <alignment horizontal="center" vertical="center"/>
    </xf>
    <xf numFmtId="0" fontId="0" fillId="2" borderId="12" xfId="0" applyFill="1" applyBorder="1" applyAlignment="1">
      <alignment vertical="center"/>
    </xf>
    <xf numFmtId="0" fontId="17" fillId="2" borderId="3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0" fillId="2" borderId="10" xfId="1" applyFont="1" applyFill="1" applyBorder="1" applyAlignment="1">
      <alignment horizontal="center" vertical="center" wrapText="1"/>
    </xf>
    <xf numFmtId="0" fontId="22" fillId="2" borderId="10" xfId="0" applyFont="1" applyFill="1" applyBorder="1" applyAlignment="1" applyProtection="1">
      <alignment horizontal="center" vertical="center" wrapText="1"/>
      <protection locked="0"/>
    </xf>
    <xf numFmtId="0" fontId="0" fillId="2" borderId="28" xfId="0" applyFill="1" applyBorder="1" applyAlignment="1">
      <alignment horizontal="center" vertical="center" wrapText="1"/>
    </xf>
    <xf numFmtId="0" fontId="5" fillId="2" borderId="2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21" borderId="9" xfId="0" applyFill="1" applyBorder="1" applyAlignment="1">
      <alignment horizontal="center" vertical="center" wrapText="1"/>
    </xf>
    <xf numFmtId="0" fontId="0" fillId="21" borderId="10" xfId="0" applyFill="1" applyBorder="1" applyAlignment="1">
      <alignment horizontal="center" vertical="center" wrapText="1"/>
    </xf>
    <xf numFmtId="0" fontId="0" fillId="2" borderId="11" xfId="0" applyFill="1" applyBorder="1" applyAlignment="1">
      <alignment horizontal="center" vertical="center" wrapText="1"/>
    </xf>
    <xf numFmtId="0" fontId="5"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0" fillId="2" borderId="61" xfId="0" applyFill="1" applyBorder="1" applyAlignment="1">
      <alignment horizontal="justify" vertical="center" wrapText="1"/>
    </xf>
    <xf numFmtId="164" fontId="0" fillId="2" borderId="12" xfId="3" applyNumberFormat="1" applyFont="1" applyFill="1" applyBorder="1" applyAlignment="1" applyProtection="1">
      <alignment horizontal="center" vertical="center" wrapText="1"/>
    </xf>
    <xf numFmtId="0" fontId="3" fillId="2" borderId="12" xfId="0" applyFont="1" applyFill="1" applyBorder="1" applyAlignment="1">
      <alignment horizontal="justify" vertical="center" wrapText="1"/>
    </xf>
    <xf numFmtId="9" fontId="3" fillId="2" borderId="12" xfId="4" applyFont="1" applyFill="1" applyBorder="1" applyAlignment="1" applyProtection="1">
      <alignment horizontal="center" vertical="center"/>
    </xf>
    <xf numFmtId="43" fontId="0" fillId="2" borderId="13" xfId="3" applyFont="1" applyFill="1" applyBorder="1" applyAlignment="1">
      <alignment horizontal="center" vertical="center"/>
    </xf>
    <xf numFmtId="0" fontId="0" fillId="2" borderId="13" xfId="0" applyFill="1" applyBorder="1" applyAlignment="1">
      <alignment horizontal="center" vertical="center" wrapText="1"/>
    </xf>
    <xf numFmtId="0" fontId="0" fillId="2" borderId="30" xfId="1" applyFont="1" applyFill="1" applyBorder="1" applyAlignment="1">
      <alignment horizontal="center" vertical="center" wrapText="1"/>
    </xf>
    <xf numFmtId="14" fontId="3" fillId="2" borderId="43" xfId="0" applyNumberFormat="1" applyFont="1" applyFill="1" applyBorder="1" applyAlignment="1">
      <alignment horizontal="justify" vertical="center" wrapText="1"/>
    </xf>
    <xf numFmtId="0" fontId="0" fillId="2" borderId="29" xfId="0" applyFill="1" applyBorder="1" applyAlignment="1">
      <alignment horizontal="left" vertical="top" wrapText="1"/>
    </xf>
    <xf numFmtId="9" fontId="18" fillId="2" borderId="29" xfId="0" applyNumberFormat="1" applyFont="1" applyFill="1" applyBorder="1" applyAlignment="1" applyProtection="1">
      <alignment horizontal="center" vertical="center"/>
      <protection locked="0"/>
    </xf>
    <xf numFmtId="0" fontId="0" fillId="2" borderId="29" xfId="0" applyFill="1" applyBorder="1" applyAlignment="1" applyProtection="1">
      <alignment horizontal="justify" vertical="center" wrapText="1"/>
      <protection locked="0"/>
    </xf>
    <xf numFmtId="9" fontId="18" fillId="2" borderId="29" xfId="0" applyNumberFormat="1" applyFont="1" applyFill="1" applyBorder="1" applyAlignment="1">
      <alignment horizontal="center" vertical="center"/>
    </xf>
    <xf numFmtId="0" fontId="0" fillId="2" borderId="31" xfId="0" applyFill="1" applyBorder="1" applyAlignment="1" applyProtection="1">
      <alignment horizontal="justify" vertical="center" wrapText="1"/>
      <protection locked="0"/>
    </xf>
    <xf numFmtId="0" fontId="0" fillId="2" borderId="43" xfId="0" applyFill="1" applyBorder="1" applyAlignment="1">
      <alignment horizontal="center" vertical="center"/>
    </xf>
    <xf numFmtId="0" fontId="0" fillId="2" borderId="13" xfId="1" applyFont="1" applyFill="1" applyBorder="1" applyAlignment="1">
      <alignment horizontal="center" vertical="center" wrapText="1"/>
    </xf>
    <xf numFmtId="14" fontId="3" fillId="2" borderId="61" xfId="0" applyNumberFormat="1" applyFont="1" applyFill="1" applyBorder="1" applyAlignment="1">
      <alignment horizontal="justify" vertical="center" wrapText="1"/>
    </xf>
    <xf numFmtId="9" fontId="18" fillId="2" borderId="12" xfId="0" applyNumberFormat="1" applyFont="1" applyFill="1" applyBorder="1" applyAlignment="1" applyProtection="1">
      <alignment horizontal="center" vertical="center"/>
      <protection locked="0"/>
    </xf>
    <xf numFmtId="9" fontId="18" fillId="2" borderId="12" xfId="0" applyNumberFormat="1" applyFont="1" applyFill="1" applyBorder="1" applyAlignment="1">
      <alignment horizontal="center" vertical="center"/>
    </xf>
    <xf numFmtId="0" fontId="0" fillId="2" borderId="25" xfId="0" applyFill="1" applyBorder="1" applyAlignment="1" applyProtection="1">
      <alignment horizontal="justify" vertical="center" wrapText="1"/>
      <protection locked="0"/>
    </xf>
    <xf numFmtId="0" fontId="0" fillId="2" borderId="35" xfId="0" applyFill="1" applyBorder="1" applyAlignment="1">
      <alignment horizontal="center" vertical="center" wrapText="1"/>
    </xf>
    <xf numFmtId="0" fontId="4" fillId="2" borderId="36" xfId="0" applyFont="1" applyFill="1" applyBorder="1" applyAlignment="1">
      <alignment horizontal="center" vertical="center" wrapText="1"/>
    </xf>
    <xf numFmtId="0" fontId="0" fillId="2" borderId="36" xfId="0"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0" fillId="2" borderId="36" xfId="0" applyFill="1" applyBorder="1" applyAlignment="1" applyProtection="1">
      <alignment horizontal="justify" vertical="center" wrapText="1"/>
      <protection locked="0"/>
    </xf>
    <xf numFmtId="0" fontId="0" fillId="2" borderId="36" xfId="0" applyFill="1" applyBorder="1" applyAlignment="1">
      <alignment horizontal="justify" vertical="center" wrapText="1"/>
    </xf>
    <xf numFmtId="0" fontId="0" fillId="2" borderId="36" xfId="0" applyFill="1" applyBorder="1" applyAlignment="1">
      <alignment horizontal="center" vertical="center" wrapText="1"/>
    </xf>
    <xf numFmtId="0" fontId="0" fillId="2" borderId="85" xfId="0" applyFill="1" applyBorder="1" applyAlignment="1" applyProtection="1">
      <alignment horizontal="center" vertical="center" wrapText="1"/>
      <protection locked="0"/>
    </xf>
    <xf numFmtId="0" fontId="0" fillId="2" borderId="59" xfId="0" applyFill="1" applyBorder="1" applyAlignment="1">
      <alignment horizontal="center" vertical="center"/>
    </xf>
    <xf numFmtId="0" fontId="0" fillId="2" borderId="36" xfId="0" applyFill="1" applyBorder="1" applyAlignment="1">
      <alignment horizontal="center" vertical="center"/>
    </xf>
    <xf numFmtId="0" fontId="0" fillId="2" borderId="36" xfId="0" applyFill="1" applyBorder="1" applyAlignment="1">
      <alignment horizontal="center"/>
    </xf>
    <xf numFmtId="9" fontId="0" fillId="2" borderId="36" xfId="0" applyNumberFormat="1" applyFill="1" applyBorder="1" applyAlignment="1">
      <alignment horizontal="center" vertical="center"/>
    </xf>
    <xf numFmtId="14" fontId="0" fillId="2" borderId="36" xfId="0" applyNumberFormat="1" applyFill="1" applyBorder="1" applyAlignment="1" applyProtection="1">
      <alignment horizontal="center" vertical="center"/>
      <protection locked="0"/>
    </xf>
    <xf numFmtId="43" fontId="0" fillId="2" borderId="36" xfId="3" applyFont="1" applyFill="1" applyBorder="1" applyAlignment="1" applyProtection="1">
      <alignment horizontal="center" vertical="center"/>
    </xf>
    <xf numFmtId="0" fontId="0" fillId="2" borderId="36" xfId="0" applyFill="1" applyBorder="1" applyAlignment="1" applyProtection="1">
      <alignment horizontal="left" vertical="center" wrapText="1"/>
      <protection locked="0"/>
    </xf>
    <xf numFmtId="9" fontId="0" fillId="2" borderId="36" xfId="0" applyNumberFormat="1" applyFill="1" applyBorder="1" applyAlignment="1" applyProtection="1">
      <alignment horizontal="center" vertical="center"/>
      <protection locked="0"/>
    </xf>
    <xf numFmtId="0" fontId="0" fillId="2" borderId="86" xfId="0" applyFill="1" applyBorder="1" applyAlignment="1" applyProtection="1">
      <alignment horizontal="center" vertical="center"/>
      <protection locked="0"/>
    </xf>
    <xf numFmtId="0" fontId="0" fillId="2" borderId="35" xfId="0" applyFill="1" applyBorder="1" applyAlignment="1">
      <alignment horizontal="justify" vertical="center" wrapText="1"/>
    </xf>
    <xf numFmtId="9" fontId="0" fillId="2" borderId="36" xfId="4" applyFont="1" applyFill="1" applyBorder="1" applyAlignment="1">
      <alignment horizontal="center" vertical="center"/>
    </xf>
    <xf numFmtId="0" fontId="0" fillId="2" borderId="36" xfId="0" applyFill="1" applyBorder="1" applyAlignment="1">
      <alignment vertical="center" wrapText="1"/>
    </xf>
    <xf numFmtId="14" fontId="0" fillId="2" borderId="36" xfId="0" applyNumberFormat="1" applyFill="1" applyBorder="1" applyAlignment="1">
      <alignment horizontal="center" vertical="center"/>
    </xf>
    <xf numFmtId="43" fontId="15" fillId="2" borderId="85" xfId="3" applyFont="1" applyFill="1" applyBorder="1" applyAlignment="1">
      <alignment horizontal="center" vertical="center"/>
    </xf>
    <xf numFmtId="0" fontId="50" fillId="13" borderId="59" xfId="0" applyFont="1" applyFill="1" applyBorder="1" applyAlignment="1">
      <alignment horizontal="center" vertical="center" wrapText="1"/>
    </xf>
    <xf numFmtId="0" fontId="50" fillId="13" borderId="36" xfId="0" applyFont="1" applyFill="1" applyBorder="1" applyAlignment="1">
      <alignment horizontal="center" vertical="center"/>
    </xf>
    <xf numFmtId="0" fontId="0" fillId="2" borderId="85" xfId="0" applyFill="1" applyBorder="1" applyAlignment="1">
      <alignment horizontal="center" vertical="center"/>
    </xf>
    <xf numFmtId="43" fontId="0" fillId="2" borderId="29" xfId="3" applyFont="1" applyFill="1" applyBorder="1" applyAlignment="1" applyProtection="1">
      <alignment horizontal="center" vertical="center"/>
    </xf>
    <xf numFmtId="0" fontId="0" fillId="2" borderId="29"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protection locked="0"/>
    </xf>
    <xf numFmtId="0" fontId="50" fillId="13" borderId="43" xfId="0" applyFont="1" applyFill="1" applyBorder="1" applyAlignment="1">
      <alignment horizontal="left" vertical="center" wrapText="1"/>
    </xf>
    <xf numFmtId="9" fontId="50" fillId="13" borderId="29" xfId="0" applyNumberFormat="1" applyFont="1" applyFill="1" applyBorder="1" applyAlignment="1">
      <alignment horizontal="center" vertical="center"/>
    </xf>
    <xf numFmtId="0" fontId="50" fillId="13" borderId="29" xfId="0" applyFont="1" applyFill="1" applyBorder="1" applyAlignment="1">
      <alignment horizontal="center" vertical="center"/>
    </xf>
    <xf numFmtId="14" fontId="21" fillId="2" borderId="12" xfId="0" applyNumberFormat="1" applyFont="1" applyFill="1" applyBorder="1" applyAlignment="1" applyProtection="1">
      <alignment horizontal="center" vertical="center" wrapText="1"/>
      <protection locked="0"/>
    </xf>
    <xf numFmtId="0" fontId="0" fillId="2" borderId="1" xfId="0" applyFill="1" applyBorder="1" applyAlignment="1">
      <alignment horizontal="justify" vertical="top" wrapText="1"/>
    </xf>
    <xf numFmtId="0" fontId="0" fillId="2" borderId="1" xfId="0" applyFill="1" applyBorder="1" applyAlignment="1">
      <alignment horizontal="justify" wrapText="1"/>
    </xf>
    <xf numFmtId="0" fontId="50" fillId="21" borderId="32" xfId="0" applyFont="1" applyFill="1" applyBorder="1" applyAlignment="1">
      <alignment horizontal="justify" vertical="center" wrapText="1"/>
    </xf>
    <xf numFmtId="9" fontId="36" fillId="14" borderId="39" xfId="0" applyNumberFormat="1" applyFont="1" applyFill="1" applyBorder="1" applyAlignment="1">
      <alignment horizontal="center"/>
    </xf>
    <xf numFmtId="0" fontId="34" fillId="2" borderId="0" xfId="0" applyFont="1" applyFill="1" applyBorder="1"/>
    <xf numFmtId="9" fontId="36" fillId="14" borderId="43" xfId="0" applyNumberFormat="1" applyFont="1" applyFill="1" applyBorder="1" applyAlignment="1">
      <alignment horizontal="center"/>
    </xf>
    <xf numFmtId="0" fontId="56" fillId="11" borderId="18" xfId="0" applyFont="1" applyFill="1" applyBorder="1" applyAlignment="1">
      <alignment horizontal="center" vertical="center"/>
    </xf>
    <xf numFmtId="0" fontId="35" fillId="10" borderId="87" xfId="0" applyFont="1" applyFill="1" applyBorder="1" applyAlignment="1">
      <alignment horizontal="center" vertical="center"/>
    </xf>
    <xf numFmtId="0" fontId="56" fillId="11" borderId="85" xfId="0" applyFont="1" applyFill="1" applyBorder="1" applyAlignment="1">
      <alignment horizontal="center" vertical="center"/>
    </xf>
    <xf numFmtId="0" fontId="56" fillId="11" borderId="30" xfId="0" applyFont="1" applyFill="1" applyBorder="1" applyAlignment="1">
      <alignment horizontal="center" vertical="center"/>
    </xf>
    <xf numFmtId="0" fontId="56" fillId="11" borderId="10" xfId="0" applyFont="1" applyFill="1" applyBorder="1" applyAlignment="1">
      <alignment horizontal="center" vertical="center"/>
    </xf>
    <xf numFmtId="0" fontId="34" fillId="2" borderId="12" xfId="0" applyFont="1" applyFill="1" applyBorder="1" applyAlignment="1">
      <alignment horizontal="center" vertical="center" wrapText="1"/>
    </xf>
    <xf numFmtId="9" fontId="34" fillId="5" borderId="1" xfId="0" applyNumberFormat="1" applyFont="1" applyFill="1" applyBorder="1" applyAlignment="1">
      <alignment horizontal="center" vertical="center"/>
    </xf>
    <xf numFmtId="9" fontId="34" fillId="22" borderId="1" xfId="0" applyNumberFormat="1" applyFont="1" applyFill="1" applyBorder="1" applyAlignment="1">
      <alignment horizontal="center" vertical="center"/>
    </xf>
    <xf numFmtId="0" fontId="18" fillId="2" borderId="10" xfId="0" applyFont="1" applyFill="1" applyBorder="1" applyAlignment="1">
      <alignment horizontal="center" vertical="center"/>
    </xf>
    <xf numFmtId="9" fontId="34" fillId="22" borderId="12" xfId="0" applyNumberFormat="1" applyFont="1" applyFill="1" applyBorder="1" applyAlignment="1">
      <alignment horizontal="center" vertical="center"/>
    </xf>
    <xf numFmtId="0" fontId="36" fillId="13" borderId="40" xfId="0" applyFont="1" applyFill="1" applyBorder="1"/>
    <xf numFmtId="0" fontId="36" fillId="13" borderId="40" xfId="0" applyFont="1" applyFill="1" applyBorder="1" applyAlignment="1">
      <alignment horizontal="center" vertical="center"/>
    </xf>
    <xf numFmtId="0" fontId="36" fillId="13" borderId="39" xfId="0" applyFont="1" applyFill="1" applyBorder="1"/>
    <xf numFmtId="0" fontId="36" fillId="13" borderId="39" xfId="0" applyFont="1" applyFill="1" applyBorder="1" applyAlignment="1">
      <alignment horizontal="center" vertical="center"/>
    </xf>
    <xf numFmtId="0" fontId="36" fillId="13" borderId="43" xfId="0" applyFont="1" applyFill="1" applyBorder="1"/>
    <xf numFmtId="0" fontId="36" fillId="13" borderId="43" xfId="0" applyFont="1" applyFill="1" applyBorder="1" applyAlignment="1">
      <alignment horizontal="center" vertical="center"/>
    </xf>
    <xf numFmtId="0" fontId="36" fillId="13" borderId="59" xfId="0" applyFont="1" applyFill="1" applyBorder="1"/>
    <xf numFmtId="0" fontId="36" fillId="13" borderId="59" xfId="0" applyFont="1" applyFill="1" applyBorder="1" applyAlignment="1">
      <alignment horizontal="center" vertical="center"/>
    </xf>
    <xf numFmtId="9" fontId="38" fillId="16" borderId="12" xfId="0" applyNumberFormat="1" applyFont="1" applyFill="1" applyBorder="1" applyAlignment="1">
      <alignment horizontal="center" vertical="center"/>
    </xf>
    <xf numFmtId="0" fontId="40" fillId="18" borderId="13" xfId="0" applyFont="1" applyFill="1" applyBorder="1" applyAlignment="1">
      <alignment horizontal="center" vertical="center"/>
    </xf>
    <xf numFmtId="14" fontId="57" fillId="2" borderId="12" xfId="0" applyNumberFormat="1" applyFont="1" applyFill="1" applyBorder="1" applyAlignment="1" applyProtection="1">
      <alignment horizontal="center" vertical="center" wrapText="1"/>
      <protection locked="0"/>
    </xf>
    <xf numFmtId="9" fontId="38" fillId="16" borderId="29" xfId="0" applyNumberFormat="1" applyFont="1" applyFill="1" applyBorder="1" applyAlignment="1">
      <alignment horizontal="center" vertical="center"/>
    </xf>
    <xf numFmtId="0" fontId="40" fillId="18" borderId="30" xfId="0" applyFont="1" applyFill="1" applyBorder="1" applyAlignment="1">
      <alignment horizontal="center" vertical="center"/>
    </xf>
    <xf numFmtId="14" fontId="57" fillId="2" borderId="29" xfId="0" applyNumberFormat="1" applyFont="1" applyFill="1" applyBorder="1" applyAlignment="1" applyProtection="1">
      <alignment horizontal="center" vertical="center" wrapText="1"/>
      <protection locked="0"/>
    </xf>
    <xf numFmtId="14" fontId="57" fillId="2" borderId="1" xfId="0" applyNumberFormat="1" applyFont="1" applyFill="1" applyBorder="1" applyAlignment="1" applyProtection="1">
      <alignment horizontal="center" vertical="center" wrapText="1"/>
      <protection locked="0"/>
    </xf>
    <xf numFmtId="9" fontId="38" fillId="23" borderId="29" xfId="0" applyNumberFormat="1" applyFont="1" applyFill="1" applyBorder="1" applyAlignment="1">
      <alignment horizontal="center" vertical="center"/>
    </xf>
    <xf numFmtId="0" fontId="40" fillId="24" borderId="30" xfId="0" applyFont="1" applyFill="1" applyBorder="1" applyAlignment="1">
      <alignment horizontal="center" vertical="center"/>
    </xf>
    <xf numFmtId="9" fontId="38" fillId="23" borderId="1" xfId="0" applyNumberFormat="1" applyFont="1" applyFill="1" applyBorder="1" applyAlignment="1">
      <alignment horizontal="center" vertical="center"/>
    </xf>
    <xf numFmtId="0" fontId="40" fillId="24" borderId="10" xfId="0" applyFont="1" applyFill="1" applyBorder="1" applyAlignment="1">
      <alignment horizontal="center" vertical="center"/>
    </xf>
    <xf numFmtId="9" fontId="38" fillId="23" borderId="12" xfId="0" applyNumberFormat="1" applyFont="1" applyFill="1" applyBorder="1" applyAlignment="1">
      <alignment horizontal="center" vertical="center"/>
    </xf>
    <xf numFmtId="0" fontId="40" fillId="24" borderId="13" xfId="0" applyFont="1" applyFill="1" applyBorder="1" applyAlignment="1">
      <alignment horizontal="center" vertical="center"/>
    </xf>
    <xf numFmtId="9" fontId="38" fillId="23" borderId="16" xfId="0" applyNumberFormat="1" applyFont="1" applyFill="1" applyBorder="1" applyAlignment="1">
      <alignment horizontal="center" vertical="center"/>
    </xf>
    <xf numFmtId="0" fontId="40" fillId="24" borderId="15" xfId="0" applyFont="1" applyFill="1" applyBorder="1" applyAlignment="1">
      <alignment horizontal="center" vertical="center"/>
    </xf>
    <xf numFmtId="9" fontId="58" fillId="23" borderId="1" xfId="0" applyNumberFormat="1" applyFont="1" applyFill="1" applyBorder="1" applyAlignment="1">
      <alignment horizontal="center" vertical="center"/>
    </xf>
    <xf numFmtId="9" fontId="38" fillId="5" borderId="1" xfId="0" applyNumberFormat="1" applyFont="1" applyFill="1" applyBorder="1" applyAlignment="1">
      <alignment horizontal="center" vertical="center"/>
    </xf>
    <xf numFmtId="0" fontId="40" fillId="25" borderId="10" xfId="0" applyFont="1" applyFill="1" applyBorder="1" applyAlignment="1">
      <alignment horizontal="center" vertical="center"/>
    </xf>
    <xf numFmtId="0" fontId="53" fillId="2" borderId="32" xfId="0" applyFont="1" applyFill="1" applyBorder="1" applyAlignment="1">
      <alignment horizontal="left" vertical="center" wrapText="1"/>
    </xf>
    <xf numFmtId="0" fontId="53" fillId="2" borderId="1" xfId="0" applyFont="1" applyFill="1" applyBorder="1" applyAlignment="1">
      <alignment horizontal="left" vertical="center" wrapText="1"/>
    </xf>
    <xf numFmtId="0" fontId="2" fillId="2" borderId="9" xfId="0" applyFont="1" applyFill="1" applyBorder="1" applyAlignment="1">
      <alignment horizontal="justify" vertical="center" wrapTex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2" fillId="2" borderId="22"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14"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4"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3" fillId="17" borderId="7" xfId="0" applyFont="1" applyFill="1" applyBorder="1" applyAlignment="1">
      <alignment horizontal="center" vertical="center"/>
    </xf>
    <xf numFmtId="0" fontId="13" fillId="17" borderId="8" xfId="0" applyFont="1" applyFill="1" applyBorder="1" applyAlignment="1">
      <alignment horizontal="center" vertical="center"/>
    </xf>
    <xf numFmtId="0" fontId="13" fillId="17" borderId="14" xfId="0" applyFont="1" applyFill="1" applyBorder="1" applyAlignment="1">
      <alignment horizontal="center" vertical="center"/>
    </xf>
    <xf numFmtId="0" fontId="13" fillId="17" borderId="3" xfId="0" applyFont="1" applyFill="1" applyBorder="1" applyAlignment="1">
      <alignment horizontal="center" vertical="center"/>
    </xf>
    <xf numFmtId="0" fontId="13" fillId="17" borderId="4" xfId="0" applyFont="1" applyFill="1" applyBorder="1" applyAlignment="1">
      <alignment horizontal="center" vertical="center"/>
    </xf>
    <xf numFmtId="0" fontId="13" fillId="8" borderId="45" xfId="0" applyFont="1" applyFill="1" applyBorder="1" applyAlignment="1">
      <alignment horizontal="center" vertical="center"/>
    </xf>
    <xf numFmtId="0" fontId="13" fillId="8" borderId="46" xfId="0" applyFont="1" applyFill="1" applyBorder="1" applyAlignment="1">
      <alignment horizontal="center" vertical="center"/>
    </xf>
    <xf numFmtId="0" fontId="13" fillId="8" borderId="44"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37" xfId="0" applyFont="1" applyFill="1" applyBorder="1" applyAlignment="1">
      <alignment horizontal="center" vertical="center"/>
    </xf>
    <xf numFmtId="0" fontId="34" fillId="2" borderId="35"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38" xfId="0" applyFont="1" applyFill="1" applyBorder="1" applyAlignment="1">
      <alignment horizontal="center" vertical="center"/>
    </xf>
    <xf numFmtId="0" fontId="34" fillId="2" borderId="36" xfId="0" applyFont="1" applyFill="1" applyBorder="1" applyAlignment="1">
      <alignment horizontal="center" vertical="center"/>
    </xf>
    <xf numFmtId="0" fontId="36" fillId="0" borderId="37" xfId="0" applyFont="1" applyBorder="1" applyAlignment="1">
      <alignment horizontal="center" vertical="center"/>
    </xf>
    <xf numFmtId="0" fontId="36" fillId="11" borderId="38" xfId="0" applyFont="1" applyFill="1" applyBorder="1" applyAlignment="1">
      <alignment horizontal="center" vertical="center"/>
    </xf>
    <xf numFmtId="0" fontId="36" fillId="11" borderId="38" xfId="0" applyFont="1" applyFill="1" applyBorder="1" applyAlignment="1">
      <alignment horizontal="center" vertical="center" wrapText="1"/>
    </xf>
    <xf numFmtId="0" fontId="36" fillId="0" borderId="7" xfId="0" applyFont="1" applyBorder="1" applyAlignment="1">
      <alignment horizontal="center" vertical="center"/>
    </xf>
    <xf numFmtId="0" fontId="36" fillId="0" borderId="35" xfId="0" applyFont="1" applyBorder="1" applyAlignment="1">
      <alignment horizontal="center" vertical="center"/>
    </xf>
    <xf numFmtId="0" fontId="36" fillId="11" borderId="8" xfId="0" applyFont="1" applyFill="1" applyBorder="1" applyAlignment="1">
      <alignment horizontal="center" vertical="center"/>
    </xf>
    <xf numFmtId="0" fontId="36" fillId="11" borderId="36" xfId="0" applyFont="1" applyFill="1" applyBorder="1" applyAlignment="1">
      <alignment horizontal="center" vertical="center"/>
    </xf>
    <xf numFmtId="0" fontId="36" fillId="11" borderId="8" xfId="0" applyFont="1" applyFill="1" applyBorder="1" applyAlignment="1">
      <alignment horizontal="center" vertical="center" wrapText="1"/>
    </xf>
    <xf numFmtId="0" fontId="36" fillId="11" borderId="36" xfId="0" applyFont="1" applyFill="1" applyBorder="1" applyAlignment="1">
      <alignment horizontal="center" vertical="center" wrapText="1"/>
    </xf>
    <xf numFmtId="0" fontId="36" fillId="11" borderId="49" xfId="0" applyFont="1" applyFill="1" applyBorder="1" applyAlignment="1">
      <alignment horizontal="center" vertical="center" wrapText="1"/>
    </xf>
    <xf numFmtId="0" fontId="36" fillId="11" borderId="55" xfId="0" applyFont="1" applyFill="1" applyBorder="1" applyAlignment="1">
      <alignment horizontal="center" vertical="center" wrapText="1"/>
    </xf>
    <xf numFmtId="0" fontId="36" fillId="15" borderId="47" xfId="0" applyFont="1" applyFill="1" applyBorder="1" applyAlignment="1">
      <alignment horizontal="justify" vertical="center" wrapText="1"/>
    </xf>
    <xf numFmtId="0" fontId="36" fillId="15" borderId="53" xfId="0" applyFont="1" applyFill="1" applyBorder="1" applyAlignment="1">
      <alignment horizontal="justify" vertical="center" wrapText="1"/>
    </xf>
    <xf numFmtId="0" fontId="36" fillId="15" borderId="58" xfId="0" applyFont="1" applyFill="1" applyBorder="1" applyAlignment="1">
      <alignment horizontal="justify" vertical="center" wrapText="1"/>
    </xf>
    <xf numFmtId="0" fontId="36" fillId="0" borderId="52" xfId="0" applyFont="1" applyBorder="1" applyAlignment="1">
      <alignment horizontal="center" vertical="center"/>
    </xf>
    <xf numFmtId="0" fontId="36" fillId="0" borderId="54" xfId="0" applyFont="1" applyBorder="1" applyAlignment="1">
      <alignment horizontal="center" vertical="center"/>
    </xf>
    <xf numFmtId="0" fontId="36" fillId="11" borderId="55" xfId="0" applyFont="1" applyFill="1" applyBorder="1" applyAlignment="1">
      <alignment horizontal="center" vertical="center"/>
    </xf>
    <xf numFmtId="0" fontId="36" fillId="0" borderId="48" xfId="0" applyFont="1" applyBorder="1" applyAlignment="1">
      <alignment horizontal="center" vertical="center"/>
    </xf>
    <xf numFmtId="0" fontId="36" fillId="11" borderId="49" xfId="0" applyFont="1" applyFill="1" applyBorder="1" applyAlignment="1">
      <alignment horizontal="center" vertical="center"/>
    </xf>
    <xf numFmtId="14" fontId="34" fillId="2" borderId="29"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14" fontId="34" fillId="2" borderId="12" xfId="0" applyNumberFormat="1" applyFont="1" applyFill="1" applyBorder="1" applyAlignment="1" applyProtection="1">
      <alignment horizontal="center" vertical="center" wrapText="1"/>
      <protection locked="0"/>
    </xf>
    <xf numFmtId="9" fontId="34" fillId="22" borderId="29" xfId="0" applyNumberFormat="1" applyFont="1" applyFill="1" applyBorder="1" applyAlignment="1">
      <alignment horizontal="center" vertical="center"/>
    </xf>
    <xf numFmtId="9" fontId="34" fillId="22" borderId="1" xfId="0" applyNumberFormat="1" applyFont="1" applyFill="1" applyBorder="1" applyAlignment="1">
      <alignment horizontal="center" vertical="center"/>
    </xf>
    <xf numFmtId="9" fontId="34" fillId="22" borderId="12" xfId="0" applyNumberFormat="1" applyFont="1" applyFill="1" applyBorder="1" applyAlignment="1">
      <alignment horizontal="center" vertical="center"/>
    </xf>
    <xf numFmtId="0" fontId="34" fillId="2" borderId="30"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2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29" xfId="0" applyFont="1" applyFill="1" applyBorder="1" applyAlignment="1">
      <alignment horizontal="left" vertical="center"/>
    </xf>
    <xf numFmtId="0" fontId="34" fillId="2" borderId="1" xfId="0" applyFont="1" applyFill="1" applyBorder="1" applyAlignment="1">
      <alignment horizontal="left" vertical="center"/>
    </xf>
    <xf numFmtId="0" fontId="34" fillId="2" borderId="12" xfId="0" applyFont="1" applyFill="1" applyBorder="1" applyAlignment="1">
      <alignment horizontal="left" vertical="center"/>
    </xf>
    <xf numFmtId="0" fontId="38" fillId="2" borderId="37" xfId="0" applyFont="1" applyFill="1" applyBorder="1" applyAlignment="1">
      <alignment horizontal="center" vertical="center"/>
    </xf>
    <xf numFmtId="0" fontId="38" fillId="2" borderId="35" xfId="0" applyFont="1" applyFill="1" applyBorder="1" applyAlignment="1">
      <alignment horizontal="center" vertical="center"/>
    </xf>
    <xf numFmtId="0" fontId="38" fillId="2" borderId="38" xfId="0" applyFont="1" applyFill="1" applyBorder="1" applyAlignment="1">
      <alignment horizontal="center" vertical="center"/>
    </xf>
    <xf numFmtId="0" fontId="38" fillId="2" borderId="36" xfId="0" applyFont="1" applyFill="1" applyBorder="1" applyAlignment="1">
      <alignment horizontal="center" vertical="center"/>
    </xf>
    <xf numFmtId="0" fontId="38" fillId="2" borderId="7" xfId="0" applyFont="1" applyFill="1" applyBorder="1" applyAlignment="1">
      <alignment horizontal="center" vertical="center"/>
    </xf>
    <xf numFmtId="0" fontId="38" fillId="2" borderId="8" xfId="0" applyFont="1" applyFill="1" applyBorder="1" applyAlignment="1">
      <alignment horizontal="center" vertical="center"/>
    </xf>
    <xf numFmtId="0" fontId="38" fillId="23" borderId="30" xfId="0" applyFont="1" applyFill="1" applyBorder="1" applyAlignment="1">
      <alignment horizontal="center" vertical="center"/>
    </xf>
    <xf numFmtId="0" fontId="38" fillId="23" borderId="10" xfId="0" applyFont="1" applyFill="1" applyBorder="1" applyAlignment="1">
      <alignment horizontal="center" vertical="center"/>
    </xf>
    <xf numFmtId="0" fontId="38" fillId="23" borderId="13" xfId="0" applyFont="1" applyFill="1" applyBorder="1" applyAlignment="1">
      <alignment horizontal="center" vertical="center"/>
    </xf>
    <xf numFmtId="0" fontId="38" fillId="2" borderId="29" xfId="0" applyFont="1" applyFill="1" applyBorder="1" applyAlignment="1">
      <alignment horizontal="left" vertical="center"/>
    </xf>
    <xf numFmtId="0" fontId="38" fillId="2" borderId="1" xfId="0" applyFont="1" applyFill="1" applyBorder="1" applyAlignment="1">
      <alignment horizontal="left" vertical="center"/>
    </xf>
    <xf numFmtId="0" fontId="38" fillId="2" borderId="12" xfId="0" applyFont="1" applyFill="1" applyBorder="1" applyAlignment="1">
      <alignment horizontal="left" vertical="center"/>
    </xf>
    <xf numFmtId="0" fontId="38" fillId="2" borderId="29" xfId="0" applyFont="1" applyFill="1" applyBorder="1" applyAlignment="1">
      <alignment horizontal="center" vertical="center"/>
    </xf>
    <xf numFmtId="0" fontId="38" fillId="2" borderId="1" xfId="0" applyFont="1" applyFill="1" applyBorder="1" applyAlignment="1">
      <alignment horizontal="center" vertical="center"/>
    </xf>
    <xf numFmtId="0" fontId="38" fillId="2" borderId="12" xfId="0" applyFont="1" applyFill="1" applyBorder="1" applyAlignment="1">
      <alignment horizontal="center" vertical="center"/>
    </xf>
    <xf numFmtId="14" fontId="38" fillId="2" borderId="29" xfId="0" applyNumberFormat="1" applyFont="1" applyFill="1" applyBorder="1" applyAlignment="1" applyProtection="1">
      <alignment horizontal="center" vertical="center" wrapText="1"/>
      <protection locked="0"/>
    </xf>
    <xf numFmtId="14" fontId="38" fillId="2" borderId="1" xfId="0" applyNumberFormat="1" applyFont="1" applyFill="1" applyBorder="1" applyAlignment="1" applyProtection="1">
      <alignment horizontal="center" vertical="center" wrapText="1"/>
      <protection locked="0"/>
    </xf>
    <xf numFmtId="14" fontId="38" fillId="2" borderId="12" xfId="0" applyNumberFormat="1" applyFont="1" applyFill="1" applyBorder="1" applyAlignment="1" applyProtection="1">
      <alignment horizontal="center" vertical="center" wrapText="1"/>
      <protection locked="0"/>
    </xf>
    <xf numFmtId="9" fontId="38" fillId="23" borderId="29" xfId="0" applyNumberFormat="1" applyFont="1" applyFill="1" applyBorder="1" applyAlignment="1">
      <alignment horizontal="center" vertical="center"/>
    </xf>
    <xf numFmtId="9" fontId="38" fillId="23" borderId="1" xfId="0" applyNumberFormat="1" applyFont="1" applyFill="1" applyBorder="1" applyAlignment="1">
      <alignment horizontal="center" vertical="center"/>
    </xf>
    <xf numFmtId="9" fontId="38" fillId="23" borderId="12" xfId="0" applyNumberFormat="1" applyFont="1" applyFill="1" applyBorder="1" applyAlignment="1">
      <alignment horizontal="center" vertical="center"/>
    </xf>
    <xf numFmtId="0" fontId="38" fillId="2" borderId="28" xfId="0" applyFont="1" applyFill="1" applyBorder="1" applyAlignment="1">
      <alignment horizontal="center" vertical="center"/>
    </xf>
    <xf numFmtId="0" fontId="38" fillId="2" borderId="9" xfId="0" applyFont="1" applyFill="1" applyBorder="1" applyAlignment="1">
      <alignment horizontal="center" vertical="center"/>
    </xf>
    <xf numFmtId="0" fontId="38" fillId="2" borderId="11" xfId="0" applyFont="1" applyFill="1" applyBorder="1" applyAlignment="1">
      <alignment horizontal="center" vertical="center"/>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4" xfId="0" applyFont="1" applyBorder="1" applyAlignment="1">
      <alignment horizontal="center"/>
    </xf>
    <xf numFmtId="0" fontId="23" fillId="0" borderId="45" xfId="0" applyFont="1" applyBorder="1" applyAlignment="1">
      <alignment horizontal="center"/>
    </xf>
    <xf numFmtId="0" fontId="23" fillId="0" borderId="46" xfId="0" applyFont="1" applyBorder="1" applyAlignment="1">
      <alignment horizontal="center"/>
    </xf>
    <xf numFmtId="0" fontId="23" fillId="0" borderId="44" xfId="0" applyFont="1" applyBorder="1" applyAlignment="1">
      <alignment horizontal="center" wrapText="1"/>
    </xf>
    <xf numFmtId="0" fontId="23" fillId="0" borderId="45" xfId="0" applyFont="1" applyBorder="1" applyAlignment="1">
      <alignment horizontal="center" wrapText="1"/>
    </xf>
    <xf numFmtId="0" fontId="23" fillId="0" borderId="46" xfId="0" applyFont="1" applyBorder="1" applyAlignment="1">
      <alignment horizontal="center" wrapText="1"/>
    </xf>
    <xf numFmtId="0" fontId="43" fillId="0" borderId="63" xfId="0" applyFont="1" applyBorder="1" applyAlignment="1">
      <alignment horizontal="center" vertical="center" wrapText="1"/>
    </xf>
    <xf numFmtId="0" fontId="43" fillId="0" borderId="67"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9" xfId="0" applyFont="1" applyBorder="1" applyAlignment="1">
      <alignment horizontal="center" vertical="center"/>
    </xf>
    <xf numFmtId="0" fontId="43" fillId="0" borderId="1" xfId="0" applyFont="1" applyBorder="1" applyAlignment="1">
      <alignment horizontal="center" vertical="center"/>
    </xf>
    <xf numFmtId="0" fontId="47" fillId="0" borderId="44" xfId="0" applyFont="1" applyBorder="1" applyAlignment="1">
      <alignment horizontal="center" vertical="center" wrapText="1"/>
    </xf>
    <xf numFmtId="0" fontId="47" fillId="0" borderId="46" xfId="0" applyFont="1" applyBorder="1" applyAlignment="1">
      <alignment horizontal="center" vertical="center" wrapText="1"/>
    </xf>
    <xf numFmtId="0" fontId="49" fillId="0" borderId="44" xfId="0" applyFont="1" applyBorder="1" applyAlignment="1">
      <alignment horizontal="center" vertical="top" wrapText="1"/>
    </xf>
    <xf numFmtId="0" fontId="49" fillId="0" borderId="45" xfId="0" applyFont="1" applyBorder="1" applyAlignment="1">
      <alignment horizontal="center" vertical="top"/>
    </xf>
    <xf numFmtId="0" fontId="49" fillId="0" borderId="46" xfId="0" applyFont="1" applyBorder="1" applyAlignment="1">
      <alignment horizontal="center" vertical="top"/>
    </xf>
    <xf numFmtId="0" fontId="45" fillId="20" borderId="69" xfId="0" applyFont="1" applyFill="1" applyBorder="1" applyAlignment="1">
      <alignment horizontal="center" vertical="center"/>
    </xf>
    <xf numFmtId="0" fontId="45" fillId="20" borderId="70" xfId="0" applyFont="1" applyFill="1" applyBorder="1" applyAlignment="1">
      <alignment horizontal="center" vertical="center"/>
    </xf>
    <xf numFmtId="0" fontId="45" fillId="20" borderId="71" xfId="0" applyFont="1" applyFill="1" applyBorder="1" applyAlignment="1">
      <alignment horizontal="center" vertical="center"/>
    </xf>
    <xf numFmtId="0" fontId="46" fillId="0" borderId="47" xfId="0" applyFont="1" applyBorder="1" applyAlignment="1">
      <alignment horizontal="center" vertical="center"/>
    </xf>
    <xf numFmtId="0" fontId="46" fillId="0" borderId="53" xfId="0" applyFont="1" applyBorder="1" applyAlignment="1">
      <alignment horizontal="center" vertical="center"/>
    </xf>
    <xf numFmtId="0" fontId="46" fillId="0" borderId="58" xfId="0" applyFont="1" applyBorder="1" applyAlignment="1">
      <alignment horizontal="center" vertical="center"/>
    </xf>
    <xf numFmtId="0" fontId="46" fillId="0" borderId="76" xfId="0" applyFont="1" applyBorder="1" applyAlignment="1">
      <alignment horizontal="center" vertical="center"/>
    </xf>
    <xf numFmtId="0" fontId="46" fillId="0" borderId="79" xfId="0" applyFont="1" applyBorder="1" applyAlignment="1">
      <alignment horizontal="center" vertical="center"/>
    </xf>
    <xf numFmtId="0" fontId="45" fillId="20" borderId="44" xfId="0" applyFont="1" applyFill="1" applyBorder="1" applyAlignment="1">
      <alignment horizontal="center" vertical="center" wrapText="1"/>
    </xf>
    <xf numFmtId="0" fontId="45" fillId="20" borderId="45" xfId="0" applyFont="1" applyFill="1" applyBorder="1" applyAlignment="1">
      <alignment horizontal="center" vertical="center" wrapText="1"/>
    </xf>
    <xf numFmtId="0" fontId="45" fillId="20" borderId="46" xfId="0" applyFont="1" applyFill="1" applyBorder="1" applyAlignment="1">
      <alignment horizontal="center" vertical="center" wrapText="1"/>
    </xf>
    <xf numFmtId="0" fontId="47" fillId="0" borderId="3" xfId="0" applyFont="1" applyBorder="1" applyAlignment="1">
      <alignment horizontal="center" vertical="center" wrapText="1"/>
    </xf>
    <xf numFmtId="0" fontId="47" fillId="0" borderId="80" xfId="0" applyFont="1" applyBorder="1" applyAlignment="1">
      <alignment horizontal="center" vertical="center" wrapText="1"/>
    </xf>
    <xf numFmtId="0" fontId="47" fillId="0" borderId="81" xfId="0" applyFont="1" applyBorder="1" applyAlignment="1">
      <alignment horizontal="center" vertical="center" wrapText="1"/>
    </xf>
    <xf numFmtId="14" fontId="34" fillId="2" borderId="0" xfId="0" applyNumberFormat="1" applyFont="1" applyFill="1"/>
    <xf numFmtId="43" fontId="36" fillId="11" borderId="10" xfId="3" applyFont="1" applyFill="1" applyBorder="1" applyAlignment="1"/>
  </cellXfs>
  <cellStyles count="7">
    <cellStyle name="Millares" xfId="3" builtinId="3"/>
    <cellStyle name="Millares 2" xfId="6" xr:uid="{00000000-0005-0000-0000-000031000000}"/>
    <cellStyle name="Moneda" xfId="5" builtinId="4"/>
    <cellStyle name="Normal" xfId="0" builtinId="0"/>
    <cellStyle name="Normal 2" xfId="1" xr:uid="{2DF267ED-AC90-4AAB-BBB3-E9B5346E8004}"/>
    <cellStyle name="Normal 5" xfId="2" xr:uid="{00000000-0005-0000-0000-000002000000}"/>
    <cellStyle name="Porcentaje" xfId="4" builtinId="5"/>
  </cellStyles>
  <dxfs count="0"/>
  <tableStyles count="0" defaultTableStyle="TableStyleMedium2" defaultPivotStyle="PivotStyleLight16"/>
  <colors>
    <mruColors>
      <color rgb="FFFF5050"/>
      <color rgb="FFFF7C80"/>
      <color rgb="FF14FC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c:f>
              <c:strCache>
                <c:ptCount val="1"/>
                <c:pt idx="0">
                  <c:v>.200712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c:f>
              <c:numCache>
                <c:formatCode>0%</c:formatCode>
                <c:ptCount val="1"/>
                <c:pt idx="0">
                  <c:v>1</c:v>
                </c:pt>
              </c:numCache>
            </c:numRef>
          </c:val>
          <c:extLst>
            <c:ext xmlns:c16="http://schemas.microsoft.com/office/drawing/2014/chart" uri="{C3380CC4-5D6E-409C-BE32-E72D297353CC}">
              <c16:uniqueId val="{00000000-E7EE-4666-87C0-D3EB93C209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GRAF!$B$15</c:f>
              <c:strCache>
                <c:ptCount val="1"/>
                <c:pt idx="0">
                  <c:v>.200724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GRAF!$C$15</c:f>
              <c:numCache>
                <c:formatCode>0%</c:formatCode>
                <c:ptCount val="1"/>
                <c:pt idx="0">
                  <c:v>1</c:v>
                </c:pt>
              </c:numCache>
            </c:numRef>
          </c:val>
          <c:extLst>
            <c:ext xmlns:c16="http://schemas.microsoft.com/office/drawing/2014/chart" uri="{C3380CC4-5D6E-409C-BE32-E72D297353CC}">
              <c16:uniqueId val="{00000000-7B43-4FE9-99C3-BDCFBD1D1D43}"/>
            </c:ext>
          </c:extLst>
        </c:ser>
        <c:ser>
          <c:idx val="1"/>
          <c:order val="1"/>
          <c:tx>
            <c:strRef>
              <c:f>GRAF!$B$16</c:f>
              <c:strCache>
                <c:ptCount val="1"/>
                <c:pt idx="0">
                  <c:v>.200717</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GRAF!$C$16</c:f>
              <c:numCache>
                <c:formatCode>0%</c:formatCode>
                <c:ptCount val="1"/>
                <c:pt idx="0">
                  <c:v>1</c:v>
                </c:pt>
              </c:numCache>
            </c:numRef>
          </c:val>
          <c:extLst>
            <c:ext xmlns:c16="http://schemas.microsoft.com/office/drawing/2014/chart" uri="{C3380CC4-5D6E-409C-BE32-E72D297353CC}">
              <c16:uniqueId val="{00000001-7B43-4FE9-99C3-BDCFBD1D1D43}"/>
            </c:ext>
          </c:extLst>
        </c:ser>
        <c:ser>
          <c:idx val="2"/>
          <c:order val="2"/>
          <c:tx>
            <c:strRef>
              <c:f>GRAF!$B$17</c:f>
              <c:strCache>
                <c:ptCount val="1"/>
                <c:pt idx="0">
                  <c:v>.200726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GRAF!$C$17</c:f>
              <c:numCache>
                <c:formatCode>0%</c:formatCode>
                <c:ptCount val="1"/>
                <c:pt idx="0">
                  <c:v>1</c:v>
                </c:pt>
              </c:numCache>
            </c:numRef>
          </c:val>
          <c:extLst>
            <c:ext xmlns:c16="http://schemas.microsoft.com/office/drawing/2014/chart" uri="{C3380CC4-5D6E-409C-BE32-E72D297353CC}">
              <c16:uniqueId val="{00000002-7B43-4FE9-99C3-BDCFBD1D1D43}"/>
            </c:ext>
          </c:extLst>
        </c:ser>
        <c:ser>
          <c:idx val="3"/>
          <c:order val="3"/>
          <c:tx>
            <c:strRef>
              <c:f>GRAF!$B$18</c:f>
              <c:strCache>
                <c:ptCount val="1"/>
                <c:pt idx="0">
                  <c:v>.200727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GRAF!$C$18</c:f>
              <c:numCache>
                <c:formatCode>0%</c:formatCode>
                <c:ptCount val="1"/>
                <c:pt idx="0">
                  <c:v>1</c:v>
                </c:pt>
              </c:numCache>
            </c:numRef>
          </c:val>
          <c:extLst>
            <c:ext xmlns:c16="http://schemas.microsoft.com/office/drawing/2014/chart" uri="{C3380CC4-5D6E-409C-BE32-E72D297353CC}">
              <c16:uniqueId val="{00000003-7B43-4FE9-99C3-BDCFBD1D1D43}"/>
            </c:ext>
          </c:extLst>
        </c:ser>
        <c:ser>
          <c:idx val="4"/>
          <c:order val="4"/>
          <c:tx>
            <c:strRef>
              <c:f>GRAF!$B$19</c:f>
              <c:strCache>
                <c:ptCount val="1"/>
                <c:pt idx="0">
                  <c:v>.200718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GRAF!$C$19</c:f>
              <c:numCache>
                <c:formatCode>0%</c:formatCode>
                <c:ptCount val="1"/>
                <c:pt idx="0">
                  <c:v>1</c:v>
                </c:pt>
              </c:numCache>
            </c:numRef>
          </c:val>
          <c:extLst>
            <c:ext xmlns:c16="http://schemas.microsoft.com/office/drawing/2014/chart" uri="{C3380CC4-5D6E-409C-BE32-E72D297353CC}">
              <c16:uniqueId val="{00000004-7B43-4FE9-99C3-BDCFBD1D1D43}"/>
            </c:ext>
          </c:extLst>
        </c:ser>
        <c:ser>
          <c:idx val="5"/>
          <c:order val="5"/>
          <c:tx>
            <c:strRef>
              <c:f>GRAF!$B$20</c:f>
              <c:strCache>
                <c:ptCount val="1"/>
                <c:pt idx="0">
                  <c:v>.200719</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GRAF!$C$20</c:f>
              <c:numCache>
                <c:formatCode>0%</c:formatCode>
                <c:ptCount val="1"/>
                <c:pt idx="0">
                  <c:v>1</c:v>
                </c:pt>
              </c:numCache>
            </c:numRef>
          </c:val>
          <c:extLst>
            <c:ext xmlns:c16="http://schemas.microsoft.com/office/drawing/2014/chart" uri="{C3380CC4-5D6E-409C-BE32-E72D297353CC}">
              <c16:uniqueId val="{00000005-7B43-4FE9-99C3-BDCFBD1D1D43}"/>
            </c:ext>
          </c:extLst>
        </c:ser>
        <c:ser>
          <c:idx val="6"/>
          <c:order val="6"/>
          <c:tx>
            <c:strRef>
              <c:f>GRAF!$B$21</c:f>
              <c:strCache>
                <c:ptCount val="1"/>
                <c:pt idx="0">
                  <c:v>.20072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GRAF!$C$21</c:f>
              <c:numCache>
                <c:formatCode>0%</c:formatCode>
                <c:ptCount val="1"/>
                <c:pt idx="0">
                  <c:v>1</c:v>
                </c:pt>
              </c:numCache>
            </c:numRef>
          </c:val>
          <c:extLst>
            <c:ext xmlns:c16="http://schemas.microsoft.com/office/drawing/2014/chart" uri="{C3380CC4-5D6E-409C-BE32-E72D297353CC}">
              <c16:uniqueId val="{00000006-7B43-4FE9-99C3-BDCFBD1D1D43}"/>
            </c:ext>
          </c:extLst>
        </c:ser>
        <c:ser>
          <c:idx val="7"/>
          <c:order val="7"/>
          <c:tx>
            <c:strRef>
              <c:f>GRAF!$B$22</c:f>
              <c:strCache>
                <c:ptCount val="1"/>
                <c:pt idx="0">
                  <c:v>.200721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GRAF!$C$22</c:f>
              <c:numCache>
                <c:formatCode>0%</c:formatCode>
                <c:ptCount val="1"/>
                <c:pt idx="0">
                  <c:v>1</c:v>
                </c:pt>
              </c:numCache>
            </c:numRef>
          </c:val>
          <c:extLst>
            <c:ext xmlns:c16="http://schemas.microsoft.com/office/drawing/2014/chart" uri="{C3380CC4-5D6E-409C-BE32-E72D297353CC}">
              <c16:uniqueId val="{00000007-7B43-4FE9-99C3-BDCFBD1D1D43}"/>
            </c:ext>
          </c:extLst>
        </c:ser>
        <c:ser>
          <c:idx val="8"/>
          <c:order val="8"/>
          <c:tx>
            <c:strRef>
              <c:f>GRAF!$B$23</c:f>
              <c:strCache>
                <c:ptCount val="1"/>
                <c:pt idx="0">
                  <c:v>.200722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GRAF!$C$23</c:f>
              <c:numCache>
                <c:formatCode>0%</c:formatCode>
                <c:ptCount val="1"/>
                <c:pt idx="0">
                  <c:v>1</c:v>
                </c:pt>
              </c:numCache>
            </c:numRef>
          </c:val>
          <c:extLst>
            <c:ext xmlns:c16="http://schemas.microsoft.com/office/drawing/2014/chart" uri="{C3380CC4-5D6E-409C-BE32-E72D297353CC}">
              <c16:uniqueId val="{00000008-7B43-4FE9-99C3-BDCFBD1D1D43}"/>
            </c:ext>
          </c:extLst>
        </c:ser>
        <c:ser>
          <c:idx val="9"/>
          <c:order val="9"/>
          <c:tx>
            <c:strRef>
              <c:f>GRAF!$B$24</c:f>
              <c:strCache>
                <c:ptCount val="1"/>
                <c:pt idx="0">
                  <c:v>.200723</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GRAF!$C$24</c:f>
              <c:numCache>
                <c:formatCode>0%</c:formatCode>
                <c:ptCount val="1"/>
                <c:pt idx="0">
                  <c:v>1</c:v>
                </c:pt>
              </c:numCache>
            </c:numRef>
          </c:val>
          <c:extLst>
            <c:ext xmlns:c16="http://schemas.microsoft.com/office/drawing/2014/chart" uri="{C3380CC4-5D6E-409C-BE32-E72D297353CC}">
              <c16:uniqueId val="{00000009-7B43-4FE9-99C3-BDCFBD1D1D43}"/>
            </c:ext>
          </c:extLst>
        </c:ser>
        <c:ser>
          <c:idx val="10"/>
          <c:order val="10"/>
          <c:tx>
            <c:strRef>
              <c:f>GRAF!$B$25</c:f>
              <c:strCache>
                <c:ptCount val="1"/>
                <c:pt idx="0">
                  <c:v>.200725</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GRAF!$C$25</c:f>
              <c:numCache>
                <c:formatCode>0%</c:formatCode>
                <c:ptCount val="1"/>
                <c:pt idx="0">
                  <c:v>1</c:v>
                </c:pt>
              </c:numCache>
            </c:numRef>
          </c:val>
          <c:extLst>
            <c:ext xmlns:c16="http://schemas.microsoft.com/office/drawing/2014/chart" uri="{C3380CC4-5D6E-409C-BE32-E72D297353CC}">
              <c16:uniqueId val="{0000000A-7B43-4FE9-99C3-BDCFBD1D1D43}"/>
            </c:ext>
          </c:extLst>
        </c:ser>
        <c:ser>
          <c:idx val="11"/>
          <c:order val="11"/>
          <c:tx>
            <c:strRef>
              <c:f>GRAF!$B$26</c:f>
              <c:strCache>
                <c:ptCount val="1"/>
                <c:pt idx="0">
                  <c:v>.200728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GRAF!$C$26</c:f>
              <c:numCache>
                <c:formatCode>0%</c:formatCode>
                <c:ptCount val="1"/>
                <c:pt idx="0">
                  <c:v>1</c:v>
                </c:pt>
              </c:numCache>
            </c:numRef>
          </c:val>
          <c:extLst>
            <c:ext xmlns:c16="http://schemas.microsoft.com/office/drawing/2014/chart" uri="{C3380CC4-5D6E-409C-BE32-E72D297353CC}">
              <c16:uniqueId val="{0000000B-7B43-4FE9-99C3-BDCFBD1D1D43}"/>
            </c:ext>
          </c:extLst>
        </c:ser>
        <c:ser>
          <c:idx val="12"/>
          <c:order val="12"/>
          <c:tx>
            <c:strRef>
              <c:f>GRAF!$B$27</c:f>
              <c:strCache>
                <c:ptCount val="1"/>
                <c:pt idx="0">
                  <c:v>.200736</c:v>
                </c:pt>
              </c:strCache>
            </c:strRef>
          </c:tx>
          <c:spPr>
            <a:solidFill>
              <a:schemeClr val="accent1">
                <a:lumMod val="80000"/>
                <a:lumOff val="20000"/>
              </a:schemeClr>
            </a:solidFill>
            <a:ln>
              <a:noFill/>
            </a:ln>
            <a:effectLst/>
          </c:spPr>
          <c:invertIfNegative val="0"/>
          <c:val>
            <c:numRef>
              <c:f>GRAF!$C$27</c:f>
              <c:numCache>
                <c:formatCode>0%</c:formatCode>
                <c:ptCount val="1"/>
                <c:pt idx="0">
                  <c:v>0</c:v>
                </c:pt>
              </c:numCache>
            </c:numRef>
          </c:val>
          <c:extLst>
            <c:ext xmlns:c16="http://schemas.microsoft.com/office/drawing/2014/chart" uri="{C3380CC4-5D6E-409C-BE32-E72D297353CC}">
              <c16:uniqueId val="{00000000-A677-42F8-9950-C152C0C92D3F}"/>
            </c:ext>
          </c:extLst>
        </c:ser>
        <c:ser>
          <c:idx val="13"/>
          <c:order val="13"/>
          <c:tx>
            <c:strRef>
              <c:f>GRAF!$B$28</c:f>
              <c:strCache>
                <c:ptCount val="1"/>
                <c:pt idx="0">
                  <c:v>.200737</c:v>
                </c:pt>
              </c:strCache>
            </c:strRef>
          </c:tx>
          <c:spPr>
            <a:solidFill>
              <a:schemeClr val="accent2">
                <a:lumMod val="80000"/>
                <a:lumOff val="20000"/>
              </a:schemeClr>
            </a:solidFill>
            <a:ln>
              <a:noFill/>
            </a:ln>
            <a:effectLst/>
          </c:spPr>
          <c:invertIfNegative val="0"/>
          <c:val>
            <c:numRef>
              <c:f>GRAF!$C$28</c:f>
              <c:numCache>
                <c:formatCode>0%</c:formatCode>
                <c:ptCount val="1"/>
                <c:pt idx="0">
                  <c:v>0</c:v>
                </c:pt>
              </c:numCache>
            </c:numRef>
          </c:val>
          <c:extLst>
            <c:ext xmlns:c16="http://schemas.microsoft.com/office/drawing/2014/chart" uri="{C3380CC4-5D6E-409C-BE32-E72D297353CC}">
              <c16:uniqueId val="{00000001-A677-42F8-9950-C152C0C92D3F}"/>
            </c:ext>
          </c:extLst>
        </c:ser>
        <c:ser>
          <c:idx val="14"/>
          <c:order val="14"/>
          <c:tx>
            <c:strRef>
              <c:f>GRAF!$B$29</c:f>
              <c:strCache>
                <c:ptCount val="1"/>
                <c:pt idx="0">
                  <c:v>.200737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GRAF!$C$29</c:f>
              <c:numCache>
                <c:formatCode>0%</c:formatCode>
                <c:ptCount val="1"/>
                <c:pt idx="0">
                  <c:v>1</c:v>
                </c:pt>
              </c:numCache>
            </c:numRef>
          </c:val>
          <c:extLst>
            <c:ext xmlns:c16="http://schemas.microsoft.com/office/drawing/2014/chart" uri="{C3380CC4-5D6E-409C-BE32-E72D297353CC}">
              <c16:uniqueId val="{00000002-A677-42F8-9950-C152C0C92D3F}"/>
            </c:ext>
          </c:extLst>
        </c:ser>
        <c:ser>
          <c:idx val="15"/>
          <c:order val="15"/>
          <c:tx>
            <c:strRef>
              <c:f>GRAF!$B$30</c:f>
              <c:strCache>
                <c:ptCount val="1"/>
                <c:pt idx="0">
                  <c:v>.200742</c:v>
                </c:pt>
              </c:strCache>
            </c:strRef>
          </c:tx>
          <c:spPr>
            <a:solidFill>
              <a:schemeClr val="accent4">
                <a:lumMod val="80000"/>
                <a:lumOff val="20000"/>
              </a:schemeClr>
            </a:solidFill>
            <a:ln>
              <a:noFill/>
            </a:ln>
            <a:effectLst/>
          </c:spPr>
          <c:invertIfNegative val="0"/>
          <c:val>
            <c:numRef>
              <c:f>GRAF!$C$30</c:f>
              <c:numCache>
                <c:formatCode>0%</c:formatCode>
                <c:ptCount val="1"/>
                <c:pt idx="0">
                  <c:v>0</c:v>
                </c:pt>
              </c:numCache>
            </c:numRef>
          </c:val>
          <c:extLst>
            <c:ext xmlns:c16="http://schemas.microsoft.com/office/drawing/2014/chart" uri="{C3380CC4-5D6E-409C-BE32-E72D297353CC}">
              <c16:uniqueId val="{00000003-A677-42F8-9950-C152C0C92D3F}"/>
            </c:ext>
          </c:extLst>
        </c:ser>
        <c:ser>
          <c:idx val="16"/>
          <c:order val="16"/>
          <c:tx>
            <c:strRef>
              <c:f>GRAF!$B$31</c:f>
              <c:strCache>
                <c:ptCount val="1"/>
                <c:pt idx="0">
                  <c:v>.200746</c:v>
                </c:pt>
              </c:strCache>
            </c:strRef>
          </c:tx>
          <c:spPr>
            <a:solidFill>
              <a:schemeClr val="accent5">
                <a:lumMod val="80000"/>
                <a:lumOff val="20000"/>
              </a:schemeClr>
            </a:solidFill>
            <a:ln>
              <a:noFill/>
            </a:ln>
            <a:effectLst/>
          </c:spPr>
          <c:invertIfNegative val="0"/>
          <c:val>
            <c:numRef>
              <c:f>GRAF!$C$31</c:f>
              <c:numCache>
                <c:formatCode>0%</c:formatCode>
                <c:ptCount val="1"/>
                <c:pt idx="0">
                  <c:v>0</c:v>
                </c:pt>
              </c:numCache>
            </c:numRef>
          </c:val>
          <c:extLst>
            <c:ext xmlns:c16="http://schemas.microsoft.com/office/drawing/2014/chart" uri="{C3380CC4-5D6E-409C-BE32-E72D297353CC}">
              <c16:uniqueId val="{00000004-A677-42F8-9950-C152C0C92D3F}"/>
            </c:ext>
          </c:extLst>
        </c:ser>
        <c:ser>
          <c:idx val="17"/>
          <c:order val="17"/>
          <c:tx>
            <c:strRef>
              <c:f>GRAF!$B$32</c:f>
              <c:strCache>
                <c:ptCount val="1"/>
                <c:pt idx="0">
                  <c:v>.200747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GRAF!$C$32</c:f>
              <c:numCache>
                <c:formatCode>0%</c:formatCode>
                <c:ptCount val="1"/>
                <c:pt idx="0">
                  <c:v>1</c:v>
                </c:pt>
              </c:numCache>
            </c:numRef>
          </c:val>
          <c:extLst>
            <c:ext xmlns:c16="http://schemas.microsoft.com/office/drawing/2014/chart" uri="{C3380CC4-5D6E-409C-BE32-E72D297353CC}">
              <c16:uniqueId val="{00000005-A677-42F8-9950-C152C0C92D3F}"/>
            </c:ext>
          </c:extLst>
        </c:ser>
        <c:ser>
          <c:idx val="18"/>
          <c:order val="18"/>
          <c:tx>
            <c:strRef>
              <c:f>GRAF!$B$33</c:f>
              <c:strCache>
                <c:ptCount val="1"/>
                <c:pt idx="0">
                  <c:v>.200748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GRAF!$C$33</c:f>
              <c:numCache>
                <c:formatCode>0%</c:formatCode>
                <c:ptCount val="1"/>
                <c:pt idx="0">
                  <c:v>1</c:v>
                </c:pt>
              </c:numCache>
            </c:numRef>
          </c:val>
          <c:extLst>
            <c:ext xmlns:c16="http://schemas.microsoft.com/office/drawing/2014/chart" uri="{C3380CC4-5D6E-409C-BE32-E72D297353CC}">
              <c16:uniqueId val="{00000006-A677-42F8-9950-C152C0C92D3F}"/>
            </c:ext>
          </c:extLst>
        </c:ser>
        <c:ser>
          <c:idx val="19"/>
          <c:order val="19"/>
          <c:tx>
            <c:strRef>
              <c:f>GRAF!$B$34</c:f>
              <c:strCache>
                <c:ptCount val="1"/>
                <c:pt idx="0">
                  <c:v>.200749</c:v>
                </c:pt>
              </c:strCache>
            </c:strRef>
          </c:tx>
          <c:spPr>
            <a:solidFill>
              <a:schemeClr val="accent2">
                <a:lumMod val="80000"/>
              </a:schemeClr>
            </a:solidFill>
            <a:ln>
              <a:noFill/>
            </a:ln>
            <a:effectLst/>
          </c:spPr>
          <c:invertIfNegative val="0"/>
          <c:val>
            <c:numRef>
              <c:f>GRAF!$C$34</c:f>
              <c:numCache>
                <c:formatCode>0%</c:formatCode>
                <c:ptCount val="1"/>
                <c:pt idx="0">
                  <c:v>0</c:v>
                </c:pt>
              </c:numCache>
            </c:numRef>
          </c:val>
          <c:extLst>
            <c:ext xmlns:c16="http://schemas.microsoft.com/office/drawing/2014/chart" uri="{C3380CC4-5D6E-409C-BE32-E72D297353CC}">
              <c16:uniqueId val="{00000007-A677-42F8-9950-C152C0C92D3F}"/>
            </c:ext>
          </c:extLst>
        </c:ser>
        <c:ser>
          <c:idx val="20"/>
          <c:order val="20"/>
          <c:tx>
            <c:strRef>
              <c:f>GRAF!$B$35</c:f>
              <c:strCache>
                <c:ptCount val="1"/>
                <c:pt idx="0">
                  <c:v>.200750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GRAF!$C$35</c:f>
              <c:numCache>
                <c:formatCode>0%</c:formatCode>
                <c:ptCount val="1"/>
                <c:pt idx="0">
                  <c:v>1</c:v>
                </c:pt>
              </c:numCache>
            </c:numRef>
          </c:val>
          <c:extLst>
            <c:ext xmlns:c16="http://schemas.microsoft.com/office/drawing/2014/chart" uri="{C3380CC4-5D6E-409C-BE32-E72D297353CC}">
              <c16:uniqueId val="{00000008-A677-42F8-9950-C152C0C92D3F}"/>
            </c:ext>
          </c:extLst>
        </c:ser>
        <c:ser>
          <c:idx val="21"/>
          <c:order val="21"/>
          <c:tx>
            <c:strRef>
              <c:f>GRAF!$B$36</c:f>
              <c:strCache>
                <c:ptCount val="1"/>
                <c:pt idx="0">
                  <c:v>.200751</c:v>
                </c:pt>
              </c:strCache>
            </c:strRef>
          </c:tx>
          <c:spPr>
            <a:solidFill>
              <a:schemeClr val="accent4">
                <a:lumMod val="80000"/>
              </a:schemeClr>
            </a:solidFill>
            <a:ln>
              <a:noFill/>
            </a:ln>
            <a:effectLst/>
          </c:spPr>
          <c:invertIfNegative val="0"/>
          <c:val>
            <c:numRef>
              <c:f>GRAF!$C$36</c:f>
              <c:numCache>
                <c:formatCode>0%</c:formatCode>
                <c:ptCount val="1"/>
                <c:pt idx="0">
                  <c:v>0</c:v>
                </c:pt>
              </c:numCache>
            </c:numRef>
          </c:val>
          <c:extLst>
            <c:ext xmlns:c16="http://schemas.microsoft.com/office/drawing/2014/chart" uri="{C3380CC4-5D6E-409C-BE32-E72D297353CC}">
              <c16:uniqueId val="{00000009-A677-42F8-9950-C152C0C92D3F}"/>
            </c:ext>
          </c:extLst>
        </c:ser>
        <c:ser>
          <c:idx val="22"/>
          <c:order val="22"/>
          <c:tx>
            <c:strRef>
              <c:f>GRAF!$B$37</c:f>
              <c:strCache>
                <c:ptCount val="1"/>
                <c:pt idx="0">
                  <c:v>.200752</c:v>
                </c:pt>
              </c:strCache>
            </c:strRef>
          </c:tx>
          <c:spPr>
            <a:solidFill>
              <a:schemeClr val="accent5">
                <a:lumMod val="80000"/>
              </a:schemeClr>
            </a:solidFill>
            <a:ln>
              <a:noFill/>
            </a:ln>
            <a:effectLst/>
          </c:spPr>
          <c:invertIfNegative val="0"/>
          <c:val>
            <c:numRef>
              <c:f>GRAF!$C$37</c:f>
              <c:numCache>
                <c:formatCode>0%</c:formatCode>
                <c:ptCount val="1"/>
                <c:pt idx="0">
                  <c:v>0</c:v>
                </c:pt>
              </c:numCache>
            </c:numRef>
          </c:val>
          <c:extLst>
            <c:ext xmlns:c16="http://schemas.microsoft.com/office/drawing/2014/chart" uri="{C3380CC4-5D6E-409C-BE32-E72D297353CC}">
              <c16:uniqueId val="{0000000A-A677-42F8-9950-C152C0C92D3F}"/>
            </c:ext>
          </c:extLst>
        </c:ser>
        <c:ser>
          <c:idx val="23"/>
          <c:order val="23"/>
          <c:tx>
            <c:strRef>
              <c:f>GRAF!$B$38</c:f>
              <c:strCache>
                <c:ptCount val="1"/>
                <c:pt idx="0">
                  <c:v>.200753</c:v>
                </c:pt>
              </c:strCache>
            </c:strRef>
          </c:tx>
          <c:spPr>
            <a:solidFill>
              <a:schemeClr val="accent6">
                <a:lumMod val="80000"/>
              </a:schemeClr>
            </a:solidFill>
            <a:ln>
              <a:noFill/>
            </a:ln>
            <a:effectLst/>
          </c:spPr>
          <c:invertIfNegative val="0"/>
          <c:val>
            <c:numRef>
              <c:f>GRAF!$C$38</c:f>
              <c:numCache>
                <c:formatCode>0%</c:formatCode>
                <c:ptCount val="1"/>
                <c:pt idx="0">
                  <c:v>0</c:v>
                </c:pt>
              </c:numCache>
            </c:numRef>
          </c:val>
          <c:extLst>
            <c:ext xmlns:c16="http://schemas.microsoft.com/office/drawing/2014/chart" uri="{C3380CC4-5D6E-409C-BE32-E72D297353CC}">
              <c16:uniqueId val="{0000000B-A677-42F8-9950-C152C0C92D3F}"/>
            </c:ext>
          </c:extLst>
        </c:ser>
        <c:ser>
          <c:idx val="24"/>
          <c:order val="24"/>
          <c:tx>
            <c:strRef>
              <c:f>GRAF!$B$39</c:f>
              <c:strCache>
                <c:ptCount val="1"/>
                <c:pt idx="0">
                  <c:v>.200754</c:v>
                </c:pt>
              </c:strCache>
            </c:strRef>
          </c:tx>
          <c:spPr>
            <a:solidFill>
              <a:schemeClr val="accent1">
                <a:lumMod val="60000"/>
                <a:lumOff val="40000"/>
              </a:schemeClr>
            </a:solidFill>
            <a:ln>
              <a:noFill/>
            </a:ln>
            <a:effectLst/>
          </c:spPr>
          <c:invertIfNegative val="0"/>
          <c:val>
            <c:numRef>
              <c:f>GRAF!$C$39</c:f>
              <c:numCache>
                <c:formatCode>0%</c:formatCode>
                <c:ptCount val="1"/>
                <c:pt idx="0">
                  <c:v>0</c:v>
                </c:pt>
              </c:numCache>
            </c:numRef>
          </c:val>
          <c:extLst>
            <c:ext xmlns:c16="http://schemas.microsoft.com/office/drawing/2014/chart" uri="{C3380CC4-5D6E-409C-BE32-E72D297353CC}">
              <c16:uniqueId val="{0000000C-A677-42F8-9950-C152C0C92D3F}"/>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17208913098191492"/>
          <c:y val="0.89138339965911262"/>
          <c:w val="0.65668771029172002"/>
          <c:h val="5.8057059570373659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GRAF!$B$44</c:f>
              <c:strCache>
                <c:ptCount val="1"/>
                <c:pt idx="0">
                  <c:v>.200713</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GRAF!$C$44</c:f>
              <c:numCache>
                <c:formatCode>0%</c:formatCode>
                <c:ptCount val="1"/>
                <c:pt idx="0">
                  <c:v>1</c:v>
                </c:pt>
              </c:numCache>
            </c:numRef>
          </c:val>
          <c:extLst>
            <c:ext xmlns:c16="http://schemas.microsoft.com/office/drawing/2014/chart" uri="{C3380CC4-5D6E-409C-BE32-E72D297353CC}">
              <c16:uniqueId val="{00000000-9122-463A-A057-192920197634}"/>
            </c:ext>
          </c:extLst>
        </c:ser>
        <c:ser>
          <c:idx val="1"/>
          <c:order val="1"/>
          <c:tx>
            <c:strRef>
              <c:f>GRAF!$B$45</c:f>
              <c:strCache>
                <c:ptCount val="1"/>
                <c:pt idx="0">
                  <c:v>.200715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GRAF!$C$45</c:f>
              <c:numCache>
                <c:formatCode>0%</c:formatCode>
                <c:ptCount val="1"/>
                <c:pt idx="0">
                  <c:v>1</c:v>
                </c:pt>
              </c:numCache>
            </c:numRef>
          </c:val>
          <c:extLst>
            <c:ext xmlns:c16="http://schemas.microsoft.com/office/drawing/2014/chart" uri="{C3380CC4-5D6E-409C-BE32-E72D297353CC}">
              <c16:uniqueId val="{00000001-9122-463A-A057-192920197634}"/>
            </c:ext>
          </c:extLst>
        </c:ser>
        <c:ser>
          <c:idx val="2"/>
          <c:order val="2"/>
          <c:tx>
            <c:strRef>
              <c:f>GRAF!$B$46</c:f>
              <c:strCache>
                <c:ptCount val="1"/>
                <c:pt idx="0">
                  <c:v>.200716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GRAF!$C$46</c:f>
              <c:numCache>
                <c:formatCode>0%</c:formatCode>
                <c:ptCount val="1"/>
                <c:pt idx="0">
                  <c:v>1</c:v>
                </c:pt>
              </c:numCache>
            </c:numRef>
          </c:val>
          <c:extLst>
            <c:ext xmlns:c16="http://schemas.microsoft.com/office/drawing/2014/chart" uri="{C3380CC4-5D6E-409C-BE32-E72D297353CC}">
              <c16:uniqueId val="{00000002-9122-463A-A057-192920197634}"/>
            </c:ext>
          </c:extLst>
        </c:ser>
        <c:ser>
          <c:idx val="3"/>
          <c:order val="3"/>
          <c:tx>
            <c:strRef>
              <c:f>GRAF!$B$47</c:f>
              <c:strCache>
                <c:ptCount val="1"/>
                <c:pt idx="0">
                  <c:v>.200714</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GRAF!$C$47</c:f>
              <c:numCache>
                <c:formatCode>0%</c:formatCode>
                <c:ptCount val="1"/>
                <c:pt idx="0">
                  <c:v>1</c:v>
                </c:pt>
              </c:numCache>
            </c:numRef>
          </c:val>
          <c:extLst>
            <c:ext xmlns:c16="http://schemas.microsoft.com/office/drawing/2014/chart" uri="{C3380CC4-5D6E-409C-BE32-E72D297353CC}">
              <c16:uniqueId val="{00000003-9122-463A-A057-192920197634}"/>
            </c:ext>
          </c:extLst>
        </c:ser>
        <c:ser>
          <c:idx val="4"/>
          <c:order val="4"/>
          <c:tx>
            <c:strRef>
              <c:f>GRAF!$B$48</c:f>
              <c:strCache>
                <c:ptCount val="1"/>
                <c:pt idx="0">
                  <c:v>.200738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GRAF!$C$48</c:f>
              <c:numCache>
                <c:formatCode>0%</c:formatCode>
                <c:ptCount val="1"/>
                <c:pt idx="0">
                  <c:v>1</c:v>
                </c:pt>
              </c:numCache>
            </c:numRef>
          </c:val>
          <c:extLst>
            <c:ext xmlns:c16="http://schemas.microsoft.com/office/drawing/2014/chart" uri="{C3380CC4-5D6E-409C-BE32-E72D297353CC}">
              <c16:uniqueId val="{00000000-4ACD-45AA-AAC9-71BE82C0E2E9}"/>
            </c:ext>
          </c:extLst>
        </c:ser>
        <c:ser>
          <c:idx val="5"/>
          <c:order val="5"/>
          <c:tx>
            <c:strRef>
              <c:f>GRAF!$B$49</c:f>
              <c:strCache>
                <c:ptCount val="1"/>
                <c:pt idx="0">
                  <c:v>.200739</c:v>
                </c:pt>
              </c:strCache>
            </c:strRef>
          </c:tx>
          <c:spPr>
            <a:solidFill>
              <a:schemeClr val="accent6"/>
            </a:solidFill>
            <a:ln>
              <a:noFill/>
            </a:ln>
            <a:effectLst/>
          </c:spPr>
          <c:invertIfNegative val="0"/>
          <c:val>
            <c:numRef>
              <c:f>GRAF!$C$49</c:f>
              <c:numCache>
                <c:formatCode>0%</c:formatCode>
                <c:ptCount val="1"/>
                <c:pt idx="0">
                  <c:v>0</c:v>
                </c:pt>
              </c:numCache>
            </c:numRef>
          </c:val>
          <c:extLst>
            <c:ext xmlns:c16="http://schemas.microsoft.com/office/drawing/2014/chart" uri="{C3380CC4-5D6E-409C-BE32-E72D297353CC}">
              <c16:uniqueId val="{00000001-4ACD-45AA-AAC9-71BE82C0E2E9}"/>
            </c:ext>
          </c:extLst>
        </c:ser>
        <c:ser>
          <c:idx val="6"/>
          <c:order val="6"/>
          <c:tx>
            <c:strRef>
              <c:f>GRAF!$B$50</c:f>
              <c:strCache>
                <c:ptCount val="1"/>
                <c:pt idx="0">
                  <c:v>.200740</c:v>
                </c:pt>
              </c:strCache>
            </c:strRef>
          </c:tx>
          <c:spPr>
            <a:solidFill>
              <a:schemeClr val="accent1">
                <a:lumMod val="60000"/>
              </a:schemeClr>
            </a:solidFill>
            <a:ln>
              <a:noFill/>
            </a:ln>
            <a:effectLst/>
          </c:spPr>
          <c:invertIfNegative val="0"/>
          <c:val>
            <c:numRef>
              <c:f>GRAF!$C$50</c:f>
              <c:numCache>
                <c:formatCode>0%</c:formatCode>
                <c:ptCount val="1"/>
                <c:pt idx="0">
                  <c:v>0</c:v>
                </c:pt>
              </c:numCache>
            </c:numRef>
          </c:val>
          <c:extLst>
            <c:ext xmlns:c16="http://schemas.microsoft.com/office/drawing/2014/chart" uri="{C3380CC4-5D6E-409C-BE32-E72D297353CC}">
              <c16:uniqueId val="{00000002-4ACD-45AA-AAC9-71BE82C0E2E9}"/>
            </c:ext>
          </c:extLst>
        </c:ser>
        <c:ser>
          <c:idx val="7"/>
          <c:order val="7"/>
          <c:tx>
            <c:strRef>
              <c:f>GRAF!$B$51</c:f>
              <c:strCache>
                <c:ptCount val="1"/>
                <c:pt idx="0">
                  <c:v>.200744</c:v>
                </c:pt>
              </c:strCache>
            </c:strRef>
          </c:tx>
          <c:spPr>
            <a:solidFill>
              <a:schemeClr val="accent2">
                <a:lumMod val="60000"/>
              </a:schemeClr>
            </a:solidFill>
            <a:ln>
              <a:noFill/>
            </a:ln>
            <a:effectLst/>
          </c:spPr>
          <c:invertIfNegative val="0"/>
          <c:val>
            <c:numRef>
              <c:f>GRAF!$C$51</c:f>
              <c:numCache>
                <c:formatCode>0%</c:formatCode>
                <c:ptCount val="1"/>
                <c:pt idx="0">
                  <c:v>0</c:v>
                </c:pt>
              </c:numCache>
            </c:numRef>
          </c:val>
          <c:extLst>
            <c:ext xmlns:c16="http://schemas.microsoft.com/office/drawing/2014/chart" uri="{C3380CC4-5D6E-409C-BE32-E72D297353CC}">
              <c16:uniqueId val="{00000003-4ACD-45AA-AAC9-71BE82C0E2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numFmt formatCode="General" sourceLinked="1"/>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GRAF!$B$57</c:f>
              <c:strCache>
                <c:ptCount val="1"/>
                <c:pt idx="0">
                  <c:v>.200699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GRAF!$C$57</c:f>
              <c:numCache>
                <c:formatCode>0%</c:formatCode>
                <c:ptCount val="1"/>
                <c:pt idx="0">
                  <c:v>1</c:v>
                </c:pt>
              </c:numCache>
            </c:numRef>
          </c:val>
          <c:extLst>
            <c:ext xmlns:c16="http://schemas.microsoft.com/office/drawing/2014/chart" uri="{C3380CC4-5D6E-409C-BE32-E72D297353CC}">
              <c16:uniqueId val="{00000000-3BB7-4DC7-80FE-5975B37B9C56}"/>
            </c:ext>
          </c:extLst>
        </c:ser>
        <c:ser>
          <c:idx val="1"/>
          <c:order val="1"/>
          <c:tx>
            <c:strRef>
              <c:f>GRAF!$B$58</c:f>
              <c:strCache>
                <c:ptCount val="1"/>
                <c:pt idx="0">
                  <c:v>.200702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GRAF!$C$58</c:f>
              <c:numCache>
                <c:formatCode>0%</c:formatCode>
                <c:ptCount val="1"/>
                <c:pt idx="0">
                  <c:v>1</c:v>
                </c:pt>
              </c:numCache>
            </c:numRef>
          </c:val>
          <c:extLst>
            <c:ext xmlns:c16="http://schemas.microsoft.com/office/drawing/2014/chart" uri="{C3380CC4-5D6E-409C-BE32-E72D297353CC}">
              <c16:uniqueId val="{00000001-3BB7-4DC7-80FE-5975B37B9C56}"/>
            </c:ext>
          </c:extLst>
        </c:ser>
        <c:ser>
          <c:idx val="2"/>
          <c:order val="2"/>
          <c:tx>
            <c:strRef>
              <c:f>GRAF!$B$59</c:f>
              <c:strCache>
                <c:ptCount val="1"/>
                <c:pt idx="0">
                  <c:v>.200698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GRAF!$C$59</c:f>
              <c:numCache>
                <c:formatCode>0%</c:formatCode>
                <c:ptCount val="1"/>
                <c:pt idx="0">
                  <c:v>1</c:v>
                </c:pt>
              </c:numCache>
            </c:numRef>
          </c:val>
          <c:extLst>
            <c:ext xmlns:c16="http://schemas.microsoft.com/office/drawing/2014/chart" uri="{C3380CC4-5D6E-409C-BE32-E72D297353CC}">
              <c16:uniqueId val="{00000002-3BB7-4DC7-80FE-5975B37B9C56}"/>
            </c:ext>
          </c:extLst>
        </c:ser>
        <c:ser>
          <c:idx val="3"/>
          <c:order val="3"/>
          <c:tx>
            <c:strRef>
              <c:f>GRAF!$B$60</c:f>
              <c:strCache>
                <c:ptCount val="1"/>
                <c:pt idx="0">
                  <c:v>.200701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GRAF!$C$60</c:f>
              <c:numCache>
                <c:formatCode>0%</c:formatCode>
                <c:ptCount val="1"/>
                <c:pt idx="0">
                  <c:v>1</c:v>
                </c:pt>
              </c:numCache>
            </c:numRef>
          </c:val>
          <c:extLst>
            <c:ext xmlns:c16="http://schemas.microsoft.com/office/drawing/2014/chart" uri="{C3380CC4-5D6E-409C-BE32-E72D297353CC}">
              <c16:uniqueId val="{00000003-3BB7-4DC7-80FE-5975B37B9C56}"/>
            </c:ext>
          </c:extLst>
        </c:ser>
        <c:ser>
          <c:idx val="4"/>
          <c:order val="4"/>
          <c:tx>
            <c:strRef>
              <c:f>GRAF!$B$61</c:f>
              <c:strCache>
                <c:ptCount val="1"/>
                <c:pt idx="0">
                  <c:v>.200700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GRAF!$C$61</c:f>
              <c:numCache>
                <c:formatCode>0%</c:formatCode>
                <c:ptCount val="1"/>
                <c:pt idx="0">
                  <c:v>1</c:v>
                </c:pt>
              </c:numCache>
            </c:numRef>
          </c:val>
          <c:extLst>
            <c:ext xmlns:c16="http://schemas.microsoft.com/office/drawing/2014/chart" uri="{C3380CC4-5D6E-409C-BE32-E72D297353CC}">
              <c16:uniqueId val="{00000004-3BB7-4DC7-80FE-5975B37B9C56}"/>
            </c:ext>
          </c:extLst>
        </c:ser>
        <c:ser>
          <c:idx val="5"/>
          <c:order val="5"/>
          <c:tx>
            <c:strRef>
              <c:f>GRAF!$B$62</c:f>
              <c:strCache>
                <c:ptCount val="1"/>
                <c:pt idx="0">
                  <c:v>200741</c:v>
                </c:pt>
              </c:strCache>
            </c:strRef>
          </c:tx>
          <c:spPr>
            <a:solidFill>
              <a:srgbClr val="FF7C80"/>
            </a:solidFill>
            <a:ln>
              <a:noFill/>
            </a:ln>
            <a:effectLst/>
          </c:spPr>
          <c:invertIfNegative val="0"/>
          <c:val>
            <c:numRef>
              <c:f>GRAF!$C$62</c:f>
              <c:numCache>
                <c:formatCode>0%</c:formatCode>
                <c:ptCount val="1"/>
                <c:pt idx="0">
                  <c:v>0.1</c:v>
                </c:pt>
              </c:numCache>
            </c:numRef>
          </c:val>
          <c:extLst>
            <c:ext xmlns:c16="http://schemas.microsoft.com/office/drawing/2014/chart" uri="{C3380CC4-5D6E-409C-BE32-E72D297353CC}">
              <c16:uniqueId val="{00000000-033E-4DF2-8A9F-C6907AF46936}"/>
            </c:ext>
          </c:extLst>
        </c:ser>
        <c:ser>
          <c:idx val="6"/>
          <c:order val="6"/>
          <c:tx>
            <c:strRef>
              <c:f>GRAF!$B$63</c:f>
              <c:strCache>
                <c:ptCount val="1"/>
                <c:pt idx="0">
                  <c:v>200743</c:v>
                </c:pt>
              </c:strCache>
            </c:strRef>
          </c:tx>
          <c:spPr>
            <a:solidFill>
              <a:srgbClr val="FF7C80"/>
            </a:solidFill>
            <a:ln>
              <a:noFill/>
            </a:ln>
            <a:effectLst/>
          </c:spPr>
          <c:invertIfNegative val="0"/>
          <c:val>
            <c:numRef>
              <c:f>GRAF!$C$63</c:f>
              <c:numCache>
                <c:formatCode>0%</c:formatCode>
                <c:ptCount val="1"/>
                <c:pt idx="0">
                  <c:v>0.1</c:v>
                </c:pt>
              </c:numCache>
            </c:numRef>
          </c:val>
          <c:extLst>
            <c:ext xmlns:c16="http://schemas.microsoft.com/office/drawing/2014/chart" uri="{C3380CC4-5D6E-409C-BE32-E72D297353CC}">
              <c16:uniqueId val="{00000001-033E-4DF2-8A9F-C6907AF46936}"/>
            </c:ext>
          </c:extLst>
        </c:ser>
        <c:ser>
          <c:idx val="7"/>
          <c:order val="7"/>
          <c:tx>
            <c:strRef>
              <c:f>GRAF!$B$64</c:f>
              <c:strCache>
                <c:ptCount val="1"/>
                <c:pt idx="0">
                  <c:v>200745</c:v>
                </c:pt>
              </c:strCache>
            </c:strRef>
          </c:tx>
          <c:spPr>
            <a:solidFill>
              <a:srgbClr val="FF7C80"/>
            </a:solidFill>
            <a:ln>
              <a:noFill/>
            </a:ln>
            <a:effectLst/>
          </c:spPr>
          <c:invertIfNegative val="0"/>
          <c:val>
            <c:numRef>
              <c:f>GRAF!$C$64</c:f>
              <c:numCache>
                <c:formatCode>0%</c:formatCode>
                <c:ptCount val="1"/>
                <c:pt idx="0">
                  <c:v>0.1</c:v>
                </c:pt>
              </c:numCache>
            </c:numRef>
          </c:val>
          <c:extLst>
            <c:ext xmlns:c16="http://schemas.microsoft.com/office/drawing/2014/chart" uri="{C3380CC4-5D6E-409C-BE32-E72D297353CC}">
              <c16:uniqueId val="{00000002-033E-4DF2-8A9F-C6907AF46936}"/>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037043281795342"/>
          <c:y val="0.8503575911926573"/>
          <c:w val="0.44181018057967592"/>
          <c:h val="6.4979428151464888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GRAF!$B$71</c:f>
              <c:strCache>
                <c:ptCount val="1"/>
                <c:pt idx="0">
                  <c:v>.200704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GRAF!$C$71</c:f>
              <c:numCache>
                <c:formatCode>0%</c:formatCode>
                <c:ptCount val="1"/>
                <c:pt idx="0">
                  <c:v>1</c:v>
                </c:pt>
              </c:numCache>
            </c:numRef>
          </c:val>
          <c:extLst>
            <c:ext xmlns:c16="http://schemas.microsoft.com/office/drawing/2014/chart" uri="{C3380CC4-5D6E-409C-BE32-E72D297353CC}">
              <c16:uniqueId val="{00000000-CA01-429F-ACCA-72F346B9BCEB}"/>
            </c:ext>
          </c:extLst>
        </c:ser>
        <c:ser>
          <c:idx val="1"/>
          <c:order val="1"/>
          <c:tx>
            <c:strRef>
              <c:f>GRAF!$B$72</c:f>
              <c:strCache>
                <c:ptCount val="1"/>
                <c:pt idx="0">
                  <c:v>.200705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GRAF!$C$72</c:f>
              <c:numCache>
                <c:formatCode>0%</c:formatCode>
                <c:ptCount val="1"/>
                <c:pt idx="0">
                  <c:v>1</c:v>
                </c:pt>
              </c:numCache>
            </c:numRef>
          </c:val>
          <c:extLst>
            <c:ext xmlns:c16="http://schemas.microsoft.com/office/drawing/2014/chart" uri="{C3380CC4-5D6E-409C-BE32-E72D297353CC}">
              <c16:uniqueId val="{00000001-CA01-429F-ACCA-72F346B9BCEB}"/>
            </c:ext>
          </c:extLst>
        </c:ser>
        <c:ser>
          <c:idx val="2"/>
          <c:order val="2"/>
          <c:tx>
            <c:strRef>
              <c:f>GRAF!$B$73</c:f>
              <c:strCache>
                <c:ptCount val="1"/>
                <c:pt idx="0">
                  <c:v>.200706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GRAF!$C$73</c:f>
              <c:numCache>
                <c:formatCode>0%</c:formatCode>
                <c:ptCount val="1"/>
                <c:pt idx="0">
                  <c:v>1</c:v>
                </c:pt>
              </c:numCache>
            </c:numRef>
          </c:val>
          <c:extLst>
            <c:ext xmlns:c16="http://schemas.microsoft.com/office/drawing/2014/chart" uri="{C3380CC4-5D6E-409C-BE32-E72D297353CC}">
              <c16:uniqueId val="{00000002-CA01-429F-ACCA-72F346B9BCEB}"/>
            </c:ext>
          </c:extLst>
        </c:ser>
        <c:ser>
          <c:idx val="3"/>
          <c:order val="3"/>
          <c:tx>
            <c:strRef>
              <c:f>GRAF!$B$74</c:f>
              <c:strCache>
                <c:ptCount val="1"/>
                <c:pt idx="0">
                  <c:v>.200707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GRAF!$C$74</c:f>
              <c:numCache>
                <c:formatCode>0%</c:formatCode>
                <c:ptCount val="1"/>
                <c:pt idx="0">
                  <c:v>1</c:v>
                </c:pt>
              </c:numCache>
            </c:numRef>
          </c:val>
          <c:extLst>
            <c:ext xmlns:c16="http://schemas.microsoft.com/office/drawing/2014/chart" uri="{C3380CC4-5D6E-409C-BE32-E72D297353CC}">
              <c16:uniqueId val="{00000003-CA01-429F-ACCA-72F346B9BCEB}"/>
            </c:ext>
          </c:extLst>
        </c:ser>
        <c:ser>
          <c:idx val="4"/>
          <c:order val="4"/>
          <c:tx>
            <c:strRef>
              <c:f>GRAF!$B$75</c:f>
              <c:strCache>
                <c:ptCount val="1"/>
                <c:pt idx="0">
                  <c:v>.200708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GRAF!$C$75</c:f>
              <c:numCache>
                <c:formatCode>0%</c:formatCode>
                <c:ptCount val="1"/>
                <c:pt idx="0">
                  <c:v>1</c:v>
                </c:pt>
              </c:numCache>
            </c:numRef>
          </c:val>
          <c:extLst>
            <c:ext xmlns:c16="http://schemas.microsoft.com/office/drawing/2014/chart" uri="{C3380CC4-5D6E-409C-BE32-E72D297353CC}">
              <c16:uniqueId val="{00000004-CA01-429F-ACCA-72F346B9BCEB}"/>
            </c:ext>
          </c:extLst>
        </c:ser>
        <c:ser>
          <c:idx val="5"/>
          <c:order val="5"/>
          <c:tx>
            <c:strRef>
              <c:f>GRAF!$B$76</c:f>
              <c:strCache>
                <c:ptCount val="1"/>
                <c:pt idx="0">
                  <c:v>200756</c:v>
                </c:pt>
              </c:strCache>
            </c:strRef>
          </c:tx>
          <c:spPr>
            <a:solidFill>
              <a:schemeClr val="accent6"/>
            </a:solidFill>
            <a:ln>
              <a:noFill/>
            </a:ln>
            <a:effectLst/>
          </c:spPr>
          <c:invertIfNegative val="0"/>
          <c:val>
            <c:numRef>
              <c:f>GRAF!$C$76</c:f>
              <c:numCache>
                <c:formatCode>0%</c:formatCode>
                <c:ptCount val="1"/>
                <c:pt idx="0">
                  <c:v>0</c:v>
                </c:pt>
              </c:numCache>
            </c:numRef>
          </c:val>
          <c:extLst>
            <c:ext xmlns:c16="http://schemas.microsoft.com/office/drawing/2014/chart" uri="{C3380CC4-5D6E-409C-BE32-E72D297353CC}">
              <c16:uniqueId val="{00000000-B1AC-4B58-8FA7-7D5674B1325E}"/>
            </c:ext>
          </c:extLst>
        </c:ser>
        <c:ser>
          <c:idx val="6"/>
          <c:order val="6"/>
          <c:tx>
            <c:strRef>
              <c:f>GRAF!$B$77</c:f>
              <c:strCache>
                <c:ptCount val="1"/>
                <c:pt idx="0">
                  <c:v>200757</c:v>
                </c:pt>
              </c:strCache>
            </c:strRef>
          </c:tx>
          <c:spPr>
            <a:solidFill>
              <a:schemeClr val="accent1">
                <a:lumMod val="60000"/>
              </a:schemeClr>
            </a:solidFill>
            <a:ln>
              <a:noFill/>
            </a:ln>
            <a:effectLst/>
          </c:spPr>
          <c:invertIfNegative val="0"/>
          <c:val>
            <c:numRef>
              <c:f>GRAF!$C$77</c:f>
              <c:numCache>
                <c:formatCode>0%</c:formatCode>
                <c:ptCount val="1"/>
                <c:pt idx="0">
                  <c:v>0</c:v>
                </c:pt>
              </c:numCache>
            </c:numRef>
          </c:val>
          <c:extLst>
            <c:ext xmlns:c16="http://schemas.microsoft.com/office/drawing/2014/chart" uri="{C3380CC4-5D6E-409C-BE32-E72D297353CC}">
              <c16:uniqueId val="{00000001-B1AC-4B58-8FA7-7D5674B1325E}"/>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72567435355352883"/>
          <c:h val="7.0825889942462472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GRAF!$B$82</c:f>
              <c:strCache>
                <c:ptCount val="1"/>
                <c:pt idx="0">
                  <c:v>.200709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GRAF!$C$82</c:f>
              <c:numCache>
                <c:formatCode>0%</c:formatCode>
                <c:ptCount val="1"/>
                <c:pt idx="0">
                  <c:v>1</c:v>
                </c:pt>
              </c:numCache>
            </c:numRef>
          </c:val>
          <c:extLst>
            <c:ext xmlns:c16="http://schemas.microsoft.com/office/drawing/2014/chart" uri="{C3380CC4-5D6E-409C-BE32-E72D297353CC}">
              <c16:uniqueId val="{00000000-D53E-48C1-859D-19E5BAEC4829}"/>
            </c:ext>
          </c:extLst>
        </c:ser>
        <c:ser>
          <c:idx val="1"/>
          <c:order val="1"/>
          <c:tx>
            <c:strRef>
              <c:f>GRAF!$B$83</c:f>
              <c:strCache>
                <c:ptCount val="1"/>
                <c:pt idx="0">
                  <c:v>.200710</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GRAF!$C$83</c:f>
              <c:numCache>
                <c:formatCode>0%</c:formatCode>
                <c:ptCount val="1"/>
                <c:pt idx="0">
                  <c:v>1</c:v>
                </c:pt>
              </c:numCache>
            </c:numRef>
          </c:val>
          <c:extLst>
            <c:ext xmlns:c16="http://schemas.microsoft.com/office/drawing/2014/chart" uri="{C3380CC4-5D6E-409C-BE32-E72D297353CC}">
              <c16:uniqueId val="{00000001-D53E-48C1-859D-19E5BAEC4829}"/>
            </c:ext>
          </c:extLst>
        </c:ser>
        <c:ser>
          <c:idx val="2"/>
          <c:order val="2"/>
          <c:tx>
            <c:strRef>
              <c:f>GRAF!$B$84</c:f>
              <c:strCache>
                <c:ptCount val="1"/>
                <c:pt idx="0">
                  <c:v>.200758</c:v>
                </c:pt>
              </c:strCache>
            </c:strRef>
          </c:tx>
          <c:spPr>
            <a:solidFill>
              <a:schemeClr val="accent3"/>
            </a:solidFill>
            <a:ln>
              <a:noFill/>
            </a:ln>
            <a:effectLst/>
          </c:spPr>
          <c:invertIfNegative val="0"/>
          <c:val>
            <c:numRef>
              <c:f>GRAF!$C$84</c:f>
              <c:numCache>
                <c:formatCode>0%</c:formatCode>
                <c:ptCount val="1"/>
                <c:pt idx="0">
                  <c:v>0</c:v>
                </c:pt>
              </c:numCache>
            </c:numRef>
          </c:val>
          <c:extLst>
            <c:ext xmlns:c16="http://schemas.microsoft.com/office/drawing/2014/chart" uri="{C3380CC4-5D6E-409C-BE32-E72D297353CC}">
              <c16:uniqueId val="{00000000-B316-48FF-AD40-76CABEC8739C}"/>
            </c:ext>
          </c:extLst>
        </c:ser>
        <c:ser>
          <c:idx val="3"/>
          <c:order val="3"/>
          <c:tx>
            <c:strRef>
              <c:f>GRAF!$B$85</c:f>
              <c:strCache>
                <c:ptCount val="1"/>
                <c:pt idx="0">
                  <c:v>.200758</c:v>
                </c:pt>
              </c:strCache>
            </c:strRef>
          </c:tx>
          <c:spPr>
            <a:solidFill>
              <a:schemeClr val="accent4"/>
            </a:solidFill>
            <a:ln>
              <a:noFill/>
            </a:ln>
            <a:effectLst/>
          </c:spPr>
          <c:invertIfNegative val="0"/>
          <c:val>
            <c:numRef>
              <c:f>GRAF!$C$85</c:f>
              <c:numCache>
                <c:formatCode>0%</c:formatCode>
                <c:ptCount val="1"/>
                <c:pt idx="0">
                  <c:v>0</c:v>
                </c:pt>
              </c:numCache>
            </c:numRef>
          </c:val>
          <c:extLst>
            <c:ext xmlns:c16="http://schemas.microsoft.com/office/drawing/2014/chart" uri="{C3380CC4-5D6E-409C-BE32-E72D297353CC}">
              <c16:uniqueId val="{00000001-B316-48FF-AD40-76CABEC8739C}"/>
            </c:ext>
          </c:extLst>
        </c:ser>
        <c:ser>
          <c:idx val="4"/>
          <c:order val="4"/>
          <c:tx>
            <c:strRef>
              <c:f>GRAF!$B$86</c:f>
              <c:strCache>
                <c:ptCount val="1"/>
                <c:pt idx="0">
                  <c:v>.200760</c:v>
                </c:pt>
              </c:strCache>
            </c:strRef>
          </c:tx>
          <c:spPr>
            <a:solidFill>
              <a:schemeClr val="accent5"/>
            </a:solidFill>
            <a:ln>
              <a:noFill/>
            </a:ln>
            <a:effectLst/>
          </c:spPr>
          <c:invertIfNegative val="0"/>
          <c:val>
            <c:numRef>
              <c:f>GRAF!$C$86</c:f>
              <c:numCache>
                <c:formatCode>0%</c:formatCode>
                <c:ptCount val="1"/>
                <c:pt idx="0">
                  <c:v>0</c:v>
                </c:pt>
              </c:numCache>
            </c:numRef>
          </c:val>
          <c:extLst>
            <c:ext xmlns:c16="http://schemas.microsoft.com/office/drawing/2014/chart" uri="{C3380CC4-5D6E-409C-BE32-E72D297353CC}">
              <c16:uniqueId val="{00000002-B316-48FF-AD40-76CABEC8739C}"/>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54312114756518814"/>
          <c:h val="8.5116209964224684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142873</xdr:colOff>
      <xdr:row>1</xdr:row>
      <xdr:rowOff>90488</xdr:rowOff>
    </xdr:from>
    <xdr:to>
      <xdr:col>7</xdr:col>
      <xdr:colOff>638175</xdr:colOff>
      <xdr:row>10</xdr:row>
      <xdr:rowOff>161925</xdr:rowOff>
    </xdr:to>
    <xdr:graphicFrame macro="">
      <xdr:nvGraphicFramePr>
        <xdr:cNvPr id="7" name="Gráfico 6">
          <a:extLst>
            <a:ext uri="{FF2B5EF4-FFF2-40B4-BE49-F238E27FC236}">
              <a16:creationId xmlns:a16="http://schemas.microsoft.com/office/drawing/2014/main" id="{C213EF24-27DE-48A4-8D63-CAB235BE11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140970</xdr:colOff>
      <xdr:row>12</xdr:row>
      <xdr:rowOff>64770</xdr:rowOff>
    </xdr:from>
    <xdr:to>
      <xdr:col>21</xdr:col>
      <xdr:colOff>228600</xdr:colOff>
      <xdr:row>26</xdr:row>
      <xdr:rowOff>32385</xdr:rowOff>
    </xdr:to>
    <xdr:graphicFrame macro="">
      <xdr:nvGraphicFramePr>
        <xdr:cNvPr id="8" name="Gráfico 7">
          <a:extLst>
            <a:ext uri="{FF2B5EF4-FFF2-40B4-BE49-F238E27FC236}">
              <a16:creationId xmlns:a16="http://schemas.microsoft.com/office/drawing/2014/main" id="{3A2A7AE2-24CD-46D5-93F2-EBBA349B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152399</xdr:colOff>
      <xdr:row>39</xdr:row>
      <xdr:rowOff>0</xdr:rowOff>
    </xdr:from>
    <xdr:to>
      <xdr:col>12</xdr:col>
      <xdr:colOff>571500</xdr:colOff>
      <xdr:row>52</xdr:row>
      <xdr:rowOff>138430</xdr:rowOff>
    </xdr:to>
    <xdr:graphicFrame macro="">
      <xdr:nvGraphicFramePr>
        <xdr:cNvPr id="9" name="Gráfico 8">
          <a:extLst>
            <a:ext uri="{FF2B5EF4-FFF2-40B4-BE49-F238E27FC236}">
              <a16:creationId xmlns:a16="http://schemas.microsoft.com/office/drawing/2014/main" id="{68224617-D87B-4E8C-8BEB-4F940F073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xdr:colOff>
      <xdr:row>53</xdr:row>
      <xdr:rowOff>46355</xdr:rowOff>
    </xdr:from>
    <xdr:to>
      <xdr:col>12</xdr:col>
      <xdr:colOff>571500</xdr:colOff>
      <xdr:row>64</xdr:row>
      <xdr:rowOff>97790</xdr:rowOff>
    </xdr:to>
    <xdr:graphicFrame macro="">
      <xdr:nvGraphicFramePr>
        <xdr:cNvPr id="10" name="Gráfico 9">
          <a:extLst>
            <a:ext uri="{FF2B5EF4-FFF2-40B4-BE49-F238E27FC236}">
              <a16:creationId xmlns:a16="http://schemas.microsoft.com/office/drawing/2014/main" id="{3D17255E-4A20-4ED8-A831-96E1C2F00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142874</xdr:colOff>
      <xdr:row>66</xdr:row>
      <xdr:rowOff>9526</xdr:rowOff>
    </xdr:from>
    <xdr:to>
      <xdr:col>9</xdr:col>
      <xdr:colOff>76199</xdr:colOff>
      <xdr:row>77</xdr:row>
      <xdr:rowOff>57150</xdr:rowOff>
    </xdr:to>
    <xdr:graphicFrame macro="">
      <xdr:nvGraphicFramePr>
        <xdr:cNvPr id="11" name="Gráfico 10">
          <a:extLst>
            <a:ext uri="{FF2B5EF4-FFF2-40B4-BE49-F238E27FC236}">
              <a16:creationId xmlns:a16="http://schemas.microsoft.com/office/drawing/2014/main" id="{CB3378C2-7854-418F-9E8B-A356EDE7A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142875</xdr:colOff>
      <xdr:row>77</xdr:row>
      <xdr:rowOff>152400</xdr:rowOff>
    </xdr:from>
    <xdr:to>
      <xdr:col>9</xdr:col>
      <xdr:colOff>76200</xdr:colOff>
      <xdr:row>86</xdr:row>
      <xdr:rowOff>114299</xdr:rowOff>
    </xdr:to>
    <xdr:graphicFrame macro="">
      <xdr:nvGraphicFramePr>
        <xdr:cNvPr id="12" name="Gráfico 11">
          <a:extLst>
            <a:ext uri="{FF2B5EF4-FFF2-40B4-BE49-F238E27FC236}">
              <a16:creationId xmlns:a16="http://schemas.microsoft.com/office/drawing/2014/main" id="{D15F044F-AE02-4C9D-A66C-07007A619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rco Alejandro Guerra Venegas" id="{3AC25308-D411-453B-88BC-FECBA940D3A3}" userId="Marco Alejandro Guerra Veneg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2-03-03T13:24:18.93" personId="{3AC25308-D411-453B-88BC-FECBA940D3A3}" id="{1A592660-3B5E-4153-AF83-C023BB7D9909}">
    <text>en informe contraloria quedo como INCUMPLIDA</text>
  </threadedComment>
  <threadedComment ref="D7" dT="2022-11-15T22:26:27.33" personId="{3AC25308-D411-453B-88BC-FECBA940D3A3}" id="{04C90FF6-9803-4A94-95A0-865846CB8E98}" parentId="{1A592660-3B5E-4153-AF83-C023BB7D9909}">
    <text>" Cumplida y Cerrada" de acuerdo a revisión de la OCI del informe final de auditoria Contraloría de Bogotá, código 44, vigencia 2021 PAD 2022, paginas 22,23,24.</text>
  </threadedComment>
  <threadedComment ref="D8" dT="2022-03-03T13:24:18.93" personId="{3AC25308-D411-453B-88BC-FECBA940D3A3}" id="{D18B0423-4CE5-452B-90CA-BC49220EEAE5}">
    <text>en informe contraloria quedo como INCUMPLIDA</text>
  </threadedComment>
  <threadedComment ref="D8" dT="2022-11-15T22:26:32.10" personId="{3AC25308-D411-453B-88BC-FECBA940D3A3}" id="{CE4AFE37-FA44-41FC-9540-E6707D87429B}" parentId="{D18B0423-4CE5-452B-90CA-BC49220EEAE5}">
    <text>" Cumplida y Cerrada" de acuerdo a revisión de la OCI del informe final de auditoria Contraloría de Bogotá, código 44, vigencia 2021 PAD 2022, paginas 22,23,24.</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767A-FD8E-490C-B96F-0DC1BA8F99E3}">
  <dimension ref="A1:AC351011"/>
  <sheetViews>
    <sheetView zoomScale="70" zoomScaleNormal="70" workbookViewId="0">
      <pane ySplit="3" topLeftCell="A4" activePane="bottomLeft" state="frozen"/>
      <selection activeCell="F1" sqref="F1"/>
      <selection pane="bottomLeft" activeCell="A4" sqref="A4"/>
    </sheetView>
  </sheetViews>
  <sheetFormatPr baseColWidth="10" defaultColWidth="9.140625" defaultRowHeight="15" x14ac:dyDescent="0.25"/>
  <cols>
    <col min="1" max="1" width="9.140625" style="9"/>
    <col min="2" max="2" width="10" style="9" bestFit="1" customWidth="1"/>
    <col min="3" max="3" width="19.7109375" style="9" customWidth="1"/>
    <col min="4" max="4" width="24.28515625" style="9" customWidth="1"/>
    <col min="5" max="5" width="19.85546875" style="14" customWidth="1"/>
    <col min="6" max="6" width="33.5703125" style="9" customWidth="1"/>
    <col min="7" max="7" width="35.5703125" style="15" customWidth="1"/>
    <col min="8" max="8" width="68.5703125" style="15" customWidth="1"/>
    <col min="9" max="9" width="45.7109375" style="15" customWidth="1"/>
    <col min="10" max="10" width="20.28515625" style="14" customWidth="1"/>
    <col min="11" max="11" width="36"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19" width="21.7109375" style="14" hidden="1" customWidth="1"/>
    <col min="20" max="20" width="66.42578125" style="9" customWidth="1"/>
    <col min="21" max="21" width="35.140625" style="9" customWidth="1"/>
    <col min="22" max="22" width="30.28515625" style="9" customWidth="1"/>
    <col min="23" max="23" width="82.28515625" style="9" customWidth="1"/>
    <col min="24" max="24" width="23.5703125" style="9" customWidth="1"/>
    <col min="25" max="25" width="57.5703125" style="9" customWidth="1"/>
    <col min="26" max="26" width="19.5703125" style="9" customWidth="1"/>
    <col min="27" max="27" width="25.28515625" style="9" customWidth="1"/>
    <col min="28" max="28" width="8" style="9" customWidth="1"/>
    <col min="29" max="29" width="25.5703125" style="9" customWidth="1"/>
    <col min="30" max="251" width="8" style="9" customWidth="1"/>
    <col min="252" max="252" width="7" style="9" customWidth="1"/>
    <col min="253" max="253" width="9.140625" style="9" customWidth="1"/>
    <col min="254" max="16384" width="9.140625" style="9"/>
  </cols>
  <sheetData>
    <row r="1" spans="1:27" ht="47.25" thickBot="1" x14ac:dyDescent="0.3">
      <c r="A1" s="578" t="s">
        <v>0</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row>
    <row r="2" spans="1:27" ht="29.25" customHeight="1" thickBot="1" x14ac:dyDescent="0.3">
      <c r="A2" s="585" t="s">
        <v>1</v>
      </c>
      <c r="B2" s="586"/>
      <c r="C2" s="586"/>
      <c r="D2" s="586"/>
      <c r="E2" s="586"/>
      <c r="F2" s="586"/>
      <c r="G2" s="586"/>
      <c r="H2" s="586"/>
      <c r="I2" s="586"/>
      <c r="J2" s="586"/>
      <c r="K2" s="587"/>
      <c r="L2" s="579" t="s">
        <v>2</v>
      </c>
      <c r="M2" s="580"/>
      <c r="N2" s="581"/>
      <c r="O2" s="582" t="s">
        <v>3</v>
      </c>
      <c r="P2" s="583"/>
      <c r="Q2" s="583"/>
      <c r="R2" s="583"/>
      <c r="S2" s="584"/>
      <c r="T2" s="588" t="s">
        <v>4</v>
      </c>
      <c r="U2" s="589"/>
      <c r="V2" s="590"/>
      <c r="W2" s="575" t="s">
        <v>5</v>
      </c>
      <c r="X2" s="576"/>
      <c r="Y2" s="576"/>
      <c r="Z2" s="576"/>
      <c r="AA2" s="577"/>
    </row>
    <row r="3" spans="1:27" s="13" customFormat="1" ht="140.25" customHeight="1" thickBot="1" x14ac:dyDescent="0.3">
      <c r="A3" s="5" t="s">
        <v>6</v>
      </c>
      <c r="B3" s="6"/>
      <c r="C3" s="6" t="s">
        <v>7</v>
      </c>
      <c r="D3" s="6" t="s">
        <v>8</v>
      </c>
      <c r="E3" s="6" t="s">
        <v>9</v>
      </c>
      <c r="F3" s="6" t="s">
        <v>10</v>
      </c>
      <c r="G3" s="6" t="s">
        <v>11</v>
      </c>
      <c r="H3" s="6" t="s">
        <v>12</v>
      </c>
      <c r="I3" s="6" t="s">
        <v>13</v>
      </c>
      <c r="J3" s="6" t="s">
        <v>14</v>
      </c>
      <c r="K3" s="7" t="s">
        <v>15</v>
      </c>
      <c r="L3" s="5" t="s">
        <v>16</v>
      </c>
      <c r="M3" s="6" t="s">
        <v>17</v>
      </c>
      <c r="N3" s="8" t="s">
        <v>18</v>
      </c>
      <c r="O3" s="10" t="s">
        <v>19</v>
      </c>
      <c r="P3" s="11" t="s">
        <v>20</v>
      </c>
      <c r="Q3" s="11" t="s">
        <v>21</v>
      </c>
      <c r="R3" s="11" t="s">
        <v>22</v>
      </c>
      <c r="S3" s="23" t="s">
        <v>23</v>
      </c>
      <c r="T3" s="21" t="s">
        <v>24</v>
      </c>
      <c r="U3" s="22" t="s">
        <v>25</v>
      </c>
      <c r="V3" s="25" t="s">
        <v>26</v>
      </c>
      <c r="W3" s="24" t="s">
        <v>19</v>
      </c>
      <c r="X3" s="11" t="s">
        <v>20</v>
      </c>
      <c r="Y3" s="11" t="s">
        <v>21</v>
      </c>
      <c r="Z3" s="11" t="s">
        <v>22</v>
      </c>
      <c r="AA3" s="12" t="s">
        <v>27</v>
      </c>
    </row>
    <row r="4" spans="1:27" ht="120" x14ac:dyDescent="0.25">
      <c r="A4" s="4">
        <v>1</v>
      </c>
      <c r="B4" s="45" t="s">
        <v>28</v>
      </c>
      <c r="C4" s="46">
        <v>127</v>
      </c>
      <c r="D4" s="45" t="s">
        <v>29</v>
      </c>
      <c r="E4" s="45">
        <v>54</v>
      </c>
      <c r="F4" s="47" t="s">
        <v>30</v>
      </c>
      <c r="G4" s="48" t="s">
        <v>31</v>
      </c>
      <c r="H4" s="48" t="s">
        <v>32</v>
      </c>
      <c r="I4" s="48" t="s">
        <v>33</v>
      </c>
      <c r="J4" s="45">
        <v>1</v>
      </c>
      <c r="K4" s="49" t="s">
        <v>34</v>
      </c>
      <c r="L4" s="50" t="s">
        <v>35</v>
      </c>
      <c r="M4" s="45" t="s">
        <v>35</v>
      </c>
      <c r="N4" s="51" t="s">
        <v>35</v>
      </c>
      <c r="O4" s="52" t="s">
        <v>36</v>
      </c>
      <c r="P4" s="53">
        <v>1</v>
      </c>
      <c r="Q4" s="54" t="s">
        <v>37</v>
      </c>
      <c r="R4" s="55">
        <v>44536</v>
      </c>
      <c r="S4" s="56">
        <f t="shared" ref="S4:S7" si="0">+R4-$S$42</f>
        <v>-115</v>
      </c>
      <c r="T4" s="52" t="s">
        <v>38</v>
      </c>
      <c r="U4" s="53">
        <v>1</v>
      </c>
      <c r="V4" s="57" t="s">
        <v>39</v>
      </c>
      <c r="W4" s="114" t="s">
        <v>40</v>
      </c>
      <c r="X4" s="115">
        <v>1</v>
      </c>
      <c r="Y4" s="116" t="s">
        <v>41</v>
      </c>
      <c r="Z4" s="117">
        <v>44536</v>
      </c>
      <c r="AA4" s="118" t="s">
        <v>42</v>
      </c>
    </row>
    <row r="5" spans="1:27" ht="122.45" customHeight="1" x14ac:dyDescent="0.25">
      <c r="A5" s="1">
        <f>+A4+1</f>
        <v>2</v>
      </c>
      <c r="B5" s="58" t="s">
        <v>43</v>
      </c>
      <c r="C5" s="59">
        <v>127</v>
      </c>
      <c r="D5" s="58" t="s">
        <v>29</v>
      </c>
      <c r="E5" s="58">
        <v>54</v>
      </c>
      <c r="F5" s="60" t="s">
        <v>44</v>
      </c>
      <c r="G5" s="30" t="s">
        <v>45</v>
      </c>
      <c r="H5" s="30" t="s">
        <v>46</v>
      </c>
      <c r="I5" s="30" t="s">
        <v>47</v>
      </c>
      <c r="J5" s="58">
        <v>1</v>
      </c>
      <c r="K5" s="61" t="s">
        <v>48</v>
      </c>
      <c r="L5" s="32" t="s">
        <v>35</v>
      </c>
      <c r="M5" s="58" t="s">
        <v>35</v>
      </c>
      <c r="N5" s="28" t="s">
        <v>35</v>
      </c>
      <c r="O5" s="29" t="s">
        <v>49</v>
      </c>
      <c r="P5" s="27">
        <v>1</v>
      </c>
      <c r="Q5" s="30" t="s">
        <v>37</v>
      </c>
      <c r="R5" s="31">
        <v>44536</v>
      </c>
      <c r="S5" s="19">
        <f t="shared" si="0"/>
        <v>-115</v>
      </c>
      <c r="T5" s="29" t="s">
        <v>50</v>
      </c>
      <c r="U5" s="27">
        <v>1</v>
      </c>
      <c r="V5" s="28" t="s">
        <v>39</v>
      </c>
      <c r="W5" s="119" t="s">
        <v>51</v>
      </c>
      <c r="X5" s="105">
        <v>1</v>
      </c>
      <c r="Y5" s="106" t="s">
        <v>41</v>
      </c>
      <c r="Z5" s="107">
        <v>44536</v>
      </c>
      <c r="AA5" s="108" t="s">
        <v>42</v>
      </c>
    </row>
    <row r="6" spans="1:27" ht="121.9" customHeight="1" x14ac:dyDescent="0.25">
      <c r="A6" s="1">
        <f t="shared" ref="A6:A41" si="1">+A5+1</f>
        <v>3</v>
      </c>
      <c r="B6" s="58" t="s">
        <v>52</v>
      </c>
      <c r="C6" s="59">
        <v>127</v>
      </c>
      <c r="D6" s="58" t="s">
        <v>29</v>
      </c>
      <c r="E6" s="58">
        <v>54</v>
      </c>
      <c r="F6" s="60" t="s">
        <v>53</v>
      </c>
      <c r="G6" s="30" t="s">
        <v>54</v>
      </c>
      <c r="H6" s="30" t="s">
        <v>55</v>
      </c>
      <c r="I6" s="30" t="s">
        <v>56</v>
      </c>
      <c r="J6" s="58">
        <v>1</v>
      </c>
      <c r="K6" s="61" t="s">
        <v>57</v>
      </c>
      <c r="L6" s="32" t="s">
        <v>35</v>
      </c>
      <c r="M6" s="58" t="s">
        <v>35</v>
      </c>
      <c r="N6" s="28" t="s">
        <v>35</v>
      </c>
      <c r="O6" s="29" t="s">
        <v>58</v>
      </c>
      <c r="P6" s="27">
        <v>1</v>
      </c>
      <c r="Q6" s="30" t="s">
        <v>37</v>
      </c>
      <c r="R6" s="31">
        <v>44536</v>
      </c>
      <c r="S6" s="19">
        <f t="shared" si="0"/>
        <v>-115</v>
      </c>
      <c r="T6" s="29" t="s">
        <v>50</v>
      </c>
      <c r="U6" s="27">
        <v>1</v>
      </c>
      <c r="V6" s="28" t="s">
        <v>39</v>
      </c>
      <c r="W6" s="119" t="s">
        <v>59</v>
      </c>
      <c r="X6" s="105">
        <v>1</v>
      </c>
      <c r="Y6" s="106" t="s">
        <v>41</v>
      </c>
      <c r="Z6" s="107">
        <v>44536</v>
      </c>
      <c r="AA6" s="108" t="s">
        <v>42</v>
      </c>
    </row>
    <row r="7" spans="1:27" ht="285" customHeight="1" x14ac:dyDescent="0.25">
      <c r="A7" s="1">
        <f t="shared" si="1"/>
        <v>4</v>
      </c>
      <c r="B7" s="58" t="s">
        <v>60</v>
      </c>
      <c r="C7" s="59">
        <v>127</v>
      </c>
      <c r="D7" s="58" t="s">
        <v>61</v>
      </c>
      <c r="E7" s="58">
        <v>46</v>
      </c>
      <c r="F7" s="60" t="s">
        <v>62</v>
      </c>
      <c r="G7" s="30" t="s">
        <v>63</v>
      </c>
      <c r="H7" s="30" t="s">
        <v>64</v>
      </c>
      <c r="I7" s="30" t="s">
        <v>65</v>
      </c>
      <c r="J7" s="58">
        <v>1</v>
      </c>
      <c r="K7" s="63" t="s">
        <v>66</v>
      </c>
      <c r="L7" s="26" t="s">
        <v>67</v>
      </c>
      <c r="M7" s="27">
        <v>0</v>
      </c>
      <c r="N7" s="28" t="s">
        <v>68</v>
      </c>
      <c r="O7" s="29" t="s">
        <v>69</v>
      </c>
      <c r="P7" s="27">
        <v>0</v>
      </c>
      <c r="Q7" s="30" t="s">
        <v>70</v>
      </c>
      <c r="R7" s="31">
        <v>44916</v>
      </c>
      <c r="S7" s="19">
        <f t="shared" si="0"/>
        <v>265</v>
      </c>
      <c r="T7" s="64" t="s">
        <v>71</v>
      </c>
      <c r="U7" s="65">
        <v>1</v>
      </c>
      <c r="V7" s="66" t="s">
        <v>39</v>
      </c>
      <c r="W7" s="29" t="s">
        <v>72</v>
      </c>
      <c r="X7" s="27">
        <v>1</v>
      </c>
      <c r="Y7" s="318" t="s">
        <v>73</v>
      </c>
      <c r="Z7" s="31">
        <v>44916</v>
      </c>
      <c r="AA7" s="62">
        <f t="shared" ref="AA7:AA36" si="2">+Z7-$AA$42</f>
        <v>82</v>
      </c>
    </row>
    <row r="8" spans="1:27" ht="353.25" customHeight="1" x14ac:dyDescent="0.25">
      <c r="A8" s="1">
        <f t="shared" si="1"/>
        <v>5</v>
      </c>
      <c r="B8" s="67" t="s">
        <v>74</v>
      </c>
      <c r="C8" s="68">
        <v>127</v>
      </c>
      <c r="D8" s="67" t="s">
        <v>61</v>
      </c>
      <c r="E8" s="67">
        <v>46</v>
      </c>
      <c r="F8" s="69" t="s">
        <v>62</v>
      </c>
      <c r="G8" s="70" t="s">
        <v>75</v>
      </c>
      <c r="H8" s="70" t="s">
        <v>64</v>
      </c>
      <c r="I8" s="70" t="s">
        <v>76</v>
      </c>
      <c r="J8" s="67">
        <v>2</v>
      </c>
      <c r="K8" s="71" t="s">
        <v>77</v>
      </c>
      <c r="L8" s="72" t="s">
        <v>78</v>
      </c>
      <c r="M8" s="73">
        <v>0.25</v>
      </c>
      <c r="N8" s="74" t="s">
        <v>39</v>
      </c>
      <c r="O8" s="75" t="s">
        <v>79</v>
      </c>
      <c r="P8" s="73">
        <v>0.1</v>
      </c>
      <c r="Q8" s="70" t="s">
        <v>80</v>
      </c>
      <c r="R8" s="76">
        <v>44916</v>
      </c>
      <c r="S8" s="77">
        <f t="shared" ref="S8:S12" si="3">+R8-$S$42</f>
        <v>265</v>
      </c>
      <c r="T8" s="78" t="s">
        <v>81</v>
      </c>
      <c r="U8" s="79">
        <v>0.85</v>
      </c>
      <c r="V8" s="80" t="s">
        <v>82</v>
      </c>
      <c r="W8" s="75" t="s">
        <v>83</v>
      </c>
      <c r="X8" s="81">
        <v>0.5</v>
      </c>
      <c r="Y8" s="70" t="s">
        <v>84</v>
      </c>
      <c r="Z8" s="76">
        <v>44916</v>
      </c>
      <c r="AA8" s="82">
        <f t="shared" si="2"/>
        <v>82</v>
      </c>
    </row>
    <row r="9" spans="1:27" ht="165" x14ac:dyDescent="0.25">
      <c r="A9" s="1">
        <f t="shared" si="1"/>
        <v>6</v>
      </c>
      <c r="B9" s="319" t="s">
        <v>85</v>
      </c>
      <c r="C9" s="83">
        <v>127</v>
      </c>
      <c r="D9" s="319" t="s">
        <v>61</v>
      </c>
      <c r="E9" s="319">
        <v>46</v>
      </c>
      <c r="F9" s="320" t="s">
        <v>86</v>
      </c>
      <c r="G9" s="318" t="s">
        <v>87</v>
      </c>
      <c r="H9" s="318" t="s">
        <v>88</v>
      </c>
      <c r="I9" s="318" t="s">
        <v>89</v>
      </c>
      <c r="J9" s="319">
        <v>1</v>
      </c>
      <c r="K9" s="321" t="s">
        <v>90</v>
      </c>
      <c r="L9" s="322" t="s">
        <v>91</v>
      </c>
      <c r="M9" s="323">
        <v>0</v>
      </c>
      <c r="N9" s="324" t="s">
        <v>68</v>
      </c>
      <c r="O9" s="325" t="s">
        <v>69</v>
      </c>
      <c r="P9" s="323">
        <v>0</v>
      </c>
      <c r="Q9" s="318" t="s">
        <v>70</v>
      </c>
      <c r="R9" s="326">
        <v>44916</v>
      </c>
      <c r="S9" s="327">
        <f t="shared" si="3"/>
        <v>265</v>
      </c>
      <c r="T9" s="322" t="s">
        <v>92</v>
      </c>
      <c r="U9" s="84">
        <v>0.5</v>
      </c>
      <c r="V9" s="328" t="s">
        <v>39</v>
      </c>
      <c r="W9" s="325" t="s">
        <v>93</v>
      </c>
      <c r="X9" s="81">
        <v>0.5</v>
      </c>
      <c r="Y9" s="318" t="s">
        <v>94</v>
      </c>
      <c r="Z9" s="326">
        <v>44916</v>
      </c>
      <c r="AA9" s="329">
        <f t="shared" si="2"/>
        <v>82</v>
      </c>
    </row>
    <row r="10" spans="1:27" ht="196.9" customHeight="1" x14ac:dyDescent="0.25">
      <c r="A10" s="1">
        <f t="shared" si="1"/>
        <v>7</v>
      </c>
      <c r="B10" s="58" t="s">
        <v>95</v>
      </c>
      <c r="C10" s="59">
        <v>127</v>
      </c>
      <c r="D10" s="58" t="s">
        <v>61</v>
      </c>
      <c r="E10" s="58">
        <v>46</v>
      </c>
      <c r="F10" s="60" t="s">
        <v>96</v>
      </c>
      <c r="G10" s="30" t="s">
        <v>97</v>
      </c>
      <c r="H10" s="60" t="s">
        <v>98</v>
      </c>
      <c r="I10" s="30" t="s">
        <v>99</v>
      </c>
      <c r="J10" s="58">
        <v>1</v>
      </c>
      <c r="K10" s="63" t="s">
        <v>100</v>
      </c>
      <c r="L10" s="29" t="s">
        <v>101</v>
      </c>
      <c r="M10" s="27">
        <v>0.25</v>
      </c>
      <c r="N10" s="28" t="s">
        <v>39</v>
      </c>
      <c r="O10" s="26" t="s">
        <v>102</v>
      </c>
      <c r="P10" s="27">
        <v>0.17</v>
      </c>
      <c r="Q10" s="30" t="s">
        <v>103</v>
      </c>
      <c r="R10" s="31">
        <v>44916</v>
      </c>
      <c r="S10" s="19">
        <f t="shared" si="3"/>
        <v>265</v>
      </c>
      <c r="T10" s="85" t="s">
        <v>104</v>
      </c>
      <c r="U10" s="27">
        <v>1</v>
      </c>
      <c r="V10" s="328" t="s">
        <v>39</v>
      </c>
      <c r="W10" s="26" t="s">
        <v>105</v>
      </c>
      <c r="X10" s="27">
        <v>1</v>
      </c>
      <c r="Y10" s="30" t="s">
        <v>106</v>
      </c>
      <c r="Z10" s="31">
        <v>44916</v>
      </c>
      <c r="AA10" s="62">
        <f t="shared" si="2"/>
        <v>82</v>
      </c>
    </row>
    <row r="11" spans="1:27" ht="195.6" customHeight="1" x14ac:dyDescent="0.25">
      <c r="A11" s="1">
        <f t="shared" si="1"/>
        <v>8</v>
      </c>
      <c r="B11" s="58" t="s">
        <v>107</v>
      </c>
      <c r="C11" s="59">
        <v>127</v>
      </c>
      <c r="D11" s="58" t="s">
        <v>61</v>
      </c>
      <c r="E11" s="58">
        <v>46</v>
      </c>
      <c r="F11" s="60" t="s">
        <v>96</v>
      </c>
      <c r="G11" s="30" t="s">
        <v>97</v>
      </c>
      <c r="H11" s="60" t="s">
        <v>98</v>
      </c>
      <c r="I11" s="60" t="s">
        <v>108</v>
      </c>
      <c r="J11" s="58">
        <v>2</v>
      </c>
      <c r="K11" s="63" t="s">
        <v>109</v>
      </c>
      <c r="L11" s="29" t="s">
        <v>110</v>
      </c>
      <c r="M11" s="27">
        <v>0.25</v>
      </c>
      <c r="N11" s="28" t="s">
        <v>39</v>
      </c>
      <c r="O11" s="32" t="s">
        <v>111</v>
      </c>
      <c r="P11" s="27">
        <v>0.25</v>
      </c>
      <c r="Q11" s="30" t="s">
        <v>112</v>
      </c>
      <c r="R11" s="31">
        <v>44916</v>
      </c>
      <c r="S11" s="19">
        <f t="shared" si="3"/>
        <v>265</v>
      </c>
      <c r="T11" s="86" t="s">
        <v>113</v>
      </c>
      <c r="U11" s="81">
        <v>0.75</v>
      </c>
      <c r="V11" s="328" t="s">
        <v>39</v>
      </c>
      <c r="W11" s="32" t="s">
        <v>114</v>
      </c>
      <c r="X11" s="81">
        <v>0.75</v>
      </c>
      <c r="Y11" s="30" t="s">
        <v>115</v>
      </c>
      <c r="Z11" s="31">
        <v>44916</v>
      </c>
      <c r="AA11" s="62">
        <f t="shared" si="2"/>
        <v>82</v>
      </c>
    </row>
    <row r="12" spans="1:27" ht="273" customHeight="1" x14ac:dyDescent="0.25">
      <c r="A12" s="1">
        <f t="shared" si="1"/>
        <v>9</v>
      </c>
      <c r="B12" s="319" t="s">
        <v>116</v>
      </c>
      <c r="C12" s="83">
        <v>127</v>
      </c>
      <c r="D12" s="319" t="s">
        <v>61</v>
      </c>
      <c r="E12" s="319">
        <v>46</v>
      </c>
      <c r="F12" s="320" t="s">
        <v>117</v>
      </c>
      <c r="G12" s="318" t="s">
        <v>118</v>
      </c>
      <c r="H12" s="318" t="s">
        <v>119</v>
      </c>
      <c r="I12" s="318" t="s">
        <v>120</v>
      </c>
      <c r="J12" s="319">
        <v>1</v>
      </c>
      <c r="K12" s="321" t="s">
        <v>121</v>
      </c>
      <c r="L12" s="322" t="s">
        <v>122</v>
      </c>
      <c r="M12" s="323">
        <v>0</v>
      </c>
      <c r="N12" s="324" t="s">
        <v>68</v>
      </c>
      <c r="O12" s="322" t="s">
        <v>69</v>
      </c>
      <c r="P12" s="323">
        <v>0</v>
      </c>
      <c r="Q12" s="318" t="s">
        <v>123</v>
      </c>
      <c r="R12" s="326">
        <v>44916</v>
      </c>
      <c r="S12" s="327">
        <f t="shared" si="3"/>
        <v>265</v>
      </c>
      <c r="T12" s="322" t="s">
        <v>124</v>
      </c>
      <c r="U12" s="330">
        <v>1</v>
      </c>
      <c r="V12" s="328" t="s">
        <v>39</v>
      </c>
      <c r="W12" s="322" t="s">
        <v>125</v>
      </c>
      <c r="X12" s="323">
        <v>1</v>
      </c>
      <c r="Y12" s="318" t="s">
        <v>126</v>
      </c>
      <c r="Z12" s="326">
        <v>44916</v>
      </c>
      <c r="AA12" s="329">
        <f t="shared" si="2"/>
        <v>82</v>
      </c>
    </row>
    <row r="13" spans="1:27" ht="400.5" customHeight="1" x14ac:dyDescent="0.25">
      <c r="A13" s="1">
        <f t="shared" si="1"/>
        <v>10</v>
      </c>
      <c r="B13" s="319" t="s">
        <v>127</v>
      </c>
      <c r="C13" s="83">
        <v>127</v>
      </c>
      <c r="D13" s="319" t="s">
        <v>61</v>
      </c>
      <c r="E13" s="319">
        <v>46</v>
      </c>
      <c r="F13" s="320" t="s">
        <v>117</v>
      </c>
      <c r="G13" s="318" t="s">
        <v>118</v>
      </c>
      <c r="H13" s="318" t="s">
        <v>119</v>
      </c>
      <c r="I13" s="318" t="s">
        <v>128</v>
      </c>
      <c r="J13" s="319">
        <v>2</v>
      </c>
      <c r="K13" s="321" t="s">
        <v>129</v>
      </c>
      <c r="L13" s="322" t="s">
        <v>130</v>
      </c>
      <c r="M13" s="323">
        <v>0.25</v>
      </c>
      <c r="N13" s="324" t="s">
        <v>39</v>
      </c>
      <c r="O13" s="322" t="s">
        <v>131</v>
      </c>
      <c r="P13" s="323">
        <v>0.25</v>
      </c>
      <c r="Q13" s="318" t="s">
        <v>132</v>
      </c>
      <c r="R13" s="326">
        <v>44916</v>
      </c>
      <c r="S13" s="327">
        <f t="shared" ref="S13:S17" si="4">+R13-$S$42</f>
        <v>265</v>
      </c>
      <c r="T13" s="322" t="s">
        <v>133</v>
      </c>
      <c r="U13" s="84">
        <v>0.75</v>
      </c>
      <c r="V13" s="328" t="s">
        <v>39</v>
      </c>
      <c r="W13" s="322" t="s">
        <v>134</v>
      </c>
      <c r="X13" s="81">
        <v>0.75</v>
      </c>
      <c r="Y13" s="318" t="s">
        <v>135</v>
      </c>
      <c r="Z13" s="326">
        <v>44916</v>
      </c>
      <c r="AA13" s="329">
        <f t="shared" si="2"/>
        <v>82</v>
      </c>
    </row>
    <row r="14" spans="1:27" ht="225" customHeight="1" x14ac:dyDescent="0.25">
      <c r="A14" s="1">
        <f t="shared" si="1"/>
        <v>11</v>
      </c>
      <c r="B14" s="58" t="s">
        <v>136</v>
      </c>
      <c r="C14" s="59">
        <v>127</v>
      </c>
      <c r="D14" s="58" t="s">
        <v>61</v>
      </c>
      <c r="E14" s="58">
        <v>46</v>
      </c>
      <c r="F14" s="60" t="s">
        <v>137</v>
      </c>
      <c r="G14" s="30" t="s">
        <v>138</v>
      </c>
      <c r="H14" s="30" t="s">
        <v>139</v>
      </c>
      <c r="I14" s="30" t="s">
        <v>140</v>
      </c>
      <c r="J14" s="58">
        <v>1</v>
      </c>
      <c r="K14" s="63" t="s">
        <v>141</v>
      </c>
      <c r="L14" s="26" t="s">
        <v>142</v>
      </c>
      <c r="M14" s="27">
        <v>1</v>
      </c>
      <c r="N14" s="28" t="s">
        <v>39</v>
      </c>
      <c r="O14" s="26" t="s">
        <v>143</v>
      </c>
      <c r="P14" s="27">
        <v>1</v>
      </c>
      <c r="Q14" s="30" t="s">
        <v>37</v>
      </c>
      <c r="R14" s="31">
        <v>44916</v>
      </c>
      <c r="S14" s="19">
        <f t="shared" si="4"/>
        <v>265</v>
      </c>
      <c r="T14" s="322" t="s">
        <v>144</v>
      </c>
      <c r="U14" s="330">
        <v>1</v>
      </c>
      <c r="V14" s="328" t="s">
        <v>39</v>
      </c>
      <c r="W14" s="26" t="s">
        <v>145</v>
      </c>
      <c r="X14" s="27">
        <v>1</v>
      </c>
      <c r="Y14" s="318" t="s">
        <v>73</v>
      </c>
      <c r="Z14" s="31">
        <v>44916</v>
      </c>
      <c r="AA14" s="62">
        <f t="shared" si="2"/>
        <v>82</v>
      </c>
    </row>
    <row r="15" spans="1:27" ht="177" customHeight="1" x14ac:dyDescent="0.25">
      <c r="A15" s="1">
        <f t="shared" si="1"/>
        <v>12</v>
      </c>
      <c r="B15" s="58" t="s">
        <v>146</v>
      </c>
      <c r="C15" s="59">
        <v>127</v>
      </c>
      <c r="D15" s="58" t="s">
        <v>61</v>
      </c>
      <c r="E15" s="58">
        <v>46</v>
      </c>
      <c r="F15" s="60" t="s">
        <v>147</v>
      </c>
      <c r="G15" s="30" t="s">
        <v>148</v>
      </c>
      <c r="H15" s="30" t="s">
        <v>149</v>
      </c>
      <c r="I15" s="30" t="s">
        <v>150</v>
      </c>
      <c r="J15" s="58">
        <v>1</v>
      </c>
      <c r="K15" s="63" t="s">
        <v>141</v>
      </c>
      <c r="L15" s="26" t="s">
        <v>151</v>
      </c>
      <c r="M15" s="27">
        <v>1</v>
      </c>
      <c r="N15" s="28" t="s">
        <v>39</v>
      </c>
      <c r="O15" s="26" t="s">
        <v>152</v>
      </c>
      <c r="P15" s="27">
        <v>1</v>
      </c>
      <c r="Q15" s="30" t="s">
        <v>37</v>
      </c>
      <c r="R15" s="31">
        <v>44916</v>
      </c>
      <c r="S15" s="19">
        <f t="shared" si="4"/>
        <v>265</v>
      </c>
      <c r="T15" s="322" t="s">
        <v>144</v>
      </c>
      <c r="U15" s="330">
        <v>1</v>
      </c>
      <c r="V15" s="328" t="s">
        <v>39</v>
      </c>
      <c r="W15" s="26" t="s">
        <v>153</v>
      </c>
      <c r="X15" s="27">
        <v>1</v>
      </c>
      <c r="Y15" s="318" t="s">
        <v>73</v>
      </c>
      <c r="Z15" s="31">
        <v>44916</v>
      </c>
      <c r="AA15" s="62">
        <f t="shared" si="2"/>
        <v>82</v>
      </c>
    </row>
    <row r="16" spans="1:27" ht="221.25" customHeight="1" x14ac:dyDescent="0.25">
      <c r="A16" s="1">
        <f t="shared" si="1"/>
        <v>13</v>
      </c>
      <c r="B16" s="58" t="s">
        <v>154</v>
      </c>
      <c r="C16" s="59">
        <v>127</v>
      </c>
      <c r="D16" s="58" t="s">
        <v>61</v>
      </c>
      <c r="E16" s="58">
        <v>46</v>
      </c>
      <c r="F16" s="60" t="s">
        <v>155</v>
      </c>
      <c r="G16" s="30" t="s">
        <v>156</v>
      </c>
      <c r="H16" s="30" t="s">
        <v>157</v>
      </c>
      <c r="I16" s="30" t="s">
        <v>158</v>
      </c>
      <c r="J16" s="58">
        <v>1</v>
      </c>
      <c r="K16" s="63" t="s">
        <v>141</v>
      </c>
      <c r="L16" s="26" t="s">
        <v>159</v>
      </c>
      <c r="M16" s="27">
        <v>1</v>
      </c>
      <c r="N16" s="28" t="s">
        <v>39</v>
      </c>
      <c r="O16" s="26" t="s">
        <v>160</v>
      </c>
      <c r="P16" s="27">
        <v>1</v>
      </c>
      <c r="Q16" s="30" t="s">
        <v>37</v>
      </c>
      <c r="R16" s="31">
        <v>44916</v>
      </c>
      <c r="S16" s="19">
        <f t="shared" si="4"/>
        <v>265</v>
      </c>
      <c r="T16" s="322" t="s">
        <v>144</v>
      </c>
      <c r="U16" s="330">
        <v>1</v>
      </c>
      <c r="V16" s="328" t="s">
        <v>39</v>
      </c>
      <c r="W16" s="26" t="s">
        <v>161</v>
      </c>
      <c r="X16" s="27">
        <v>1</v>
      </c>
      <c r="Y16" s="318" t="s">
        <v>73</v>
      </c>
      <c r="Z16" s="31">
        <v>44916</v>
      </c>
      <c r="AA16" s="62">
        <f t="shared" si="2"/>
        <v>82</v>
      </c>
    </row>
    <row r="17" spans="1:29" ht="173.25" customHeight="1" x14ac:dyDescent="0.25">
      <c r="A17" s="1">
        <f t="shared" si="1"/>
        <v>14</v>
      </c>
      <c r="B17" s="58" t="s">
        <v>162</v>
      </c>
      <c r="C17" s="59">
        <v>127</v>
      </c>
      <c r="D17" s="58" t="s">
        <v>61</v>
      </c>
      <c r="E17" s="58">
        <v>46</v>
      </c>
      <c r="F17" s="60" t="s">
        <v>163</v>
      </c>
      <c r="G17" s="30" t="s">
        <v>164</v>
      </c>
      <c r="H17" s="30" t="s">
        <v>165</v>
      </c>
      <c r="I17" s="30" t="s">
        <v>166</v>
      </c>
      <c r="J17" s="58">
        <v>1</v>
      </c>
      <c r="K17" s="63" t="s">
        <v>141</v>
      </c>
      <c r="L17" s="26" t="s">
        <v>167</v>
      </c>
      <c r="M17" s="27">
        <v>1</v>
      </c>
      <c r="N17" s="28" t="s">
        <v>39</v>
      </c>
      <c r="O17" s="26" t="s">
        <v>168</v>
      </c>
      <c r="P17" s="27">
        <v>1</v>
      </c>
      <c r="Q17" s="30" t="s">
        <v>37</v>
      </c>
      <c r="R17" s="31">
        <v>44916</v>
      </c>
      <c r="S17" s="19">
        <f t="shared" si="4"/>
        <v>265</v>
      </c>
      <c r="T17" s="322" t="s">
        <v>144</v>
      </c>
      <c r="U17" s="330">
        <v>1</v>
      </c>
      <c r="V17" s="328" t="s">
        <v>39</v>
      </c>
      <c r="W17" s="26" t="s">
        <v>169</v>
      </c>
      <c r="X17" s="27">
        <v>1</v>
      </c>
      <c r="Y17" s="318" t="s">
        <v>73</v>
      </c>
      <c r="Z17" s="31">
        <v>44916</v>
      </c>
      <c r="AA17" s="62">
        <f t="shared" si="2"/>
        <v>82</v>
      </c>
    </row>
    <row r="18" spans="1:29" ht="169.5" customHeight="1" x14ac:dyDescent="0.25">
      <c r="A18" s="1">
        <f t="shared" si="1"/>
        <v>15</v>
      </c>
      <c r="B18" s="58" t="s">
        <v>170</v>
      </c>
      <c r="C18" s="59">
        <v>127</v>
      </c>
      <c r="D18" s="58" t="s">
        <v>61</v>
      </c>
      <c r="E18" s="58">
        <v>46</v>
      </c>
      <c r="F18" s="60" t="s">
        <v>171</v>
      </c>
      <c r="G18" s="30" t="s">
        <v>172</v>
      </c>
      <c r="H18" s="30" t="s">
        <v>173</v>
      </c>
      <c r="I18" s="87" t="s">
        <v>174</v>
      </c>
      <c r="J18" s="58">
        <v>1</v>
      </c>
      <c r="K18" s="88" t="s">
        <v>175</v>
      </c>
      <c r="L18" s="26" t="s">
        <v>176</v>
      </c>
      <c r="M18" s="27">
        <v>0</v>
      </c>
      <c r="N18" s="28" t="s">
        <v>68</v>
      </c>
      <c r="O18" s="32" t="s">
        <v>177</v>
      </c>
      <c r="P18" s="27">
        <v>0</v>
      </c>
      <c r="Q18" s="30" t="s">
        <v>70</v>
      </c>
      <c r="R18" s="31">
        <v>44916</v>
      </c>
      <c r="S18" s="19">
        <f t="shared" ref="S18:S24" si="5">+R18-$S$42</f>
        <v>265</v>
      </c>
      <c r="T18" s="322" t="s">
        <v>178</v>
      </c>
      <c r="U18" s="330">
        <v>1</v>
      </c>
      <c r="V18" s="328" t="s">
        <v>39</v>
      </c>
      <c r="W18" s="322" t="s">
        <v>179</v>
      </c>
      <c r="X18" s="323">
        <v>1</v>
      </c>
      <c r="Y18" s="318" t="s">
        <v>73</v>
      </c>
      <c r="Z18" s="326">
        <v>44916</v>
      </c>
      <c r="AA18" s="329">
        <f t="shared" si="2"/>
        <v>82</v>
      </c>
    </row>
    <row r="19" spans="1:29" ht="168.75" customHeight="1" x14ac:dyDescent="0.25">
      <c r="A19" s="1">
        <f t="shared" si="1"/>
        <v>16</v>
      </c>
      <c r="B19" s="58" t="s">
        <v>180</v>
      </c>
      <c r="C19" s="59">
        <v>127</v>
      </c>
      <c r="D19" s="58" t="s">
        <v>61</v>
      </c>
      <c r="E19" s="58">
        <v>46</v>
      </c>
      <c r="F19" s="60" t="s">
        <v>181</v>
      </c>
      <c r="G19" s="30" t="s">
        <v>182</v>
      </c>
      <c r="H19" s="30" t="s">
        <v>183</v>
      </c>
      <c r="I19" s="30" t="s">
        <v>184</v>
      </c>
      <c r="J19" s="58">
        <v>1</v>
      </c>
      <c r="K19" s="71" t="s">
        <v>185</v>
      </c>
      <c r="L19" s="26" t="s">
        <v>186</v>
      </c>
      <c r="M19" s="27">
        <v>0</v>
      </c>
      <c r="N19" s="28" t="s">
        <v>68</v>
      </c>
      <c r="O19" s="32" t="s">
        <v>177</v>
      </c>
      <c r="P19" s="27">
        <v>0</v>
      </c>
      <c r="Q19" s="30" t="s">
        <v>70</v>
      </c>
      <c r="R19" s="31">
        <v>44916</v>
      </c>
      <c r="S19" s="19">
        <f t="shared" si="5"/>
        <v>265</v>
      </c>
      <c r="T19" s="322" t="s">
        <v>178</v>
      </c>
      <c r="U19" s="330">
        <v>1</v>
      </c>
      <c r="V19" s="328" t="s">
        <v>39</v>
      </c>
      <c r="W19" s="322" t="s">
        <v>187</v>
      </c>
      <c r="X19" s="323">
        <v>1</v>
      </c>
      <c r="Y19" s="318" t="s">
        <v>73</v>
      </c>
      <c r="Z19" s="326">
        <v>44916</v>
      </c>
      <c r="AA19" s="329">
        <f t="shared" si="2"/>
        <v>82</v>
      </c>
    </row>
    <row r="20" spans="1:29" ht="148.15" customHeight="1" x14ac:dyDescent="0.25">
      <c r="A20" s="1">
        <f t="shared" si="1"/>
        <v>17</v>
      </c>
      <c r="B20" s="58" t="s">
        <v>188</v>
      </c>
      <c r="C20" s="59">
        <v>127</v>
      </c>
      <c r="D20" s="58" t="s">
        <v>61</v>
      </c>
      <c r="E20" s="58">
        <v>46</v>
      </c>
      <c r="F20" s="60" t="s">
        <v>189</v>
      </c>
      <c r="G20" s="30" t="s">
        <v>190</v>
      </c>
      <c r="H20" s="30" t="s">
        <v>191</v>
      </c>
      <c r="I20" s="60" t="s">
        <v>192</v>
      </c>
      <c r="J20" s="58">
        <v>1</v>
      </c>
      <c r="K20" s="63" t="s">
        <v>193</v>
      </c>
      <c r="L20" s="29" t="s">
        <v>194</v>
      </c>
      <c r="M20" s="27">
        <v>1</v>
      </c>
      <c r="N20" s="28" t="s">
        <v>39</v>
      </c>
      <c r="O20" s="32" t="s">
        <v>195</v>
      </c>
      <c r="P20" s="27">
        <v>1</v>
      </c>
      <c r="Q20" s="89" t="s">
        <v>37</v>
      </c>
      <c r="R20" s="31">
        <v>44916</v>
      </c>
      <c r="S20" s="19">
        <f t="shared" si="5"/>
        <v>265</v>
      </c>
      <c r="T20" s="322" t="s">
        <v>196</v>
      </c>
      <c r="U20" s="330">
        <v>1</v>
      </c>
      <c r="V20" s="328" t="s">
        <v>39</v>
      </c>
      <c r="W20" s="26" t="s">
        <v>197</v>
      </c>
      <c r="X20" s="27">
        <v>1</v>
      </c>
      <c r="Y20" s="30" t="s">
        <v>198</v>
      </c>
      <c r="Z20" s="31">
        <v>44916</v>
      </c>
      <c r="AA20" s="62">
        <f t="shared" si="2"/>
        <v>82</v>
      </c>
    </row>
    <row r="21" spans="1:29" ht="153" customHeight="1" x14ac:dyDescent="0.25">
      <c r="A21" s="1">
        <f t="shared" si="1"/>
        <v>18</v>
      </c>
      <c r="B21" s="58" t="s">
        <v>199</v>
      </c>
      <c r="C21" s="59">
        <v>127</v>
      </c>
      <c r="D21" s="58" t="s">
        <v>61</v>
      </c>
      <c r="E21" s="58">
        <v>46</v>
      </c>
      <c r="F21" s="60" t="s">
        <v>189</v>
      </c>
      <c r="G21" s="30" t="s">
        <v>190</v>
      </c>
      <c r="H21" s="30" t="s">
        <v>191</v>
      </c>
      <c r="I21" s="60" t="s">
        <v>200</v>
      </c>
      <c r="J21" s="58">
        <v>2</v>
      </c>
      <c r="K21" s="63" t="s">
        <v>201</v>
      </c>
      <c r="L21" s="29" t="s">
        <v>202</v>
      </c>
      <c r="M21" s="27">
        <v>1</v>
      </c>
      <c r="N21" s="28" t="s">
        <v>39</v>
      </c>
      <c r="O21" s="32" t="s">
        <v>203</v>
      </c>
      <c r="P21" s="27">
        <v>1</v>
      </c>
      <c r="Q21" s="30" t="s">
        <v>37</v>
      </c>
      <c r="R21" s="31">
        <v>44916</v>
      </c>
      <c r="S21" s="19">
        <f t="shared" si="5"/>
        <v>265</v>
      </c>
      <c r="T21" s="322" t="s">
        <v>196</v>
      </c>
      <c r="U21" s="330">
        <v>1</v>
      </c>
      <c r="V21" s="328" t="s">
        <v>39</v>
      </c>
      <c r="W21" s="26" t="s">
        <v>204</v>
      </c>
      <c r="X21" s="27">
        <v>1</v>
      </c>
      <c r="Y21" s="30" t="s">
        <v>198</v>
      </c>
      <c r="Z21" s="31">
        <v>44916</v>
      </c>
      <c r="AA21" s="62">
        <f t="shared" si="2"/>
        <v>82</v>
      </c>
    </row>
    <row r="22" spans="1:29" ht="189.6" customHeight="1" x14ac:dyDescent="0.25">
      <c r="A22" s="1">
        <f t="shared" si="1"/>
        <v>19</v>
      </c>
      <c r="B22" s="58" t="s">
        <v>205</v>
      </c>
      <c r="C22" s="59">
        <v>127</v>
      </c>
      <c r="D22" s="58" t="s">
        <v>61</v>
      </c>
      <c r="E22" s="58">
        <v>46</v>
      </c>
      <c r="F22" s="60" t="s">
        <v>30</v>
      </c>
      <c r="G22" s="30" t="s">
        <v>206</v>
      </c>
      <c r="H22" s="30" t="s">
        <v>207</v>
      </c>
      <c r="I22" s="30" t="s">
        <v>208</v>
      </c>
      <c r="J22" s="58">
        <v>1</v>
      </c>
      <c r="K22" s="63" t="s">
        <v>209</v>
      </c>
      <c r="L22" s="26" t="s">
        <v>210</v>
      </c>
      <c r="M22" s="27">
        <v>0</v>
      </c>
      <c r="N22" s="28" t="s">
        <v>68</v>
      </c>
      <c r="O22" s="32" t="s">
        <v>69</v>
      </c>
      <c r="P22" s="27">
        <v>0</v>
      </c>
      <c r="Q22" s="30" t="s">
        <v>211</v>
      </c>
      <c r="R22" s="31">
        <v>44916</v>
      </c>
      <c r="S22" s="19">
        <f t="shared" si="5"/>
        <v>265</v>
      </c>
      <c r="T22" s="26" t="s">
        <v>212</v>
      </c>
      <c r="U22" s="27">
        <v>1</v>
      </c>
      <c r="V22" s="328" t="s">
        <v>39</v>
      </c>
      <c r="W22" s="26" t="s">
        <v>213</v>
      </c>
      <c r="X22" s="27">
        <v>1</v>
      </c>
      <c r="Y22" s="30" t="s">
        <v>198</v>
      </c>
      <c r="Z22" s="31">
        <v>44916</v>
      </c>
      <c r="AA22" s="62">
        <f t="shared" si="2"/>
        <v>82</v>
      </c>
    </row>
    <row r="23" spans="1:29" ht="204.6" customHeight="1" x14ac:dyDescent="0.25">
      <c r="A23" s="1">
        <f t="shared" si="1"/>
        <v>20</v>
      </c>
      <c r="B23" s="58" t="s">
        <v>214</v>
      </c>
      <c r="C23" s="59">
        <v>127</v>
      </c>
      <c r="D23" s="58" t="s">
        <v>61</v>
      </c>
      <c r="E23" s="58">
        <v>46</v>
      </c>
      <c r="F23" s="60" t="s">
        <v>30</v>
      </c>
      <c r="G23" s="30" t="s">
        <v>206</v>
      </c>
      <c r="H23" s="30" t="s">
        <v>207</v>
      </c>
      <c r="I23" s="60" t="s">
        <v>215</v>
      </c>
      <c r="J23" s="58">
        <v>2</v>
      </c>
      <c r="K23" s="63" t="s">
        <v>216</v>
      </c>
      <c r="L23" s="26" t="s">
        <v>217</v>
      </c>
      <c r="M23" s="27">
        <v>0</v>
      </c>
      <c r="N23" s="28" t="s">
        <v>68</v>
      </c>
      <c r="O23" s="32" t="s">
        <v>69</v>
      </c>
      <c r="P23" s="27">
        <v>0</v>
      </c>
      <c r="Q23" s="30" t="s">
        <v>211</v>
      </c>
      <c r="R23" s="31">
        <v>44916</v>
      </c>
      <c r="S23" s="19">
        <f t="shared" si="5"/>
        <v>265</v>
      </c>
      <c r="T23" s="26" t="s">
        <v>212</v>
      </c>
      <c r="U23" s="27">
        <v>1</v>
      </c>
      <c r="V23" s="328" t="s">
        <v>39</v>
      </c>
      <c r="W23" s="26" t="s">
        <v>218</v>
      </c>
      <c r="X23" s="27">
        <v>1</v>
      </c>
      <c r="Y23" s="30" t="s">
        <v>198</v>
      </c>
      <c r="Z23" s="31">
        <v>44916</v>
      </c>
      <c r="AA23" s="62">
        <f t="shared" si="2"/>
        <v>82</v>
      </c>
    </row>
    <row r="24" spans="1:29" ht="255" customHeight="1" x14ac:dyDescent="0.25">
      <c r="A24" s="1">
        <f t="shared" si="1"/>
        <v>21</v>
      </c>
      <c r="B24" s="58" t="s">
        <v>219</v>
      </c>
      <c r="C24" s="59">
        <v>127</v>
      </c>
      <c r="D24" s="58" t="s">
        <v>61</v>
      </c>
      <c r="E24" s="58">
        <v>46</v>
      </c>
      <c r="F24" s="60" t="s">
        <v>44</v>
      </c>
      <c r="G24" s="60" t="s">
        <v>220</v>
      </c>
      <c r="H24" s="60" t="s">
        <v>221</v>
      </c>
      <c r="I24" s="60" t="s">
        <v>222</v>
      </c>
      <c r="J24" s="58">
        <v>1</v>
      </c>
      <c r="K24" s="63" t="s">
        <v>223</v>
      </c>
      <c r="L24" s="26" t="s">
        <v>224</v>
      </c>
      <c r="M24" s="27">
        <v>0</v>
      </c>
      <c r="N24" s="28" t="s">
        <v>68</v>
      </c>
      <c r="O24" s="32" t="s">
        <v>69</v>
      </c>
      <c r="P24" s="27">
        <v>0</v>
      </c>
      <c r="Q24" s="30" t="s">
        <v>211</v>
      </c>
      <c r="R24" s="31">
        <v>44916</v>
      </c>
      <c r="S24" s="19">
        <f t="shared" si="5"/>
        <v>265</v>
      </c>
      <c r="T24" s="26" t="s">
        <v>212</v>
      </c>
      <c r="U24" s="27">
        <v>1</v>
      </c>
      <c r="V24" s="328" t="s">
        <v>39</v>
      </c>
      <c r="W24" s="26" t="s">
        <v>225</v>
      </c>
      <c r="X24" s="27">
        <v>1</v>
      </c>
      <c r="Y24" s="30" t="s">
        <v>198</v>
      </c>
      <c r="Z24" s="31">
        <v>44916</v>
      </c>
      <c r="AA24" s="62">
        <f t="shared" si="2"/>
        <v>82</v>
      </c>
    </row>
    <row r="25" spans="1:29" ht="133.9" customHeight="1" x14ac:dyDescent="0.25">
      <c r="A25" s="1">
        <f t="shared" si="1"/>
        <v>22</v>
      </c>
      <c r="B25" s="58" t="s">
        <v>226</v>
      </c>
      <c r="C25" s="59">
        <v>127</v>
      </c>
      <c r="D25" s="58" t="s">
        <v>61</v>
      </c>
      <c r="E25" s="58">
        <v>46</v>
      </c>
      <c r="F25" s="60" t="s">
        <v>53</v>
      </c>
      <c r="G25" s="30" t="s">
        <v>227</v>
      </c>
      <c r="H25" s="60" t="s">
        <v>228</v>
      </c>
      <c r="I25" s="60" t="s">
        <v>229</v>
      </c>
      <c r="J25" s="58">
        <v>1</v>
      </c>
      <c r="K25" s="63" t="s">
        <v>230</v>
      </c>
      <c r="L25" s="26" t="s">
        <v>231</v>
      </c>
      <c r="M25" s="27">
        <v>0</v>
      </c>
      <c r="N25" s="28" t="s">
        <v>68</v>
      </c>
      <c r="O25" s="32" t="s">
        <v>69</v>
      </c>
      <c r="P25" s="27">
        <v>0</v>
      </c>
      <c r="Q25" s="30" t="s">
        <v>211</v>
      </c>
      <c r="R25" s="31">
        <v>44916</v>
      </c>
      <c r="S25" s="19">
        <f t="shared" ref="S25:S29" si="6">+R25-$S$42</f>
        <v>265</v>
      </c>
      <c r="T25" s="26" t="s">
        <v>212</v>
      </c>
      <c r="U25" s="27">
        <v>1</v>
      </c>
      <c r="V25" s="328" t="s">
        <v>39</v>
      </c>
      <c r="W25" s="26" t="s">
        <v>232</v>
      </c>
      <c r="X25" s="27">
        <v>1</v>
      </c>
      <c r="Y25" s="30" t="s">
        <v>198</v>
      </c>
      <c r="Z25" s="31">
        <v>44916</v>
      </c>
      <c r="AA25" s="62">
        <f t="shared" si="2"/>
        <v>82</v>
      </c>
    </row>
    <row r="26" spans="1:29" ht="170.45" customHeight="1" x14ac:dyDescent="0.25">
      <c r="A26" s="1">
        <f t="shared" si="1"/>
        <v>23</v>
      </c>
      <c r="B26" s="58" t="s">
        <v>233</v>
      </c>
      <c r="C26" s="59">
        <v>127</v>
      </c>
      <c r="D26" s="58" t="s">
        <v>61</v>
      </c>
      <c r="E26" s="58">
        <v>46</v>
      </c>
      <c r="F26" s="60" t="s">
        <v>234</v>
      </c>
      <c r="G26" s="30" t="s">
        <v>235</v>
      </c>
      <c r="H26" s="30" t="s">
        <v>236</v>
      </c>
      <c r="I26" s="60" t="s">
        <v>237</v>
      </c>
      <c r="J26" s="58">
        <v>1</v>
      </c>
      <c r="K26" s="63" t="s">
        <v>238</v>
      </c>
      <c r="L26" s="26" t="s">
        <v>239</v>
      </c>
      <c r="M26" s="27">
        <v>0</v>
      </c>
      <c r="N26" s="28" t="s">
        <v>68</v>
      </c>
      <c r="O26" s="32" t="s">
        <v>69</v>
      </c>
      <c r="P26" s="27">
        <v>0</v>
      </c>
      <c r="Q26" s="30" t="s">
        <v>211</v>
      </c>
      <c r="R26" s="31">
        <v>44916</v>
      </c>
      <c r="S26" s="19">
        <f t="shared" si="6"/>
        <v>265</v>
      </c>
      <c r="T26" s="26" t="s">
        <v>240</v>
      </c>
      <c r="U26" s="27">
        <v>1</v>
      </c>
      <c r="V26" s="28" t="s">
        <v>39</v>
      </c>
      <c r="W26" s="26" t="s">
        <v>241</v>
      </c>
      <c r="X26" s="27">
        <v>1</v>
      </c>
      <c r="Y26" s="30" t="s">
        <v>198</v>
      </c>
      <c r="Z26" s="31">
        <v>44916</v>
      </c>
      <c r="AA26" s="62">
        <f t="shared" si="2"/>
        <v>82</v>
      </c>
    </row>
    <row r="27" spans="1:29" ht="256.14999999999998" customHeight="1" x14ac:dyDescent="0.25">
      <c r="A27" s="1">
        <f>+A26+1</f>
        <v>24</v>
      </c>
      <c r="B27" s="58" t="s">
        <v>242</v>
      </c>
      <c r="C27" s="59">
        <v>127</v>
      </c>
      <c r="D27" s="58" t="s">
        <v>61</v>
      </c>
      <c r="E27" s="58">
        <v>46</v>
      </c>
      <c r="F27" s="60" t="s">
        <v>243</v>
      </c>
      <c r="G27" s="60" t="s">
        <v>244</v>
      </c>
      <c r="H27" s="60" t="s">
        <v>245</v>
      </c>
      <c r="I27" s="60" t="s">
        <v>246</v>
      </c>
      <c r="J27" s="58">
        <v>1</v>
      </c>
      <c r="K27" s="63" t="s">
        <v>247</v>
      </c>
      <c r="L27" s="26" t="s">
        <v>248</v>
      </c>
      <c r="M27" s="27">
        <v>1</v>
      </c>
      <c r="N27" s="28" t="s">
        <v>39</v>
      </c>
      <c r="O27" s="32" t="s">
        <v>249</v>
      </c>
      <c r="P27" s="27">
        <v>1</v>
      </c>
      <c r="Q27" s="30" t="s">
        <v>37</v>
      </c>
      <c r="R27" s="31">
        <v>44916</v>
      </c>
      <c r="S27" s="19">
        <f t="shared" si="6"/>
        <v>265</v>
      </c>
      <c r="T27" s="322" t="s">
        <v>144</v>
      </c>
      <c r="U27" s="330">
        <v>1</v>
      </c>
      <c r="V27" s="328" t="s">
        <v>39</v>
      </c>
      <c r="W27" s="26" t="s">
        <v>250</v>
      </c>
      <c r="X27" s="27">
        <v>1</v>
      </c>
      <c r="Y27" s="30" t="s">
        <v>198</v>
      </c>
      <c r="Z27" s="31">
        <v>44916</v>
      </c>
      <c r="AA27" s="62">
        <f t="shared" si="2"/>
        <v>82</v>
      </c>
    </row>
    <row r="28" spans="1:29" ht="143.25" customHeight="1" x14ac:dyDescent="0.25">
      <c r="A28" s="1">
        <f t="shared" si="1"/>
        <v>25</v>
      </c>
      <c r="B28" s="58" t="s">
        <v>251</v>
      </c>
      <c r="C28" s="59">
        <v>127</v>
      </c>
      <c r="D28" s="58" t="s">
        <v>61</v>
      </c>
      <c r="E28" s="58">
        <v>46</v>
      </c>
      <c r="F28" s="60" t="s">
        <v>252</v>
      </c>
      <c r="G28" s="30" t="s">
        <v>253</v>
      </c>
      <c r="H28" s="60" t="s">
        <v>254</v>
      </c>
      <c r="I28" s="60" t="s">
        <v>255</v>
      </c>
      <c r="J28" s="58">
        <v>1</v>
      </c>
      <c r="K28" s="88" t="s">
        <v>256</v>
      </c>
      <c r="L28" s="26" t="s">
        <v>257</v>
      </c>
      <c r="M28" s="27">
        <v>1</v>
      </c>
      <c r="N28" s="28" t="s">
        <v>39</v>
      </c>
      <c r="O28" s="32" t="s">
        <v>258</v>
      </c>
      <c r="P28" s="27">
        <v>1</v>
      </c>
      <c r="Q28" s="30" t="s">
        <v>37</v>
      </c>
      <c r="R28" s="31">
        <v>44916</v>
      </c>
      <c r="S28" s="19">
        <f t="shared" si="6"/>
        <v>265</v>
      </c>
      <c r="T28" s="322" t="s">
        <v>144</v>
      </c>
      <c r="U28" s="330">
        <v>1</v>
      </c>
      <c r="V28" s="328" t="s">
        <v>39</v>
      </c>
      <c r="W28" s="26" t="s">
        <v>259</v>
      </c>
      <c r="X28" s="27">
        <v>1</v>
      </c>
      <c r="Y28" s="30" t="s">
        <v>198</v>
      </c>
      <c r="Z28" s="31">
        <v>44916</v>
      </c>
      <c r="AA28" s="62">
        <f t="shared" si="2"/>
        <v>82</v>
      </c>
    </row>
    <row r="29" spans="1:29" ht="300.75" customHeight="1" x14ac:dyDescent="0.25">
      <c r="A29" s="1">
        <f t="shared" si="1"/>
        <v>26</v>
      </c>
      <c r="B29" s="58" t="s">
        <v>260</v>
      </c>
      <c r="C29" s="59">
        <v>127</v>
      </c>
      <c r="D29" s="58" t="s">
        <v>61</v>
      </c>
      <c r="E29" s="58">
        <v>46</v>
      </c>
      <c r="F29" s="60" t="s">
        <v>261</v>
      </c>
      <c r="G29" s="30" t="s">
        <v>262</v>
      </c>
      <c r="H29" s="30" t="s">
        <v>263</v>
      </c>
      <c r="I29" s="30" t="s">
        <v>264</v>
      </c>
      <c r="J29" s="58">
        <v>1</v>
      </c>
      <c r="K29" s="63" t="s">
        <v>265</v>
      </c>
      <c r="L29" s="29" t="s">
        <v>266</v>
      </c>
      <c r="M29" s="27">
        <v>0.25</v>
      </c>
      <c r="N29" s="28" t="s">
        <v>39</v>
      </c>
      <c r="O29" s="26" t="s">
        <v>267</v>
      </c>
      <c r="P29" s="27">
        <v>0.25</v>
      </c>
      <c r="Q29" s="30" t="s">
        <v>268</v>
      </c>
      <c r="R29" s="31">
        <v>44916</v>
      </c>
      <c r="S29" s="19">
        <f t="shared" si="6"/>
        <v>265</v>
      </c>
      <c r="T29" s="86" t="s">
        <v>269</v>
      </c>
      <c r="U29" s="79">
        <v>0.75</v>
      </c>
      <c r="V29" s="90" t="s">
        <v>270</v>
      </c>
      <c r="W29" s="26" t="s">
        <v>271</v>
      </c>
      <c r="X29" s="81">
        <v>0.75</v>
      </c>
      <c r="Y29" s="30" t="s">
        <v>115</v>
      </c>
      <c r="Z29" s="31">
        <v>44916</v>
      </c>
      <c r="AA29" s="62">
        <f t="shared" si="2"/>
        <v>82</v>
      </c>
      <c r="AC29" s="43"/>
    </row>
    <row r="30" spans="1:29" ht="132.6" customHeight="1" x14ac:dyDescent="0.25">
      <c r="A30" s="1">
        <f t="shared" si="1"/>
        <v>27</v>
      </c>
      <c r="B30" s="58" t="s">
        <v>272</v>
      </c>
      <c r="C30" s="59">
        <v>127</v>
      </c>
      <c r="D30" s="58" t="s">
        <v>61</v>
      </c>
      <c r="E30" s="58">
        <v>46</v>
      </c>
      <c r="F30" s="60" t="s">
        <v>261</v>
      </c>
      <c r="G30" s="30" t="s">
        <v>262</v>
      </c>
      <c r="H30" s="60" t="s">
        <v>273</v>
      </c>
      <c r="I30" s="60" t="s">
        <v>274</v>
      </c>
      <c r="J30" s="58">
        <v>2</v>
      </c>
      <c r="K30" s="63" t="s">
        <v>275</v>
      </c>
      <c r="L30" s="26" t="s">
        <v>276</v>
      </c>
      <c r="M30" s="27">
        <v>0</v>
      </c>
      <c r="N30" s="28" t="s">
        <v>68</v>
      </c>
      <c r="O30" s="32" t="s">
        <v>69</v>
      </c>
      <c r="P30" s="27">
        <v>0</v>
      </c>
      <c r="Q30" s="30" t="s">
        <v>70</v>
      </c>
      <c r="R30" s="31">
        <v>44916</v>
      </c>
      <c r="S30" s="19">
        <f t="shared" ref="S30:S35" si="7">+R30-$S$42</f>
        <v>265</v>
      </c>
      <c r="T30" s="91" t="s">
        <v>277</v>
      </c>
      <c r="U30" s="79">
        <v>0.2</v>
      </c>
      <c r="V30" s="66" t="s">
        <v>39</v>
      </c>
      <c r="W30" s="26" t="s">
        <v>278</v>
      </c>
      <c r="X30" s="81">
        <v>0.2</v>
      </c>
      <c r="Y30" s="30" t="s">
        <v>279</v>
      </c>
      <c r="Z30" s="31">
        <v>44916</v>
      </c>
      <c r="AA30" s="62">
        <f t="shared" si="2"/>
        <v>82</v>
      </c>
    </row>
    <row r="31" spans="1:29" ht="114.6" customHeight="1" x14ac:dyDescent="0.25">
      <c r="A31" s="1">
        <f t="shared" si="1"/>
        <v>28</v>
      </c>
      <c r="B31" s="58" t="s">
        <v>280</v>
      </c>
      <c r="C31" s="59">
        <v>127</v>
      </c>
      <c r="D31" s="58" t="s">
        <v>61</v>
      </c>
      <c r="E31" s="58">
        <v>46</v>
      </c>
      <c r="F31" s="60" t="s">
        <v>281</v>
      </c>
      <c r="G31" s="60" t="s">
        <v>282</v>
      </c>
      <c r="H31" s="60" t="s">
        <v>283</v>
      </c>
      <c r="I31" s="60" t="s">
        <v>284</v>
      </c>
      <c r="J31" s="58">
        <v>1</v>
      </c>
      <c r="K31" s="63" t="s">
        <v>285</v>
      </c>
      <c r="L31" s="26" t="s">
        <v>286</v>
      </c>
      <c r="M31" s="27">
        <v>1</v>
      </c>
      <c r="N31" s="28" t="s">
        <v>39</v>
      </c>
      <c r="O31" s="32" t="s">
        <v>287</v>
      </c>
      <c r="P31" s="27">
        <v>1</v>
      </c>
      <c r="Q31" s="30" t="s">
        <v>37</v>
      </c>
      <c r="R31" s="31">
        <v>44916</v>
      </c>
      <c r="S31" s="19">
        <f t="shared" si="7"/>
        <v>265</v>
      </c>
      <c r="T31" s="322" t="s">
        <v>144</v>
      </c>
      <c r="U31" s="330">
        <v>1</v>
      </c>
      <c r="V31" s="328" t="s">
        <v>39</v>
      </c>
      <c r="W31" s="26" t="s">
        <v>288</v>
      </c>
      <c r="X31" s="27">
        <v>1</v>
      </c>
      <c r="Y31" s="30" t="s">
        <v>198</v>
      </c>
      <c r="Z31" s="31">
        <v>44916</v>
      </c>
      <c r="AA31" s="62">
        <f t="shared" si="2"/>
        <v>82</v>
      </c>
    </row>
    <row r="32" spans="1:29" ht="147" customHeight="1" x14ac:dyDescent="0.25">
      <c r="A32" s="1">
        <f t="shared" si="1"/>
        <v>29</v>
      </c>
      <c r="B32" s="58" t="s">
        <v>289</v>
      </c>
      <c r="C32" s="59">
        <v>127</v>
      </c>
      <c r="D32" s="58" t="s">
        <v>61</v>
      </c>
      <c r="E32" s="58">
        <v>46</v>
      </c>
      <c r="F32" s="60" t="s">
        <v>290</v>
      </c>
      <c r="G32" s="30" t="s">
        <v>291</v>
      </c>
      <c r="H32" s="30" t="s">
        <v>292</v>
      </c>
      <c r="I32" s="60" t="s">
        <v>293</v>
      </c>
      <c r="J32" s="58">
        <v>1</v>
      </c>
      <c r="K32" s="63" t="s">
        <v>294</v>
      </c>
      <c r="L32" s="26" t="s">
        <v>295</v>
      </c>
      <c r="M32" s="27">
        <v>0</v>
      </c>
      <c r="N32" s="28" t="s">
        <v>68</v>
      </c>
      <c r="O32" s="32" t="s">
        <v>69</v>
      </c>
      <c r="P32" s="27">
        <v>0</v>
      </c>
      <c r="Q32" s="30" t="s">
        <v>70</v>
      </c>
      <c r="R32" s="31">
        <v>44916</v>
      </c>
      <c r="S32" s="19">
        <f t="shared" si="7"/>
        <v>265</v>
      </c>
      <c r="T32" s="64" t="s">
        <v>296</v>
      </c>
      <c r="U32" s="79">
        <v>0.7</v>
      </c>
      <c r="V32" s="66" t="s">
        <v>39</v>
      </c>
      <c r="W32" s="72" t="s">
        <v>297</v>
      </c>
      <c r="X32" s="81">
        <v>0.7</v>
      </c>
      <c r="Y32" s="70" t="s">
        <v>115</v>
      </c>
      <c r="Z32" s="76">
        <v>44916</v>
      </c>
      <c r="AA32" s="82">
        <f t="shared" si="2"/>
        <v>82</v>
      </c>
    </row>
    <row r="33" spans="1:28" ht="195" customHeight="1" x14ac:dyDescent="0.25">
      <c r="A33" s="1">
        <f t="shared" si="1"/>
        <v>30</v>
      </c>
      <c r="B33" s="58" t="s">
        <v>298</v>
      </c>
      <c r="C33" s="59">
        <v>127</v>
      </c>
      <c r="D33" s="58" t="s">
        <v>61</v>
      </c>
      <c r="E33" s="58">
        <v>46</v>
      </c>
      <c r="F33" s="60" t="s">
        <v>299</v>
      </c>
      <c r="G33" s="60" t="s">
        <v>300</v>
      </c>
      <c r="H33" s="30" t="s">
        <v>301</v>
      </c>
      <c r="I33" s="60" t="s">
        <v>302</v>
      </c>
      <c r="J33" s="58">
        <v>1</v>
      </c>
      <c r="K33" s="63" t="s">
        <v>294</v>
      </c>
      <c r="L33" s="26" t="s">
        <v>303</v>
      </c>
      <c r="M33" s="27">
        <v>0</v>
      </c>
      <c r="N33" s="28" t="s">
        <v>68</v>
      </c>
      <c r="O33" s="32" t="s">
        <v>69</v>
      </c>
      <c r="P33" s="27">
        <v>0</v>
      </c>
      <c r="Q33" s="30" t="s">
        <v>70</v>
      </c>
      <c r="R33" s="31">
        <v>44916</v>
      </c>
      <c r="S33" s="19">
        <f t="shared" si="7"/>
        <v>265</v>
      </c>
      <c r="T33" s="64" t="s">
        <v>304</v>
      </c>
      <c r="U33" s="79">
        <v>0.7</v>
      </c>
      <c r="V33" s="66" t="s">
        <v>39</v>
      </c>
      <c r="W33" s="32" t="s">
        <v>305</v>
      </c>
      <c r="X33" s="81">
        <v>0.7</v>
      </c>
      <c r="Y33" s="70" t="s">
        <v>115</v>
      </c>
      <c r="Z33" s="31">
        <v>44916</v>
      </c>
      <c r="AA33" s="62">
        <f t="shared" si="2"/>
        <v>82</v>
      </c>
    </row>
    <row r="34" spans="1:28" ht="152.25" customHeight="1" x14ac:dyDescent="0.25">
      <c r="A34" s="1">
        <f t="shared" si="1"/>
        <v>31</v>
      </c>
      <c r="B34" s="58" t="s">
        <v>306</v>
      </c>
      <c r="C34" s="59">
        <v>127</v>
      </c>
      <c r="D34" s="58" t="s">
        <v>61</v>
      </c>
      <c r="E34" s="58">
        <v>46</v>
      </c>
      <c r="F34" s="60" t="s">
        <v>307</v>
      </c>
      <c r="G34" s="60" t="s">
        <v>308</v>
      </c>
      <c r="H34" s="60" t="s">
        <v>309</v>
      </c>
      <c r="I34" s="60" t="s">
        <v>310</v>
      </c>
      <c r="J34" s="58">
        <v>1</v>
      </c>
      <c r="K34" s="63" t="s">
        <v>66</v>
      </c>
      <c r="L34" s="26" t="s">
        <v>311</v>
      </c>
      <c r="M34" s="27">
        <v>0</v>
      </c>
      <c r="N34" s="28" t="s">
        <v>68</v>
      </c>
      <c r="O34" s="32" t="s">
        <v>69</v>
      </c>
      <c r="P34" s="27">
        <v>0</v>
      </c>
      <c r="Q34" s="30" t="s">
        <v>70</v>
      </c>
      <c r="R34" s="31">
        <v>44916</v>
      </c>
      <c r="S34" s="19">
        <f t="shared" si="7"/>
        <v>265</v>
      </c>
      <c r="T34" s="322" t="s">
        <v>144</v>
      </c>
      <c r="U34" s="330">
        <v>1</v>
      </c>
      <c r="V34" s="328" t="s">
        <v>39</v>
      </c>
      <c r="W34" s="26" t="s">
        <v>312</v>
      </c>
      <c r="X34" s="27">
        <v>1</v>
      </c>
      <c r="Y34" s="30" t="s">
        <v>198</v>
      </c>
      <c r="Z34" s="31">
        <v>44916</v>
      </c>
      <c r="AA34" s="62">
        <f t="shared" si="2"/>
        <v>82</v>
      </c>
    </row>
    <row r="35" spans="1:28" ht="387" customHeight="1" x14ac:dyDescent="0.25">
      <c r="A35" s="1">
        <f t="shared" si="1"/>
        <v>32</v>
      </c>
      <c r="B35" s="58" t="s">
        <v>313</v>
      </c>
      <c r="C35" s="59">
        <v>127</v>
      </c>
      <c r="D35" s="58" t="s">
        <v>61</v>
      </c>
      <c r="E35" s="58">
        <v>48</v>
      </c>
      <c r="F35" s="60" t="s">
        <v>252</v>
      </c>
      <c r="G35" s="30" t="s">
        <v>314</v>
      </c>
      <c r="H35" s="60" t="s">
        <v>315</v>
      </c>
      <c r="I35" s="60" t="s">
        <v>316</v>
      </c>
      <c r="J35" s="58">
        <v>1</v>
      </c>
      <c r="K35" s="92" t="s">
        <v>317</v>
      </c>
      <c r="L35" s="325" t="s">
        <v>318</v>
      </c>
      <c r="M35" s="27">
        <v>0.15</v>
      </c>
      <c r="N35" s="28" t="s">
        <v>39</v>
      </c>
      <c r="O35" s="26" t="s">
        <v>319</v>
      </c>
      <c r="P35" s="27">
        <v>0.15</v>
      </c>
      <c r="Q35" s="30" t="s">
        <v>103</v>
      </c>
      <c r="R35" s="31">
        <v>44918</v>
      </c>
      <c r="S35" s="19">
        <f t="shared" si="7"/>
        <v>267</v>
      </c>
      <c r="T35" s="26" t="s">
        <v>320</v>
      </c>
      <c r="U35" s="79">
        <v>0.75</v>
      </c>
      <c r="V35" s="90" t="s">
        <v>321</v>
      </c>
      <c r="W35" s="26" t="s">
        <v>322</v>
      </c>
      <c r="X35" s="81">
        <v>0.75</v>
      </c>
      <c r="Y35" s="30" t="s">
        <v>323</v>
      </c>
      <c r="Z35" s="31">
        <v>44918</v>
      </c>
      <c r="AA35" s="62">
        <f t="shared" si="2"/>
        <v>84</v>
      </c>
    </row>
    <row r="36" spans="1:28" ht="255" x14ac:dyDescent="0.25">
      <c r="A36" s="1">
        <f t="shared" si="1"/>
        <v>33</v>
      </c>
      <c r="B36" s="58" t="s">
        <v>324</v>
      </c>
      <c r="C36" s="59">
        <v>127</v>
      </c>
      <c r="D36" s="58" t="s">
        <v>61</v>
      </c>
      <c r="E36" s="58">
        <v>48</v>
      </c>
      <c r="F36" s="60" t="s">
        <v>325</v>
      </c>
      <c r="G36" s="30" t="s">
        <v>326</v>
      </c>
      <c r="H36" s="30" t="s">
        <v>327</v>
      </c>
      <c r="I36" s="30" t="s">
        <v>328</v>
      </c>
      <c r="J36" s="58">
        <v>1</v>
      </c>
      <c r="K36" s="92" t="s">
        <v>329</v>
      </c>
      <c r="L36" s="325" t="s">
        <v>330</v>
      </c>
      <c r="M36" s="27">
        <v>0.4</v>
      </c>
      <c r="N36" s="28" t="s">
        <v>39</v>
      </c>
      <c r="O36" s="26" t="s">
        <v>331</v>
      </c>
      <c r="P36" s="27">
        <v>0.3</v>
      </c>
      <c r="Q36" s="30" t="s">
        <v>268</v>
      </c>
      <c r="R36" s="31">
        <v>44918</v>
      </c>
      <c r="S36" s="19">
        <f t="shared" ref="S36:S39" si="8">+R36-$S$42</f>
        <v>267</v>
      </c>
      <c r="T36" s="86" t="s">
        <v>332</v>
      </c>
      <c r="U36" s="79">
        <v>0.75</v>
      </c>
      <c r="V36" s="90" t="s">
        <v>333</v>
      </c>
      <c r="W36" s="72" t="s">
        <v>334</v>
      </c>
      <c r="X36" s="81">
        <v>0.75</v>
      </c>
      <c r="Y36" s="30" t="s">
        <v>115</v>
      </c>
      <c r="Z36" s="31">
        <v>44918</v>
      </c>
      <c r="AA36" s="62">
        <f t="shared" si="2"/>
        <v>84</v>
      </c>
    </row>
    <row r="37" spans="1:28" ht="296.25" customHeight="1" x14ac:dyDescent="0.25">
      <c r="A37" s="1">
        <f t="shared" si="1"/>
        <v>34</v>
      </c>
      <c r="B37" s="58" t="s">
        <v>335</v>
      </c>
      <c r="C37" s="59">
        <v>127</v>
      </c>
      <c r="D37" s="58" t="s">
        <v>61</v>
      </c>
      <c r="E37" s="58">
        <v>48</v>
      </c>
      <c r="F37" s="60" t="s">
        <v>336</v>
      </c>
      <c r="G37" s="30" t="s">
        <v>337</v>
      </c>
      <c r="H37" s="30" t="s">
        <v>338</v>
      </c>
      <c r="I37" s="30" t="s">
        <v>339</v>
      </c>
      <c r="J37" s="58">
        <v>1</v>
      </c>
      <c r="K37" s="92" t="s">
        <v>340</v>
      </c>
      <c r="L37" s="325" t="s">
        <v>341</v>
      </c>
      <c r="M37" s="27">
        <v>0.3</v>
      </c>
      <c r="N37" s="28" t="s">
        <v>39</v>
      </c>
      <c r="O37" s="26" t="s">
        <v>342</v>
      </c>
      <c r="P37" s="27">
        <v>0.3</v>
      </c>
      <c r="Q37" s="30" t="s">
        <v>343</v>
      </c>
      <c r="R37" s="31">
        <v>44918</v>
      </c>
      <c r="S37" s="19">
        <f t="shared" si="8"/>
        <v>267</v>
      </c>
      <c r="T37" s="86" t="s">
        <v>344</v>
      </c>
      <c r="U37" s="79">
        <v>0.8</v>
      </c>
      <c r="V37" s="90" t="s">
        <v>345</v>
      </c>
      <c r="W37" s="26" t="s">
        <v>346</v>
      </c>
      <c r="X37" s="81">
        <v>0.75</v>
      </c>
      <c r="Y37" s="30" t="s">
        <v>347</v>
      </c>
      <c r="Z37" s="31">
        <v>44918</v>
      </c>
      <c r="AA37" s="62">
        <f t="shared" ref="AA37:AA39" si="9">+Z37-$AA$42</f>
        <v>84</v>
      </c>
    </row>
    <row r="38" spans="1:28" ht="229.5" customHeight="1" x14ac:dyDescent="0.25">
      <c r="A38" s="1">
        <f t="shared" si="1"/>
        <v>35</v>
      </c>
      <c r="B38" s="58" t="s">
        <v>348</v>
      </c>
      <c r="C38" s="59">
        <v>127</v>
      </c>
      <c r="D38" s="58" t="s">
        <v>61</v>
      </c>
      <c r="E38" s="58">
        <v>48</v>
      </c>
      <c r="F38" s="60" t="s">
        <v>336</v>
      </c>
      <c r="G38" s="30" t="s">
        <v>337</v>
      </c>
      <c r="H38" s="30" t="s">
        <v>338</v>
      </c>
      <c r="I38" s="30" t="s">
        <v>349</v>
      </c>
      <c r="J38" s="58">
        <v>2</v>
      </c>
      <c r="K38" s="92" t="s">
        <v>350</v>
      </c>
      <c r="L38" s="325" t="s">
        <v>351</v>
      </c>
      <c r="M38" s="27">
        <v>0.3</v>
      </c>
      <c r="N38" s="28" t="s">
        <v>39</v>
      </c>
      <c r="O38" s="26" t="s">
        <v>352</v>
      </c>
      <c r="P38" s="27">
        <v>0.3</v>
      </c>
      <c r="Q38" s="30" t="s">
        <v>343</v>
      </c>
      <c r="R38" s="31">
        <v>44918</v>
      </c>
      <c r="S38" s="19">
        <f t="shared" si="8"/>
        <v>267</v>
      </c>
      <c r="T38" s="86" t="s">
        <v>353</v>
      </c>
      <c r="U38" s="79">
        <v>0.75</v>
      </c>
      <c r="V38" s="90" t="s">
        <v>354</v>
      </c>
      <c r="W38" s="26" t="s">
        <v>355</v>
      </c>
      <c r="X38" s="81">
        <v>0.75</v>
      </c>
      <c r="Y38" s="30" t="s">
        <v>115</v>
      </c>
      <c r="Z38" s="31">
        <v>44918</v>
      </c>
      <c r="AA38" s="62">
        <f t="shared" si="9"/>
        <v>84</v>
      </c>
    </row>
    <row r="39" spans="1:28" ht="378.75" customHeight="1" x14ac:dyDescent="0.25">
      <c r="A39" s="2">
        <f t="shared" si="1"/>
        <v>36</v>
      </c>
      <c r="B39" s="93" t="s">
        <v>356</v>
      </c>
      <c r="C39" s="94">
        <v>127</v>
      </c>
      <c r="D39" s="93" t="s">
        <v>61</v>
      </c>
      <c r="E39" s="93">
        <v>48</v>
      </c>
      <c r="F39" s="95" t="s">
        <v>290</v>
      </c>
      <c r="G39" s="96" t="s">
        <v>357</v>
      </c>
      <c r="H39" s="96" t="s">
        <v>315</v>
      </c>
      <c r="I39" s="95" t="s">
        <v>316</v>
      </c>
      <c r="J39" s="93">
        <v>1</v>
      </c>
      <c r="K39" s="97" t="s">
        <v>317</v>
      </c>
      <c r="L39" s="331" t="s">
        <v>358</v>
      </c>
      <c r="M39" s="33">
        <v>0.15</v>
      </c>
      <c r="N39" s="34" t="s">
        <v>39</v>
      </c>
      <c r="O39" s="26" t="s">
        <v>359</v>
      </c>
      <c r="P39" s="27">
        <v>0.15</v>
      </c>
      <c r="Q39" s="30" t="s">
        <v>343</v>
      </c>
      <c r="R39" s="31">
        <v>44918</v>
      </c>
      <c r="S39" s="19">
        <f t="shared" si="8"/>
        <v>267</v>
      </c>
      <c r="T39" s="86" t="s">
        <v>360</v>
      </c>
      <c r="U39" s="79">
        <v>0.75</v>
      </c>
      <c r="V39" s="90" t="s">
        <v>321</v>
      </c>
      <c r="W39" s="26" t="s">
        <v>361</v>
      </c>
      <c r="X39" s="81">
        <v>0.75</v>
      </c>
      <c r="Y39" s="30" t="s">
        <v>115</v>
      </c>
      <c r="Z39" s="31">
        <v>44918</v>
      </c>
      <c r="AA39" s="62">
        <f t="shared" si="9"/>
        <v>84</v>
      </c>
      <c r="AB39" s="44"/>
    </row>
    <row r="40" spans="1:28" ht="172.15" customHeight="1" x14ac:dyDescent="0.25">
      <c r="A40" s="1">
        <f t="shared" si="1"/>
        <v>37</v>
      </c>
      <c r="B40" s="58" t="s">
        <v>362</v>
      </c>
      <c r="C40" s="59">
        <v>127</v>
      </c>
      <c r="D40" s="58" t="s">
        <v>29</v>
      </c>
      <c r="E40" s="58">
        <v>47</v>
      </c>
      <c r="F40" s="30" t="s">
        <v>155</v>
      </c>
      <c r="G40" s="30" t="s">
        <v>363</v>
      </c>
      <c r="H40" s="30" t="s">
        <v>364</v>
      </c>
      <c r="I40" s="30" t="s">
        <v>365</v>
      </c>
      <c r="J40" s="98">
        <v>2</v>
      </c>
      <c r="K40" s="88" t="s">
        <v>366</v>
      </c>
      <c r="L40" s="26" t="s">
        <v>367</v>
      </c>
      <c r="M40" s="27">
        <v>1</v>
      </c>
      <c r="N40" s="28" t="s">
        <v>39</v>
      </c>
      <c r="O40" s="26" t="s">
        <v>368</v>
      </c>
      <c r="P40" s="35">
        <v>0.66600000000000004</v>
      </c>
      <c r="Q40" s="30" t="s">
        <v>369</v>
      </c>
      <c r="R40" s="31">
        <v>44593</v>
      </c>
      <c r="S40" s="19">
        <f>+R40-$S$42</f>
        <v>-58</v>
      </c>
      <c r="T40" s="29" t="s">
        <v>370</v>
      </c>
      <c r="U40" s="27">
        <v>1</v>
      </c>
      <c r="V40" s="28" t="s">
        <v>39</v>
      </c>
      <c r="W40" s="104" t="s">
        <v>371</v>
      </c>
      <c r="X40" s="105">
        <v>1</v>
      </c>
      <c r="Y40" s="106" t="s">
        <v>372</v>
      </c>
      <c r="Z40" s="107">
        <v>44593</v>
      </c>
      <c r="AA40" s="108" t="s">
        <v>42</v>
      </c>
      <c r="AB40" s="9" t="s">
        <v>373</v>
      </c>
    </row>
    <row r="41" spans="1:28" ht="219.6" customHeight="1" thickBot="1" x14ac:dyDescent="0.3">
      <c r="A41" s="3">
        <f t="shared" si="1"/>
        <v>38</v>
      </c>
      <c r="B41" s="99" t="s">
        <v>374</v>
      </c>
      <c r="C41" s="100">
        <v>127</v>
      </c>
      <c r="D41" s="99" t="s">
        <v>29</v>
      </c>
      <c r="E41" s="99">
        <v>47</v>
      </c>
      <c r="F41" s="39" t="s">
        <v>171</v>
      </c>
      <c r="G41" s="39" t="s">
        <v>375</v>
      </c>
      <c r="H41" s="39" t="s">
        <v>376</v>
      </c>
      <c r="I41" s="101" t="s">
        <v>377</v>
      </c>
      <c r="J41" s="102">
        <v>1</v>
      </c>
      <c r="K41" s="103" t="s">
        <v>378</v>
      </c>
      <c r="L41" s="36" t="s">
        <v>379</v>
      </c>
      <c r="M41" s="37">
        <v>1</v>
      </c>
      <c r="N41" s="38" t="s">
        <v>39</v>
      </c>
      <c r="O41" s="36" t="s">
        <v>380</v>
      </c>
      <c r="P41" s="37">
        <v>1</v>
      </c>
      <c r="Q41" s="39" t="s">
        <v>37</v>
      </c>
      <c r="R41" s="40">
        <v>44593</v>
      </c>
      <c r="S41" s="20">
        <f>+R41-S42</f>
        <v>-58</v>
      </c>
      <c r="T41" s="29" t="s">
        <v>370</v>
      </c>
      <c r="U41" s="37">
        <v>1</v>
      </c>
      <c r="V41" s="38" t="s">
        <v>39</v>
      </c>
      <c r="W41" s="109" t="s">
        <v>381</v>
      </c>
      <c r="X41" s="110">
        <v>1</v>
      </c>
      <c r="Y41" s="111" t="s">
        <v>41</v>
      </c>
      <c r="Z41" s="112">
        <v>44593</v>
      </c>
      <c r="AA41" s="113" t="s">
        <v>42</v>
      </c>
      <c r="AB41" s="9" t="s">
        <v>373</v>
      </c>
    </row>
    <row r="42" spans="1:28" x14ac:dyDescent="0.25">
      <c r="S42" s="41">
        <v>44651</v>
      </c>
      <c r="AA42" s="42">
        <v>44834</v>
      </c>
    </row>
    <row r="350996" spans="1:1" x14ac:dyDescent="0.25">
      <c r="A350996" s="9" t="s">
        <v>382</v>
      </c>
    </row>
    <row r="350997" spans="1:1" x14ac:dyDescent="0.25">
      <c r="A350997" s="9" t="s">
        <v>383</v>
      </c>
    </row>
    <row r="350998" spans="1:1" x14ac:dyDescent="0.25">
      <c r="A350998" s="9" t="s">
        <v>384</v>
      </c>
    </row>
    <row r="350999" spans="1:1" x14ac:dyDescent="0.25">
      <c r="A350999" s="9" t="s">
        <v>385</v>
      </c>
    </row>
    <row r="351000" spans="1:1" x14ac:dyDescent="0.25">
      <c r="A351000" s="9" t="s">
        <v>386</v>
      </c>
    </row>
    <row r="351001" spans="1:1" x14ac:dyDescent="0.25">
      <c r="A351001" s="9" t="s">
        <v>387</v>
      </c>
    </row>
    <row r="351002" spans="1:1" x14ac:dyDescent="0.25">
      <c r="A351002" s="9" t="s">
        <v>388</v>
      </c>
    </row>
    <row r="351003" spans="1:1" x14ac:dyDescent="0.25">
      <c r="A351003" s="9" t="s">
        <v>389</v>
      </c>
    </row>
    <row r="351004" spans="1:1" x14ac:dyDescent="0.25">
      <c r="A351004" s="9" t="s">
        <v>390</v>
      </c>
    </row>
    <row r="351005" spans="1:1" x14ac:dyDescent="0.25">
      <c r="A351005" s="9" t="s">
        <v>391</v>
      </c>
    </row>
    <row r="351006" spans="1:1" x14ac:dyDescent="0.25">
      <c r="A351006" s="9" t="s">
        <v>392</v>
      </c>
    </row>
    <row r="351007" spans="1:1" x14ac:dyDescent="0.25">
      <c r="A351007" s="9" t="s">
        <v>393</v>
      </c>
    </row>
    <row r="351008" spans="1:1" x14ac:dyDescent="0.25">
      <c r="A351008" s="9" t="s">
        <v>394</v>
      </c>
    </row>
    <row r="351009" spans="1:1" x14ac:dyDescent="0.25">
      <c r="A351009" s="9" t="s">
        <v>395</v>
      </c>
    </row>
    <row r="351010" spans="1:1" x14ac:dyDescent="0.25">
      <c r="A351010" s="9" t="s">
        <v>29</v>
      </c>
    </row>
    <row r="351011" spans="1:1" x14ac:dyDescent="0.25">
      <c r="A351011" s="9" t="s">
        <v>61</v>
      </c>
    </row>
  </sheetData>
  <mergeCells count="6">
    <mergeCell ref="W2:AA2"/>
    <mergeCell ref="A1:AA1"/>
    <mergeCell ref="L2:N2"/>
    <mergeCell ref="O2:S2"/>
    <mergeCell ref="A2:K2"/>
    <mergeCell ref="T2:V2"/>
  </mergeCells>
  <phoneticPr fontId="11" type="noConversion"/>
  <dataValidations count="13">
    <dataValidation type="textLength" allowBlank="1" showInputMessage="1" showErrorMessage="1" errorTitle="Entrada no válida" error="Escriba un texto  Maximo 10 Caracteres" promptTitle="Cualquier contenido Maximo 10 Caracteres" sqref="C4" xr:uid="{522F33BD-24AB-499C-A634-D8B842251750}">
      <formula1>0</formula1>
      <formula2>10</formula2>
    </dataValidation>
    <dataValidation type="list" allowBlank="1" showInputMessage="1" showErrorMessage="1" errorTitle="Entrada no válida" error="Por favor seleccione un elemento de la lista" promptTitle="Seleccione un elemento de la lista" sqref="D4:D41" xr:uid="{7EA6A60B-2115-44F2-BD7B-7B62AABC3C32}">
      <formula1>$A$350995:$A$351011</formula1>
    </dataValidation>
    <dataValidation type="decimal" allowBlank="1" showInputMessage="1" showErrorMessage="1" errorTitle="Entrada no válida" error="Por favor escriba un número" promptTitle="Escriba un número en esta casilla" sqref="E4" xr:uid="{93AB7EAB-F11F-4A0B-B305-498D9AB28413}">
      <formula1>-9999999999</formula1>
      <formula2>9999999999</formula2>
    </dataValidation>
    <dataValidation type="textLength" allowBlank="1" showInputMessage="1" showErrorMessage="1" errorTitle="Entrada no válida" error="Escriba un texto  Maximo 20 Caracteres" promptTitle="Cualquier contenido Maximo 20 Caracteres" sqref="F25:F41 F4" xr:uid="{57E91C9F-80FE-47A5-997C-8B34FD96A555}">
      <formula1>0</formula1>
      <formula2>20</formula2>
    </dataValidation>
    <dataValidation type="whole" allowBlank="1" showInputMessage="1" showErrorMessage="1" errorTitle="Entrada no válida" error="Por favor escriba un número entero" promptTitle="Escriba un número entero en esta casilla" sqref="J4 J25:J41" xr:uid="{911F3D91-B670-4434-8A90-71D51C37EEE2}">
      <formula1>-999</formula1>
      <formula2>999</formula2>
    </dataValidation>
    <dataValidation type="decimal" allowBlank="1" showInputMessage="1" showErrorMessage="1" errorTitle="Entrada no válida" error="Por favor escriba un número" promptTitle="Escriba un número en esta casilla" sqref="E25:E34" xr:uid="{0D84AA51-B8AA-4C88-A267-BC63F4DA2D3A}">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5:K26 K28:K32 K34:K39" xr:uid="{616A513E-3217-42F4-87B7-410931AB2632}">
      <formula1>0</formula1>
      <formula2>200</formula2>
    </dataValidation>
    <dataValidation type="textLength" allowBlank="1" showInputMessage="1" showErrorMessage="1" errorTitle="Entrada no válida" error="Escriba un texto  Maximo 100 Caracteres" promptTitle="Cualquier contenido Maximo 100 Caracteres" sqref="K33 K27" xr:uid="{4B95FA9F-D39A-4973-9CE9-EFE88E94F0A5}">
      <formula1>0</formula1>
      <formula2>100</formula2>
    </dataValidation>
    <dataValidation type="textLength" allowBlank="1" showInputMessage="1" showErrorMessage="1" errorTitle="Entrada no válida" error="Escriba un texto  Maximo 20 Caracteres" promptTitle="Cualquier contenido Maximo 20 Caracteres" sqref="H22:H32 G17:G39 I22:I26 I37:I39 H4:H19 I4:I17 I19:I20 I28:I35 H34:H39 G4:G15" xr:uid="{5A983114-ABD5-4385-9344-0850F663BAFE}">
      <formula1>0</formula1>
      <formula2>20000</formula2>
    </dataValidation>
    <dataValidation type="textLength" allowBlank="1" showInputMessage="1" showErrorMessage="1" errorTitle="Entrada no válida" error="Escriba un texto  Maximo 300 Caracteres" promptTitle="Cualquier contenido Maximo 300 Caracteres" sqref="K40:K41" xr:uid="{08A56195-CCAE-4D03-8DAA-0E181C029C7E}">
      <formula1>0</formula1>
      <formula2>300</formula2>
    </dataValidation>
    <dataValidation type="textLength" allowBlank="1" showInputMessage="1" showErrorMessage="1" errorTitle="Entrada no válida" error="Escriba un texto  Maximo 600 Caracteres" promptTitle="Cualquier contenido Maximo 600 Caracteres" sqref="L40" xr:uid="{DBC9C310-D0E1-4F22-8180-1DD986862E63}">
      <formula1>0</formula1>
      <formula2>600</formula2>
    </dataValidation>
    <dataValidation type="textLength" allowBlank="1" showInputMessage="1" showErrorMessage="1" errorTitle="Entrada no válida" error="Escriba un texto  Maximo 600 Caracteres" promptTitle="Cualquier contenido Maximo 600 Caracteres" sqref="L41" xr:uid="{E1EB9A40-2584-4AB6-80D0-7F08CF8459F7}">
      <formula1>0</formula1>
      <formula2>2000</formula2>
    </dataValidation>
    <dataValidation type="textLength" allowBlank="1" showInputMessage="1" showErrorMessage="1" errorTitle="Entrada no válida" error="Escriba un texto  Maximo 200 Caracteres" promptTitle="Cualquier contenido Maximo 200 Caracteres" sqref="L29 L35:L39" xr:uid="{12EF1EE4-5462-4A01-89D8-D20455CFC662}">
      <formula1>0</formula1>
      <formula2>2000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95260-B69A-48BC-BA98-F790BF0908E9}">
  <dimension ref="B1:N45"/>
  <sheetViews>
    <sheetView topLeftCell="F1" workbookViewId="0">
      <selection activeCell="E90" sqref="E90"/>
    </sheetView>
  </sheetViews>
  <sheetFormatPr baseColWidth="10" defaultColWidth="11.5703125" defaultRowHeight="9" x14ac:dyDescent="0.15"/>
  <cols>
    <col min="1" max="7" width="11.5703125" style="267"/>
    <col min="8" max="8" width="13" style="267" customWidth="1"/>
    <col min="9" max="9" width="11.5703125" style="267"/>
    <col min="10" max="10" width="38.28515625" style="267" customWidth="1"/>
    <col min="11" max="11" width="42.140625" style="267" customWidth="1"/>
    <col min="12" max="16384" width="11.5703125" style="267"/>
  </cols>
  <sheetData>
    <row r="1" spans="2:14" ht="9.75" thickBot="1" x14ac:dyDescent="0.2"/>
    <row r="2" spans="2:14" ht="9.75" thickBot="1" x14ac:dyDescent="0.2">
      <c r="B2" s="268" t="s">
        <v>872</v>
      </c>
      <c r="C2" s="269" t="s">
        <v>873</v>
      </c>
      <c r="D2" s="269" t="s">
        <v>965</v>
      </c>
      <c r="E2" s="270" t="s">
        <v>875</v>
      </c>
    </row>
    <row r="3" spans="2:14" ht="18.75" thickBot="1" x14ac:dyDescent="0.2">
      <c r="B3" s="681">
        <v>2020</v>
      </c>
      <c r="C3" s="681">
        <v>47</v>
      </c>
      <c r="D3" s="271" t="s">
        <v>966</v>
      </c>
      <c r="E3" s="272" t="s">
        <v>863</v>
      </c>
      <c r="H3" s="694" t="s">
        <v>967</v>
      </c>
      <c r="I3" s="695"/>
      <c r="J3" s="695"/>
      <c r="K3" s="696"/>
    </row>
    <row r="4" spans="2:14" ht="18.75" thickBot="1" x14ac:dyDescent="0.2">
      <c r="B4" s="681"/>
      <c r="C4" s="681"/>
      <c r="D4" s="273" t="s">
        <v>966</v>
      </c>
      <c r="E4" s="272" t="s">
        <v>96</v>
      </c>
      <c r="H4" s="274" t="s">
        <v>968</v>
      </c>
      <c r="I4" s="275" t="s">
        <v>969</v>
      </c>
      <c r="J4" s="275" t="s">
        <v>970</v>
      </c>
      <c r="K4" s="276" t="s">
        <v>971</v>
      </c>
    </row>
    <row r="5" spans="2:14" ht="54.75" thickBot="1" x14ac:dyDescent="0.2">
      <c r="B5" s="681"/>
      <c r="C5" s="681"/>
      <c r="D5" s="273" t="s">
        <v>966</v>
      </c>
      <c r="E5" s="272" t="s">
        <v>117</v>
      </c>
      <c r="H5" s="697">
        <v>2020</v>
      </c>
      <c r="I5" s="277">
        <v>47</v>
      </c>
      <c r="J5" s="278" t="s">
        <v>972</v>
      </c>
      <c r="K5" s="312" t="s">
        <v>973</v>
      </c>
    </row>
    <row r="6" spans="2:14" ht="54.75" thickBot="1" x14ac:dyDescent="0.2">
      <c r="B6" s="681"/>
      <c r="C6" s="681"/>
      <c r="D6" s="273" t="s">
        <v>966</v>
      </c>
      <c r="E6" s="272" t="s">
        <v>147</v>
      </c>
      <c r="H6" s="698"/>
      <c r="I6" s="277">
        <v>52</v>
      </c>
      <c r="J6" s="278" t="s">
        <v>974</v>
      </c>
      <c r="K6" s="313" t="s">
        <v>975</v>
      </c>
    </row>
    <row r="7" spans="2:14" ht="18.75" thickBot="1" x14ac:dyDescent="0.2">
      <c r="B7" s="681"/>
      <c r="C7" s="681"/>
      <c r="D7" s="273" t="s">
        <v>966</v>
      </c>
      <c r="E7" s="280" t="s">
        <v>155</v>
      </c>
      <c r="H7" s="699"/>
      <c r="I7" s="277">
        <v>54</v>
      </c>
      <c r="J7" s="278" t="s">
        <v>976</v>
      </c>
      <c r="K7" s="279" t="s">
        <v>977</v>
      </c>
    </row>
    <row r="8" spans="2:14" ht="18.75" thickBot="1" x14ac:dyDescent="0.2">
      <c r="B8" s="681"/>
      <c r="C8" s="681"/>
      <c r="D8" s="273" t="s">
        <v>966</v>
      </c>
      <c r="E8" s="280" t="s">
        <v>171</v>
      </c>
      <c r="H8" s="697">
        <v>2021</v>
      </c>
      <c r="I8" s="281">
        <v>46</v>
      </c>
      <c r="J8" s="282" t="s">
        <v>978</v>
      </c>
      <c r="K8" s="283" t="s">
        <v>979</v>
      </c>
    </row>
    <row r="9" spans="2:14" ht="18.75" thickBot="1" x14ac:dyDescent="0.2">
      <c r="B9" s="681"/>
      <c r="C9" s="681"/>
      <c r="D9" s="273" t="s">
        <v>966</v>
      </c>
      <c r="E9" s="272" t="s">
        <v>137</v>
      </c>
      <c r="H9" s="700"/>
      <c r="I9" s="284">
        <v>48</v>
      </c>
      <c r="J9" s="285" t="s">
        <v>980</v>
      </c>
      <c r="K9" s="286" t="s">
        <v>981</v>
      </c>
    </row>
    <row r="10" spans="2:14" ht="18.75" thickBot="1" x14ac:dyDescent="0.2">
      <c r="B10" s="681"/>
      <c r="C10" s="681"/>
      <c r="D10" s="273" t="s">
        <v>966</v>
      </c>
      <c r="E10" s="272" t="s">
        <v>62</v>
      </c>
      <c r="H10" s="701">
        <v>2022</v>
      </c>
      <c r="I10" s="284">
        <v>44</v>
      </c>
      <c r="J10" s="285" t="s">
        <v>982</v>
      </c>
      <c r="K10" s="286" t="s">
        <v>983</v>
      </c>
    </row>
    <row r="11" spans="2:14" ht="18.75" thickBot="1" x14ac:dyDescent="0.2">
      <c r="B11" s="681"/>
      <c r="C11" s="681"/>
      <c r="D11" s="273" t="s">
        <v>966</v>
      </c>
      <c r="E11" s="272" t="s">
        <v>30</v>
      </c>
      <c r="H11" s="700"/>
      <c r="I11" s="284">
        <v>505</v>
      </c>
      <c r="J11" s="285" t="s">
        <v>984</v>
      </c>
      <c r="K11" s="286" t="s">
        <v>985</v>
      </c>
    </row>
    <row r="12" spans="2:14" ht="18.75" thickBot="1" x14ac:dyDescent="0.2">
      <c r="B12" s="681"/>
      <c r="C12" s="681"/>
      <c r="D12" s="273" t="s">
        <v>966</v>
      </c>
      <c r="E12" s="272" t="s">
        <v>44</v>
      </c>
      <c r="H12" s="314" t="s">
        <v>881</v>
      </c>
      <c r="I12" s="691" t="s">
        <v>986</v>
      </c>
      <c r="J12" s="692"/>
      <c r="K12" s="693"/>
    </row>
    <row r="13" spans="2:14" ht="18.75" thickBot="1" x14ac:dyDescent="0.2">
      <c r="B13" s="681"/>
      <c r="C13" s="681"/>
      <c r="D13" s="273" t="s">
        <v>966</v>
      </c>
      <c r="E13" s="272" t="s">
        <v>234</v>
      </c>
    </row>
    <row r="14" spans="2:14" ht="18.75" thickBot="1" x14ac:dyDescent="0.2">
      <c r="B14" s="681"/>
      <c r="C14" s="681"/>
      <c r="D14" s="287" t="s">
        <v>966</v>
      </c>
      <c r="E14" s="288" t="s">
        <v>987</v>
      </c>
      <c r="H14" s="702" t="s">
        <v>988</v>
      </c>
      <c r="I14" s="703"/>
      <c r="J14" s="703"/>
      <c r="K14" s="703"/>
      <c r="L14" s="703"/>
      <c r="M14" s="703"/>
      <c r="N14" s="704"/>
    </row>
    <row r="15" spans="2:14" ht="18.75" thickBot="1" x14ac:dyDescent="0.2">
      <c r="B15" s="681"/>
      <c r="C15" s="681"/>
      <c r="D15" s="287" t="s">
        <v>966</v>
      </c>
      <c r="E15" s="289" t="s">
        <v>987</v>
      </c>
      <c r="H15" s="290" t="s">
        <v>989</v>
      </c>
      <c r="I15" s="291" t="s">
        <v>990</v>
      </c>
      <c r="J15" s="291" t="s">
        <v>991</v>
      </c>
      <c r="K15" s="291" t="s">
        <v>992</v>
      </c>
      <c r="L15" s="291" t="s">
        <v>993</v>
      </c>
      <c r="M15" s="291" t="s">
        <v>994</v>
      </c>
      <c r="N15" s="291" t="s">
        <v>995</v>
      </c>
    </row>
    <row r="16" spans="2:14" ht="18.75" thickBot="1" x14ac:dyDescent="0.2">
      <c r="B16" s="681"/>
      <c r="C16" s="681"/>
      <c r="D16" s="287" t="s">
        <v>966</v>
      </c>
      <c r="E16" s="292" t="s">
        <v>987</v>
      </c>
      <c r="H16" s="705" t="s">
        <v>996</v>
      </c>
      <c r="I16" s="293">
        <v>2018</v>
      </c>
      <c r="J16" s="294">
        <v>10</v>
      </c>
      <c r="K16" s="294" t="s">
        <v>997</v>
      </c>
      <c r="L16" s="294">
        <v>10</v>
      </c>
      <c r="M16" s="294">
        <v>0</v>
      </c>
      <c r="N16" s="294">
        <v>0</v>
      </c>
    </row>
    <row r="17" spans="2:14" ht="18.75" thickBot="1" x14ac:dyDescent="0.2">
      <c r="B17" s="681"/>
      <c r="C17" s="681"/>
      <c r="D17" s="287" t="s">
        <v>966</v>
      </c>
      <c r="E17" s="288" t="s">
        <v>163</v>
      </c>
      <c r="H17" s="706"/>
      <c r="I17" s="295">
        <v>2019</v>
      </c>
      <c r="J17" s="296">
        <v>33</v>
      </c>
      <c r="K17" s="296" t="s">
        <v>997</v>
      </c>
      <c r="L17" s="296">
        <v>33</v>
      </c>
      <c r="M17" s="294">
        <v>0</v>
      </c>
      <c r="N17" s="296">
        <v>0</v>
      </c>
    </row>
    <row r="18" spans="2:14" ht="18.75" thickBot="1" x14ac:dyDescent="0.2">
      <c r="B18" s="681"/>
      <c r="C18" s="681"/>
      <c r="D18" s="287" t="s">
        <v>966</v>
      </c>
      <c r="E18" s="292" t="s">
        <v>163</v>
      </c>
      <c r="H18" s="706"/>
      <c r="I18" s="295">
        <v>2020</v>
      </c>
      <c r="J18" s="296">
        <v>31</v>
      </c>
      <c r="K18" s="296">
        <v>0</v>
      </c>
      <c r="L18" s="296">
        <v>31</v>
      </c>
      <c r="M18" s="294">
        <v>0</v>
      </c>
      <c r="N18" s="296">
        <v>0</v>
      </c>
    </row>
    <row r="19" spans="2:14" ht="18.75" thickBot="1" x14ac:dyDescent="0.2">
      <c r="B19" s="681"/>
      <c r="C19" s="681"/>
      <c r="D19" s="287" t="s">
        <v>966</v>
      </c>
      <c r="E19" s="288" t="s">
        <v>252</v>
      </c>
      <c r="H19" s="706"/>
      <c r="I19" s="295">
        <v>2021</v>
      </c>
      <c r="J19" s="296">
        <v>29</v>
      </c>
      <c r="K19" s="296">
        <v>4</v>
      </c>
      <c r="L19" s="296">
        <v>25</v>
      </c>
      <c r="M19" s="294">
        <v>0</v>
      </c>
      <c r="N19" s="296">
        <v>0</v>
      </c>
    </row>
    <row r="20" spans="2:14" ht="18.75" thickBot="1" x14ac:dyDescent="0.2">
      <c r="B20" s="681"/>
      <c r="C20" s="681"/>
      <c r="D20" s="287" t="s">
        <v>966</v>
      </c>
      <c r="E20" s="292" t="s">
        <v>252</v>
      </c>
      <c r="H20" s="707"/>
      <c r="I20" s="295">
        <v>2022</v>
      </c>
      <c r="J20" s="296">
        <v>9</v>
      </c>
      <c r="K20" s="296">
        <v>6</v>
      </c>
      <c r="L20" s="296">
        <v>3</v>
      </c>
      <c r="M20" s="294">
        <v>0</v>
      </c>
      <c r="N20" s="296">
        <v>0</v>
      </c>
    </row>
    <row r="21" spans="2:14" ht="18.75" thickBot="1" x14ac:dyDescent="0.2">
      <c r="B21" s="681"/>
      <c r="C21" s="681"/>
      <c r="D21" s="273" t="s">
        <v>966</v>
      </c>
      <c r="E21" s="272" t="s">
        <v>998</v>
      </c>
      <c r="H21" s="689" t="s">
        <v>999</v>
      </c>
      <c r="I21" s="690"/>
      <c r="J21" s="297">
        <f>SUM(J16:J20)</f>
        <v>112</v>
      </c>
      <c r="K21" s="297">
        <f t="shared" ref="K21:N21" si="0">SUM(K16:K20)</f>
        <v>10</v>
      </c>
      <c r="L21" s="297">
        <f t="shared" si="0"/>
        <v>102</v>
      </c>
      <c r="M21" s="297">
        <f t="shared" si="0"/>
        <v>0</v>
      </c>
      <c r="N21" s="297">
        <f t="shared" si="0"/>
        <v>0</v>
      </c>
    </row>
    <row r="22" spans="2:14" ht="18" x14ac:dyDescent="0.15">
      <c r="B22" s="681"/>
      <c r="C22" s="681"/>
      <c r="D22" s="273" t="s">
        <v>966</v>
      </c>
      <c r="E22" s="288" t="s">
        <v>261</v>
      </c>
    </row>
    <row r="23" spans="2:14" ht="18.75" thickBot="1" x14ac:dyDescent="0.2">
      <c r="B23" s="681"/>
      <c r="C23" s="681"/>
      <c r="D23" s="273" t="s">
        <v>966</v>
      </c>
      <c r="E23" s="292" t="s">
        <v>261</v>
      </c>
    </row>
    <row r="24" spans="2:14" ht="18" x14ac:dyDescent="0.15">
      <c r="B24" s="681"/>
      <c r="C24" s="681"/>
      <c r="D24" s="273" t="s">
        <v>966</v>
      </c>
      <c r="E24" s="272" t="s">
        <v>281</v>
      </c>
    </row>
    <row r="25" spans="2:14" ht="18" x14ac:dyDescent="0.15">
      <c r="B25" s="681"/>
      <c r="C25" s="681"/>
      <c r="D25" s="273" t="s">
        <v>966</v>
      </c>
      <c r="E25" s="272" t="s">
        <v>745</v>
      </c>
    </row>
    <row r="26" spans="2:14" ht="18" x14ac:dyDescent="0.15">
      <c r="B26" s="681"/>
      <c r="C26" s="681"/>
      <c r="D26" s="273" t="s">
        <v>966</v>
      </c>
      <c r="E26" s="272" t="s">
        <v>841</v>
      </c>
    </row>
    <row r="27" spans="2:14" ht="18" x14ac:dyDescent="0.15">
      <c r="B27" s="681"/>
      <c r="C27" s="681"/>
      <c r="D27" s="273" t="s">
        <v>966</v>
      </c>
      <c r="E27" s="272" t="s">
        <v>755</v>
      </c>
    </row>
    <row r="28" spans="2:14" ht="18.75" thickBot="1" x14ac:dyDescent="0.2">
      <c r="B28" s="682"/>
      <c r="C28" s="682"/>
      <c r="D28" s="298" t="s">
        <v>966</v>
      </c>
      <c r="E28" s="299" t="s">
        <v>290</v>
      </c>
    </row>
    <row r="29" spans="2:14" ht="9.75" thickBot="1" x14ac:dyDescent="0.2">
      <c r="B29" s="300"/>
      <c r="C29" s="300"/>
      <c r="D29" s="300"/>
      <c r="E29" s="300"/>
    </row>
    <row r="30" spans="2:14" ht="9.75" thickBot="1" x14ac:dyDescent="0.2">
      <c r="B30" s="301" t="s">
        <v>872</v>
      </c>
      <c r="C30" s="302" t="s">
        <v>873</v>
      </c>
      <c r="D30" s="269" t="s">
        <v>965</v>
      </c>
      <c r="E30" s="303" t="s">
        <v>875</v>
      </c>
    </row>
    <row r="31" spans="2:14" ht="18" x14ac:dyDescent="0.15">
      <c r="B31" s="683">
        <v>2020</v>
      </c>
      <c r="C31" s="685">
        <v>52</v>
      </c>
      <c r="D31" s="304" t="s">
        <v>966</v>
      </c>
      <c r="E31" s="305" t="s">
        <v>1000</v>
      </c>
    </row>
    <row r="32" spans="2:14" ht="18" x14ac:dyDescent="0.15">
      <c r="B32" s="683"/>
      <c r="C32" s="685"/>
      <c r="D32" s="304" t="s">
        <v>966</v>
      </c>
      <c r="E32" s="306" t="s">
        <v>1001</v>
      </c>
    </row>
    <row r="33" spans="2:5" ht="18" x14ac:dyDescent="0.15">
      <c r="B33" s="683"/>
      <c r="C33" s="685"/>
      <c r="D33" s="304" t="s">
        <v>966</v>
      </c>
      <c r="E33" s="305" t="s">
        <v>1002</v>
      </c>
    </row>
    <row r="34" spans="2:5" ht="18" x14ac:dyDescent="0.15">
      <c r="B34" s="683"/>
      <c r="C34" s="685"/>
      <c r="D34" s="304" t="s">
        <v>966</v>
      </c>
      <c r="E34" s="305" t="s">
        <v>1003</v>
      </c>
    </row>
    <row r="35" spans="2:5" ht="18" x14ac:dyDescent="0.15">
      <c r="B35" s="683"/>
      <c r="C35" s="685"/>
      <c r="D35" s="304" t="s">
        <v>966</v>
      </c>
      <c r="E35" s="305" t="s">
        <v>1004</v>
      </c>
    </row>
    <row r="36" spans="2:5" x14ac:dyDescent="0.15">
      <c r="B36" s="683"/>
      <c r="C36" s="685"/>
      <c r="D36" s="307" t="s">
        <v>1005</v>
      </c>
      <c r="E36" s="305" t="s">
        <v>1006</v>
      </c>
    </row>
    <row r="37" spans="2:5" ht="18" x14ac:dyDescent="0.15">
      <c r="B37" s="683"/>
      <c r="C37" s="685"/>
      <c r="D37" s="304" t="s">
        <v>966</v>
      </c>
      <c r="E37" s="305" t="s">
        <v>1007</v>
      </c>
    </row>
    <row r="38" spans="2:5" ht="18" x14ac:dyDescent="0.15">
      <c r="B38" s="683"/>
      <c r="C38" s="685"/>
      <c r="D38" s="304" t="s">
        <v>966</v>
      </c>
      <c r="E38" s="305" t="s">
        <v>1008</v>
      </c>
    </row>
    <row r="39" spans="2:5" ht="18" x14ac:dyDescent="0.15">
      <c r="B39" s="683"/>
      <c r="C39" s="685"/>
      <c r="D39" s="304" t="s">
        <v>966</v>
      </c>
      <c r="E39" s="305" t="s">
        <v>1009</v>
      </c>
    </row>
    <row r="40" spans="2:5" ht="18.75" thickBot="1" x14ac:dyDescent="0.2">
      <c r="B40" s="684"/>
      <c r="C40" s="686"/>
      <c r="D40" s="308" t="s">
        <v>966</v>
      </c>
      <c r="E40" s="309" t="s">
        <v>1010</v>
      </c>
    </row>
    <row r="41" spans="2:5" ht="9.75" thickBot="1" x14ac:dyDescent="0.2">
      <c r="B41" s="300"/>
      <c r="C41" s="300"/>
      <c r="D41" s="300"/>
      <c r="E41" s="300"/>
    </row>
    <row r="42" spans="2:5" x14ac:dyDescent="0.15">
      <c r="B42" s="301" t="s">
        <v>872</v>
      </c>
      <c r="C42" s="302" t="s">
        <v>873</v>
      </c>
      <c r="D42" s="302" t="s">
        <v>965</v>
      </c>
      <c r="E42" s="303" t="s">
        <v>875</v>
      </c>
    </row>
    <row r="43" spans="2:5" ht="18" x14ac:dyDescent="0.15">
      <c r="B43" s="687">
        <v>2020</v>
      </c>
      <c r="C43" s="688">
        <v>54</v>
      </c>
      <c r="D43" s="310" t="s">
        <v>966</v>
      </c>
      <c r="E43" s="311" t="s">
        <v>30</v>
      </c>
    </row>
    <row r="44" spans="2:5" ht="18" x14ac:dyDescent="0.15">
      <c r="B44" s="687"/>
      <c r="C44" s="688"/>
      <c r="D44" s="310" t="s">
        <v>966</v>
      </c>
      <c r="E44" s="311" t="s">
        <v>44</v>
      </c>
    </row>
    <row r="45" spans="2:5" ht="18" x14ac:dyDescent="0.15">
      <c r="B45" s="687"/>
      <c r="C45" s="688"/>
      <c r="D45" s="310" t="s">
        <v>966</v>
      </c>
      <c r="E45" s="311" t="s">
        <v>53</v>
      </c>
    </row>
  </sheetData>
  <mergeCells count="14">
    <mergeCell ref="H21:I21"/>
    <mergeCell ref="I12:K12"/>
    <mergeCell ref="H3:K3"/>
    <mergeCell ref="H5:H7"/>
    <mergeCell ref="H8:H9"/>
    <mergeCell ref="H10:H11"/>
    <mergeCell ref="H14:N14"/>
    <mergeCell ref="H16:H20"/>
    <mergeCell ref="B3:B28"/>
    <mergeCell ref="C3:C28"/>
    <mergeCell ref="B31:B40"/>
    <mergeCell ref="C31:C40"/>
    <mergeCell ref="B43:B45"/>
    <mergeCell ref="C43:C4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E7B7-1D40-4B43-A7D8-05C9FE4D48DF}">
  <sheetPr>
    <tabColor rgb="FF00B0F0"/>
  </sheetPr>
  <dimension ref="A1:AW351001"/>
  <sheetViews>
    <sheetView zoomScale="60" zoomScaleNormal="60" workbookViewId="0">
      <pane ySplit="3" topLeftCell="A4" activePane="bottomLeft" state="frozen"/>
      <selection pane="bottomLeft" activeCell="H5" sqref="H5"/>
    </sheetView>
  </sheetViews>
  <sheetFormatPr baseColWidth="10" defaultColWidth="9.140625" defaultRowHeight="15" x14ac:dyDescent="0.25"/>
  <cols>
    <col min="1" max="1" width="9.140625" style="9"/>
    <col min="2" max="2" width="10" style="9" bestFit="1" customWidth="1"/>
    <col min="3" max="3" width="19.7109375" style="9" customWidth="1"/>
    <col min="4" max="4" width="24.28515625" style="9" customWidth="1"/>
    <col min="5" max="5" width="19.85546875" style="14" customWidth="1"/>
    <col min="6" max="6" width="33.140625" style="9" bestFit="1" customWidth="1"/>
    <col min="7" max="7" width="52.28515625" style="15" customWidth="1"/>
    <col min="8" max="8" width="77.42578125" style="15" customWidth="1"/>
    <col min="9" max="9" width="60" style="15" customWidth="1"/>
    <col min="10" max="10" width="20.28515625" style="14" customWidth="1"/>
    <col min="11" max="11" width="36"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22" width="21.7109375" style="14" hidden="1" customWidth="1"/>
    <col min="23" max="23" width="37.85546875" style="14" hidden="1" customWidth="1"/>
    <col min="24" max="25" width="21.7109375" style="14" hidden="1" customWidth="1"/>
    <col min="26" max="26" width="46.7109375" style="9" hidden="1" customWidth="1"/>
    <col min="27" max="27" width="44.7109375" style="9" hidden="1" customWidth="1"/>
    <col min="28" max="28" width="42.28515625" style="9" hidden="1" customWidth="1"/>
    <col min="29" max="29" width="52.7109375" style="9" hidden="1" customWidth="1"/>
    <col min="30" max="30" width="55" style="9" hidden="1" customWidth="1"/>
    <col min="31" max="31" width="42.28515625" style="9" hidden="1" customWidth="1"/>
    <col min="32" max="32" width="45.7109375" style="9" hidden="1" customWidth="1"/>
    <col min="33" max="33" width="78.140625" style="9" hidden="1" customWidth="1"/>
    <col min="34" max="34" width="62.85546875" style="9" hidden="1" customWidth="1"/>
    <col min="35" max="35" width="28.28515625" style="9" hidden="1" customWidth="1"/>
    <col min="36" max="36" width="26.7109375" style="9" hidden="1" customWidth="1"/>
    <col min="37" max="37" width="48.85546875" style="9" hidden="1" customWidth="1"/>
    <col min="38" max="38" width="56.5703125" style="9" hidden="1" customWidth="1"/>
    <col min="39" max="39" width="48.28515625" style="9" hidden="1" customWidth="1"/>
    <col min="40" max="40" width="42.140625" style="9" hidden="1" customWidth="1"/>
    <col min="41" max="41" width="48" style="9" hidden="1" customWidth="1"/>
    <col min="42" max="42" width="63.5703125" style="9" customWidth="1"/>
    <col min="43" max="43" width="29.28515625" style="9" customWidth="1"/>
    <col min="44" max="44" width="48" style="9" customWidth="1"/>
    <col min="45" max="45" width="74.140625" style="9" customWidth="1"/>
    <col min="46" max="46" width="25.7109375" style="9" customWidth="1"/>
    <col min="47" max="47" width="64.140625" style="9" customWidth="1"/>
    <col min="48" max="48" width="19.7109375" style="9" customWidth="1"/>
    <col min="49" max="49" width="39.7109375" style="9" customWidth="1"/>
    <col min="50" max="257" width="8" style="9" customWidth="1"/>
    <col min="258" max="258" width="7" style="9" customWidth="1"/>
    <col min="259" max="259" width="9.140625" style="9" customWidth="1"/>
    <col min="260" max="16384" width="9.140625" style="9"/>
  </cols>
  <sheetData>
    <row r="1" spans="1:49" ht="47.25" thickBot="1" x14ac:dyDescent="0.3">
      <c r="A1" s="591" t="s">
        <v>1011</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3"/>
    </row>
    <row r="2" spans="1:49" ht="29.25" customHeight="1" thickBot="1" x14ac:dyDescent="0.3">
      <c r="A2" s="585" t="s">
        <v>1</v>
      </c>
      <c r="B2" s="586"/>
      <c r="C2" s="586"/>
      <c r="D2" s="586"/>
      <c r="E2" s="586"/>
      <c r="F2" s="586"/>
      <c r="G2" s="586"/>
      <c r="H2" s="586"/>
      <c r="I2" s="586"/>
      <c r="J2" s="586"/>
      <c r="K2" s="587"/>
      <c r="L2" s="579" t="s">
        <v>2</v>
      </c>
      <c r="M2" s="580"/>
      <c r="N2" s="581"/>
      <c r="O2" s="582" t="s">
        <v>3</v>
      </c>
      <c r="P2" s="583"/>
      <c r="Q2" s="583"/>
      <c r="R2" s="583"/>
      <c r="S2" s="584"/>
      <c r="T2" s="599" t="s">
        <v>396</v>
      </c>
      <c r="U2" s="599"/>
      <c r="V2" s="600"/>
      <c r="W2" s="601" t="s">
        <v>397</v>
      </c>
      <c r="X2" s="599"/>
      <c r="Y2" s="600"/>
      <c r="Z2" s="594" t="s">
        <v>4</v>
      </c>
      <c r="AA2" s="595"/>
      <c r="AB2" s="596"/>
      <c r="AC2" s="597" t="s">
        <v>5</v>
      </c>
      <c r="AD2" s="598"/>
      <c r="AE2" s="598"/>
      <c r="AF2" s="598"/>
      <c r="AG2" s="598"/>
      <c r="AH2" s="588" t="s">
        <v>398</v>
      </c>
      <c r="AI2" s="589"/>
      <c r="AJ2" s="590"/>
      <c r="AK2" s="576" t="s">
        <v>399</v>
      </c>
      <c r="AL2" s="576"/>
      <c r="AM2" s="576"/>
      <c r="AN2" s="576"/>
      <c r="AO2" s="577"/>
      <c r="AP2" s="588" t="s">
        <v>400</v>
      </c>
      <c r="AQ2" s="589"/>
      <c r="AR2" s="590"/>
      <c r="AS2" s="576" t="s">
        <v>401</v>
      </c>
      <c r="AT2" s="576"/>
      <c r="AU2" s="576"/>
      <c r="AV2" s="576"/>
      <c r="AW2" s="577"/>
    </row>
    <row r="3" spans="1:49" s="13" customFormat="1" ht="140.25" customHeight="1" thickBot="1" x14ac:dyDescent="0.3">
      <c r="A3" s="5" t="s">
        <v>6</v>
      </c>
      <c r="B3" s="22"/>
      <c r="C3" s="22" t="s">
        <v>7</v>
      </c>
      <c r="D3" s="22" t="s">
        <v>8</v>
      </c>
      <c r="E3" s="22" t="s">
        <v>9</v>
      </c>
      <c r="F3" s="22" t="s">
        <v>10</v>
      </c>
      <c r="G3" s="22" t="s">
        <v>11</v>
      </c>
      <c r="H3" s="22" t="s">
        <v>12</v>
      </c>
      <c r="I3" s="22" t="s">
        <v>13</v>
      </c>
      <c r="J3" s="22" t="s">
        <v>14</v>
      </c>
      <c r="K3" s="316" t="s">
        <v>15</v>
      </c>
      <c r="L3" s="21" t="s">
        <v>16</v>
      </c>
      <c r="M3" s="22" t="s">
        <v>17</v>
      </c>
      <c r="N3" s="25" t="s">
        <v>18</v>
      </c>
      <c r="O3" s="10" t="s">
        <v>19</v>
      </c>
      <c r="P3" s="11" t="s">
        <v>20</v>
      </c>
      <c r="Q3" s="11" t="s">
        <v>21</v>
      </c>
      <c r="R3" s="11" t="s">
        <v>22</v>
      </c>
      <c r="S3" s="12" t="s">
        <v>23</v>
      </c>
      <c r="T3" s="317" t="s">
        <v>402</v>
      </c>
      <c r="U3" s="22" t="s">
        <v>403</v>
      </c>
      <c r="V3" s="316" t="s">
        <v>18</v>
      </c>
      <c r="W3" s="10" t="s">
        <v>19</v>
      </c>
      <c r="X3" s="11" t="s">
        <v>20</v>
      </c>
      <c r="Y3" s="11" t="s">
        <v>21</v>
      </c>
      <c r="Z3" s="21" t="s">
        <v>24</v>
      </c>
      <c r="AA3" s="22" t="s">
        <v>25</v>
      </c>
      <c r="AB3" s="25" t="s">
        <v>26</v>
      </c>
      <c r="AC3" s="10" t="s">
        <v>19</v>
      </c>
      <c r="AD3" s="11" t="s">
        <v>20</v>
      </c>
      <c r="AE3" s="11" t="s">
        <v>21</v>
      </c>
      <c r="AF3" s="11" t="s">
        <v>22</v>
      </c>
      <c r="AG3" s="23" t="s">
        <v>27</v>
      </c>
      <c r="AH3" s="21" t="s">
        <v>404</v>
      </c>
      <c r="AI3" s="22" t="s">
        <v>405</v>
      </c>
      <c r="AJ3" s="25" t="s">
        <v>26</v>
      </c>
      <c r="AK3" s="10" t="s">
        <v>19</v>
      </c>
      <c r="AL3" s="11" t="s">
        <v>20</v>
      </c>
      <c r="AM3" s="11" t="s">
        <v>21</v>
      </c>
      <c r="AN3" s="11" t="s">
        <v>22</v>
      </c>
      <c r="AO3" s="12" t="s">
        <v>406</v>
      </c>
      <c r="AP3" s="21" t="s">
        <v>407</v>
      </c>
      <c r="AQ3" s="22" t="s">
        <v>408</v>
      </c>
      <c r="AR3" s="25" t="s">
        <v>26</v>
      </c>
      <c r="AS3" s="10" t="s">
        <v>19</v>
      </c>
      <c r="AT3" s="11" t="s">
        <v>20</v>
      </c>
      <c r="AU3" s="11" t="s">
        <v>21</v>
      </c>
      <c r="AV3" s="11" t="s">
        <v>22</v>
      </c>
      <c r="AW3" s="12" t="s">
        <v>409</v>
      </c>
    </row>
    <row r="4" spans="1:49" ht="409.5" x14ac:dyDescent="0.25">
      <c r="A4" s="375">
        <v>1</v>
      </c>
      <c r="B4" s="469" t="s">
        <v>28</v>
      </c>
      <c r="C4" s="470">
        <v>127</v>
      </c>
      <c r="D4" s="361" t="s">
        <v>61</v>
      </c>
      <c r="E4" s="361">
        <v>46</v>
      </c>
      <c r="F4" s="361" t="s">
        <v>62</v>
      </c>
      <c r="G4" s="54" t="s">
        <v>63</v>
      </c>
      <c r="H4" s="54" t="s">
        <v>64</v>
      </c>
      <c r="I4" s="54" t="s">
        <v>65</v>
      </c>
      <c r="J4" s="361">
        <v>1</v>
      </c>
      <c r="K4" s="462" t="s">
        <v>66</v>
      </c>
      <c r="L4" s="433" t="s">
        <v>67</v>
      </c>
      <c r="M4" s="53">
        <v>0</v>
      </c>
      <c r="N4" s="359" t="s">
        <v>68</v>
      </c>
      <c r="O4" s="390" t="s">
        <v>69</v>
      </c>
      <c r="P4" s="53">
        <v>0</v>
      </c>
      <c r="Q4" s="54" t="s">
        <v>70</v>
      </c>
      <c r="R4" s="55">
        <v>44916</v>
      </c>
      <c r="S4" s="391" t="e">
        <f>+R4-#REF!</f>
        <v>#REF!</v>
      </c>
      <c r="T4" s="392" t="s">
        <v>410</v>
      </c>
      <c r="U4" s="53">
        <v>0.25</v>
      </c>
      <c r="V4" s="359" t="s">
        <v>39</v>
      </c>
      <c r="W4" s="390" t="s">
        <v>411</v>
      </c>
      <c r="X4" s="53">
        <v>0.25</v>
      </c>
      <c r="Y4" s="54" t="s">
        <v>412</v>
      </c>
      <c r="Z4" s="393" t="s">
        <v>413</v>
      </c>
      <c r="AA4" s="363">
        <v>1</v>
      </c>
      <c r="AB4" s="394" t="s">
        <v>39</v>
      </c>
      <c r="AC4" s="390" t="s">
        <v>72</v>
      </c>
      <c r="AD4" s="53">
        <v>1</v>
      </c>
      <c r="AE4" s="395" t="s">
        <v>73</v>
      </c>
      <c r="AF4" s="55">
        <v>44916</v>
      </c>
      <c r="AG4" s="391">
        <f t="shared" ref="AG4:AG36" si="0">+AF4-$AG$62</f>
        <v>82</v>
      </c>
      <c r="AH4" s="392" t="s">
        <v>414</v>
      </c>
      <c r="AI4" s="53">
        <v>1</v>
      </c>
      <c r="AJ4" s="359" t="s">
        <v>39</v>
      </c>
      <c r="AK4" s="390" t="s">
        <v>415</v>
      </c>
      <c r="AL4" s="53">
        <v>1</v>
      </c>
      <c r="AM4" s="54" t="s">
        <v>416</v>
      </c>
      <c r="AN4" s="396">
        <f t="shared" ref="AN4:AN11" si="1">+AF4</f>
        <v>44916</v>
      </c>
      <c r="AO4" s="397">
        <f t="shared" ref="AO4:AO38" si="2">+AN4-$AO$62</f>
        <v>-10</v>
      </c>
      <c r="AP4" s="359" t="s">
        <v>417</v>
      </c>
      <c r="AQ4" s="53">
        <v>1</v>
      </c>
      <c r="AR4" s="359" t="s">
        <v>39</v>
      </c>
      <c r="AS4" s="423" t="s">
        <v>418</v>
      </c>
      <c r="AT4" s="53">
        <v>1</v>
      </c>
      <c r="AU4" s="359" t="s">
        <v>419</v>
      </c>
      <c r="AV4" s="396" t="s">
        <v>420</v>
      </c>
      <c r="AW4" s="398">
        <v>0</v>
      </c>
    </row>
    <row r="5" spans="1:49" ht="353.25" customHeight="1" x14ac:dyDescent="0.25">
      <c r="A5" s="375">
        <f t="shared" ref="A5:A61" si="3">+A4+1</f>
        <v>2</v>
      </c>
      <c r="B5" s="372" t="s">
        <v>43</v>
      </c>
      <c r="C5" s="471">
        <v>127</v>
      </c>
      <c r="D5" s="414" t="s">
        <v>61</v>
      </c>
      <c r="E5" s="414">
        <v>46</v>
      </c>
      <c r="F5" s="414" t="s">
        <v>62</v>
      </c>
      <c r="G5" s="70" t="s">
        <v>75</v>
      </c>
      <c r="H5" s="70" t="s">
        <v>64</v>
      </c>
      <c r="I5" s="70" t="s">
        <v>76</v>
      </c>
      <c r="J5" s="414">
        <v>2</v>
      </c>
      <c r="K5" s="463" t="s">
        <v>77</v>
      </c>
      <c r="L5" s="434" t="s">
        <v>78</v>
      </c>
      <c r="M5" s="73">
        <v>0.25</v>
      </c>
      <c r="N5" s="67" t="s">
        <v>39</v>
      </c>
      <c r="O5" s="399" t="s">
        <v>79</v>
      </c>
      <c r="P5" s="73">
        <v>0.1</v>
      </c>
      <c r="Q5" s="70" t="s">
        <v>80</v>
      </c>
      <c r="R5" s="76">
        <v>44916</v>
      </c>
      <c r="S5" s="400" t="e">
        <f>+R5-#REF!</f>
        <v>#REF!</v>
      </c>
      <c r="T5" s="30" t="s">
        <v>421</v>
      </c>
      <c r="U5" s="27">
        <v>0.55000000000000004</v>
      </c>
      <c r="V5" s="98" t="s">
        <v>422</v>
      </c>
      <c r="W5" s="401" t="s">
        <v>423</v>
      </c>
      <c r="X5" s="27">
        <v>0.41</v>
      </c>
      <c r="Y5" s="30" t="s">
        <v>424</v>
      </c>
      <c r="Z5" s="402" t="s">
        <v>425</v>
      </c>
      <c r="AA5" s="79">
        <v>0.85</v>
      </c>
      <c r="AB5" s="403" t="s">
        <v>82</v>
      </c>
      <c r="AC5" s="399" t="s">
        <v>426</v>
      </c>
      <c r="AD5" s="81">
        <v>0.5</v>
      </c>
      <c r="AE5" s="70" t="s">
        <v>84</v>
      </c>
      <c r="AF5" s="76">
        <v>44916</v>
      </c>
      <c r="AG5" s="404">
        <f t="shared" si="0"/>
        <v>82</v>
      </c>
      <c r="AH5" s="405" t="s">
        <v>427</v>
      </c>
      <c r="AI5" s="406">
        <v>1</v>
      </c>
      <c r="AJ5" s="405" t="s">
        <v>428</v>
      </c>
      <c r="AK5" s="399" t="s">
        <v>429</v>
      </c>
      <c r="AL5" s="27">
        <v>1</v>
      </c>
      <c r="AM5" s="30" t="s">
        <v>430</v>
      </c>
      <c r="AN5" s="342">
        <f t="shared" si="1"/>
        <v>44916</v>
      </c>
      <c r="AO5" s="382">
        <f t="shared" si="2"/>
        <v>-10</v>
      </c>
      <c r="AP5" s="58" t="s">
        <v>417</v>
      </c>
      <c r="AQ5" s="27">
        <v>1</v>
      </c>
      <c r="AR5" s="58" t="s">
        <v>39</v>
      </c>
      <c r="AS5" s="89" t="s">
        <v>418</v>
      </c>
      <c r="AT5" s="27">
        <v>1</v>
      </c>
      <c r="AU5" s="58" t="s">
        <v>419</v>
      </c>
      <c r="AV5" s="342" t="s">
        <v>420</v>
      </c>
      <c r="AW5" s="315">
        <v>0</v>
      </c>
    </row>
    <row r="6" spans="1:49" ht="210" x14ac:dyDescent="0.25">
      <c r="A6" s="375">
        <f t="shared" si="3"/>
        <v>3</v>
      </c>
      <c r="B6" s="372" t="s">
        <v>52</v>
      </c>
      <c r="C6" s="472">
        <v>127</v>
      </c>
      <c r="D6" s="464" t="s">
        <v>61</v>
      </c>
      <c r="E6" s="464">
        <v>46</v>
      </c>
      <c r="F6" s="464" t="s">
        <v>86</v>
      </c>
      <c r="G6" s="318" t="s">
        <v>87</v>
      </c>
      <c r="H6" s="318" t="s">
        <v>88</v>
      </c>
      <c r="I6" s="318" t="s">
        <v>89</v>
      </c>
      <c r="J6" s="464">
        <v>1</v>
      </c>
      <c r="K6" s="465" t="s">
        <v>90</v>
      </c>
      <c r="L6" s="374" t="s">
        <v>91</v>
      </c>
      <c r="M6" s="323">
        <v>0</v>
      </c>
      <c r="N6" s="319" t="s">
        <v>68</v>
      </c>
      <c r="O6" s="407" t="s">
        <v>69</v>
      </c>
      <c r="P6" s="323">
        <v>0</v>
      </c>
      <c r="Q6" s="318" t="s">
        <v>70</v>
      </c>
      <c r="R6" s="326">
        <v>44916</v>
      </c>
      <c r="S6" s="408" t="e">
        <f>+R6-#REF!</f>
        <v>#REF!</v>
      </c>
      <c r="T6" s="30" t="s">
        <v>431</v>
      </c>
      <c r="U6" s="370">
        <v>0.5</v>
      </c>
      <c r="V6" s="370" t="s">
        <v>39</v>
      </c>
      <c r="W6" s="401" t="s">
        <v>432</v>
      </c>
      <c r="X6" s="27">
        <v>0.5</v>
      </c>
      <c r="Y6" s="30" t="s">
        <v>412</v>
      </c>
      <c r="Z6" s="318" t="s">
        <v>433</v>
      </c>
      <c r="AA6" s="84">
        <v>0.5</v>
      </c>
      <c r="AB6" s="330" t="s">
        <v>39</v>
      </c>
      <c r="AC6" s="407" t="s">
        <v>93</v>
      </c>
      <c r="AD6" s="81">
        <v>0.5</v>
      </c>
      <c r="AE6" s="318" t="s">
        <v>94</v>
      </c>
      <c r="AF6" s="326">
        <v>44916</v>
      </c>
      <c r="AG6" s="404">
        <f t="shared" si="0"/>
        <v>82</v>
      </c>
      <c r="AH6" s="409" t="s">
        <v>434</v>
      </c>
      <c r="AI6" s="368">
        <v>1</v>
      </c>
      <c r="AJ6" s="410" t="s">
        <v>39</v>
      </c>
      <c r="AK6" s="407" t="s">
        <v>435</v>
      </c>
      <c r="AL6" s="27">
        <v>1</v>
      </c>
      <c r="AM6" s="30" t="s">
        <v>436</v>
      </c>
      <c r="AN6" s="342">
        <f t="shared" si="1"/>
        <v>44916</v>
      </c>
      <c r="AO6" s="382">
        <f t="shared" si="2"/>
        <v>-10</v>
      </c>
      <c r="AP6" s="58" t="s">
        <v>417</v>
      </c>
      <c r="AQ6" s="27">
        <v>1</v>
      </c>
      <c r="AR6" s="58" t="s">
        <v>39</v>
      </c>
      <c r="AS6" s="89" t="s">
        <v>418</v>
      </c>
      <c r="AT6" s="27">
        <v>1</v>
      </c>
      <c r="AU6" s="58" t="s">
        <v>419</v>
      </c>
      <c r="AV6" s="342" t="s">
        <v>420</v>
      </c>
      <c r="AW6" s="315">
        <v>0</v>
      </c>
    </row>
    <row r="7" spans="1:49" ht="195" x14ac:dyDescent="0.25">
      <c r="A7" s="375">
        <f t="shared" si="3"/>
        <v>4</v>
      </c>
      <c r="B7" s="372" t="s">
        <v>60</v>
      </c>
      <c r="C7" s="371">
        <v>127</v>
      </c>
      <c r="D7" s="98" t="s">
        <v>61</v>
      </c>
      <c r="E7" s="98">
        <v>46</v>
      </c>
      <c r="F7" s="98" t="s">
        <v>96</v>
      </c>
      <c r="G7" s="30" t="s">
        <v>97</v>
      </c>
      <c r="H7" s="30" t="s">
        <v>98</v>
      </c>
      <c r="I7" s="30" t="s">
        <v>99</v>
      </c>
      <c r="J7" s="98">
        <v>1</v>
      </c>
      <c r="K7" s="466" t="s">
        <v>100</v>
      </c>
      <c r="L7" s="435" t="s">
        <v>101</v>
      </c>
      <c r="M7" s="27">
        <v>0.25</v>
      </c>
      <c r="N7" s="58" t="s">
        <v>39</v>
      </c>
      <c r="O7" s="30" t="s">
        <v>102</v>
      </c>
      <c r="P7" s="27">
        <v>0.17</v>
      </c>
      <c r="Q7" s="30" t="s">
        <v>103</v>
      </c>
      <c r="R7" s="31">
        <v>44916</v>
      </c>
      <c r="S7" s="404" t="e">
        <f>+R7-#REF!</f>
        <v>#REF!</v>
      </c>
      <c r="T7" s="344" t="s">
        <v>437</v>
      </c>
      <c r="U7" s="27">
        <v>1</v>
      </c>
      <c r="V7" s="89" t="s">
        <v>438</v>
      </c>
      <c r="W7" s="30" t="s">
        <v>439</v>
      </c>
      <c r="X7" s="27">
        <v>1</v>
      </c>
      <c r="Y7" s="30" t="s">
        <v>440</v>
      </c>
      <c r="Z7" s="411" t="s">
        <v>441</v>
      </c>
      <c r="AA7" s="27">
        <v>1</v>
      </c>
      <c r="AB7" s="330" t="s">
        <v>39</v>
      </c>
      <c r="AC7" s="30" t="s">
        <v>105</v>
      </c>
      <c r="AD7" s="27">
        <v>1</v>
      </c>
      <c r="AE7" s="30" t="s">
        <v>106</v>
      </c>
      <c r="AF7" s="31">
        <v>44916</v>
      </c>
      <c r="AG7" s="404">
        <f t="shared" si="0"/>
        <v>82</v>
      </c>
      <c r="AH7" s="344" t="s">
        <v>442</v>
      </c>
      <c r="AI7" s="368">
        <v>1</v>
      </c>
      <c r="AJ7" s="58" t="s">
        <v>39</v>
      </c>
      <c r="AK7" s="30" t="s">
        <v>443</v>
      </c>
      <c r="AL7" s="27">
        <v>1</v>
      </c>
      <c r="AM7" s="30" t="s">
        <v>444</v>
      </c>
      <c r="AN7" s="342">
        <f t="shared" si="1"/>
        <v>44916</v>
      </c>
      <c r="AO7" s="382">
        <f t="shared" si="2"/>
        <v>-10</v>
      </c>
      <c r="AP7" s="58" t="s">
        <v>417</v>
      </c>
      <c r="AQ7" s="27">
        <v>1</v>
      </c>
      <c r="AR7" s="58" t="s">
        <v>39</v>
      </c>
      <c r="AS7" s="89" t="s">
        <v>418</v>
      </c>
      <c r="AT7" s="27">
        <v>1</v>
      </c>
      <c r="AU7" s="58" t="s">
        <v>419</v>
      </c>
      <c r="AV7" s="342" t="s">
        <v>420</v>
      </c>
      <c r="AW7" s="315">
        <v>0</v>
      </c>
    </row>
    <row r="8" spans="1:49" ht="240" x14ac:dyDescent="0.25">
      <c r="A8" s="375">
        <f t="shared" si="3"/>
        <v>5</v>
      </c>
      <c r="B8" s="372" t="s">
        <v>74</v>
      </c>
      <c r="C8" s="371">
        <v>127</v>
      </c>
      <c r="D8" s="98" t="s">
        <v>61</v>
      </c>
      <c r="E8" s="98">
        <v>46</v>
      </c>
      <c r="F8" s="98" t="s">
        <v>96</v>
      </c>
      <c r="G8" s="30" t="s">
        <v>97</v>
      </c>
      <c r="H8" s="30" t="s">
        <v>98</v>
      </c>
      <c r="I8" s="30" t="s">
        <v>108</v>
      </c>
      <c r="J8" s="98">
        <v>2</v>
      </c>
      <c r="K8" s="466" t="s">
        <v>109</v>
      </c>
      <c r="L8" s="435" t="s">
        <v>110</v>
      </c>
      <c r="M8" s="27">
        <v>0.25</v>
      </c>
      <c r="N8" s="58" t="s">
        <v>39</v>
      </c>
      <c r="O8" s="60" t="s">
        <v>111</v>
      </c>
      <c r="P8" s="27">
        <v>0.25</v>
      </c>
      <c r="Q8" s="30" t="s">
        <v>112</v>
      </c>
      <c r="R8" s="31">
        <v>44916</v>
      </c>
      <c r="S8" s="404" t="e">
        <f>+R8-#REF!</f>
        <v>#REF!</v>
      </c>
      <c r="T8" s="344" t="s">
        <v>445</v>
      </c>
      <c r="U8" s="27">
        <v>0.5</v>
      </c>
      <c r="V8" s="412" t="s">
        <v>446</v>
      </c>
      <c r="W8" s="60" t="s">
        <v>447</v>
      </c>
      <c r="X8" s="27">
        <v>0.5</v>
      </c>
      <c r="Y8" s="30" t="s">
        <v>448</v>
      </c>
      <c r="Z8" s="90" t="s">
        <v>449</v>
      </c>
      <c r="AA8" s="81">
        <v>0.75</v>
      </c>
      <c r="AB8" s="330" t="s">
        <v>39</v>
      </c>
      <c r="AC8" s="60" t="s">
        <v>114</v>
      </c>
      <c r="AD8" s="81">
        <v>0.75</v>
      </c>
      <c r="AE8" s="30" t="s">
        <v>115</v>
      </c>
      <c r="AF8" s="31">
        <v>44916</v>
      </c>
      <c r="AG8" s="404">
        <f t="shared" si="0"/>
        <v>82</v>
      </c>
      <c r="AH8" s="90" t="s">
        <v>450</v>
      </c>
      <c r="AI8" s="368">
        <v>1</v>
      </c>
      <c r="AJ8" s="381" t="s">
        <v>39</v>
      </c>
      <c r="AK8" s="30" t="s">
        <v>451</v>
      </c>
      <c r="AL8" s="27">
        <v>1</v>
      </c>
      <c r="AM8" s="30" t="s">
        <v>444</v>
      </c>
      <c r="AN8" s="342">
        <f t="shared" si="1"/>
        <v>44916</v>
      </c>
      <c r="AO8" s="382">
        <f t="shared" si="2"/>
        <v>-10</v>
      </c>
      <c r="AP8" s="58" t="s">
        <v>417</v>
      </c>
      <c r="AQ8" s="27">
        <v>1</v>
      </c>
      <c r="AR8" s="58" t="s">
        <v>39</v>
      </c>
      <c r="AS8" s="89" t="s">
        <v>418</v>
      </c>
      <c r="AT8" s="27">
        <v>1</v>
      </c>
      <c r="AU8" s="58" t="s">
        <v>419</v>
      </c>
      <c r="AV8" s="342" t="s">
        <v>420</v>
      </c>
      <c r="AW8" s="315">
        <v>0</v>
      </c>
    </row>
    <row r="9" spans="1:49" ht="270" x14ac:dyDescent="0.25">
      <c r="A9" s="375">
        <f t="shared" si="3"/>
        <v>6</v>
      </c>
      <c r="B9" s="372" t="s">
        <v>85</v>
      </c>
      <c r="C9" s="472">
        <v>127</v>
      </c>
      <c r="D9" s="464" t="s">
        <v>61</v>
      </c>
      <c r="E9" s="464">
        <v>46</v>
      </c>
      <c r="F9" s="464" t="s">
        <v>117</v>
      </c>
      <c r="G9" s="318" t="s">
        <v>118</v>
      </c>
      <c r="H9" s="318" t="s">
        <v>119</v>
      </c>
      <c r="I9" s="318" t="s">
        <v>120</v>
      </c>
      <c r="J9" s="464">
        <v>1</v>
      </c>
      <c r="K9" s="465" t="s">
        <v>121</v>
      </c>
      <c r="L9" s="374" t="s">
        <v>122</v>
      </c>
      <c r="M9" s="323">
        <v>0</v>
      </c>
      <c r="N9" s="319" t="s">
        <v>68</v>
      </c>
      <c r="O9" s="318" t="s">
        <v>69</v>
      </c>
      <c r="P9" s="323">
        <v>0</v>
      </c>
      <c r="Q9" s="318" t="s">
        <v>123</v>
      </c>
      <c r="R9" s="326">
        <v>44916</v>
      </c>
      <c r="S9" s="408" t="e">
        <f>+R9-#REF!</f>
        <v>#REF!</v>
      </c>
      <c r="T9" s="30" t="s">
        <v>452</v>
      </c>
      <c r="U9" s="370">
        <v>0</v>
      </c>
      <c r="V9" s="370" t="s">
        <v>417</v>
      </c>
      <c r="W9" s="30" t="s">
        <v>453</v>
      </c>
      <c r="X9" s="27">
        <v>0</v>
      </c>
      <c r="Y9" s="30" t="s">
        <v>454</v>
      </c>
      <c r="Z9" s="318" t="s">
        <v>455</v>
      </c>
      <c r="AA9" s="330">
        <v>1</v>
      </c>
      <c r="AB9" s="330" t="s">
        <v>39</v>
      </c>
      <c r="AC9" s="318" t="s">
        <v>125</v>
      </c>
      <c r="AD9" s="323">
        <v>1</v>
      </c>
      <c r="AE9" s="318" t="s">
        <v>126</v>
      </c>
      <c r="AF9" s="326">
        <v>44916</v>
      </c>
      <c r="AG9" s="404">
        <f t="shared" si="0"/>
        <v>82</v>
      </c>
      <c r="AH9" s="409" t="s">
        <v>456</v>
      </c>
      <c r="AI9" s="368">
        <v>1</v>
      </c>
      <c r="AJ9" s="410" t="s">
        <v>39</v>
      </c>
      <c r="AK9" s="318" t="s">
        <v>457</v>
      </c>
      <c r="AL9" s="27">
        <v>1</v>
      </c>
      <c r="AM9" s="30" t="s">
        <v>458</v>
      </c>
      <c r="AN9" s="342">
        <f t="shared" si="1"/>
        <v>44916</v>
      </c>
      <c r="AO9" s="382">
        <f t="shared" si="2"/>
        <v>-10</v>
      </c>
      <c r="AP9" s="58" t="s">
        <v>417</v>
      </c>
      <c r="AQ9" s="27">
        <v>1</v>
      </c>
      <c r="AR9" s="58" t="s">
        <v>39</v>
      </c>
      <c r="AS9" s="89" t="s">
        <v>418</v>
      </c>
      <c r="AT9" s="27">
        <v>1</v>
      </c>
      <c r="AU9" s="58" t="s">
        <v>419</v>
      </c>
      <c r="AV9" s="342" t="s">
        <v>420</v>
      </c>
      <c r="AW9" s="315">
        <v>0</v>
      </c>
    </row>
    <row r="10" spans="1:49" ht="313.5" customHeight="1" x14ac:dyDescent="0.25">
      <c r="A10" s="375">
        <f t="shared" si="3"/>
        <v>7</v>
      </c>
      <c r="B10" s="372" t="s">
        <v>95</v>
      </c>
      <c r="C10" s="472">
        <v>127</v>
      </c>
      <c r="D10" s="464" t="s">
        <v>61</v>
      </c>
      <c r="E10" s="464">
        <v>46</v>
      </c>
      <c r="F10" s="464" t="s">
        <v>117</v>
      </c>
      <c r="G10" s="318" t="s">
        <v>118</v>
      </c>
      <c r="H10" s="318" t="s">
        <v>119</v>
      </c>
      <c r="I10" s="318" t="s">
        <v>128</v>
      </c>
      <c r="J10" s="464">
        <v>2</v>
      </c>
      <c r="K10" s="465" t="s">
        <v>129</v>
      </c>
      <c r="L10" s="374" t="s">
        <v>130</v>
      </c>
      <c r="M10" s="323">
        <v>0.25</v>
      </c>
      <c r="N10" s="319" t="s">
        <v>39</v>
      </c>
      <c r="O10" s="318" t="s">
        <v>131</v>
      </c>
      <c r="P10" s="323">
        <v>0.25</v>
      </c>
      <c r="Q10" s="318" t="s">
        <v>132</v>
      </c>
      <c r="R10" s="326">
        <v>44916</v>
      </c>
      <c r="S10" s="408" t="e">
        <f>+R10-#REF!</f>
        <v>#REF!</v>
      </c>
      <c r="T10" s="30" t="s">
        <v>459</v>
      </c>
      <c r="U10" s="370">
        <v>0.25</v>
      </c>
      <c r="V10" s="370" t="s">
        <v>39</v>
      </c>
      <c r="W10" s="30" t="s">
        <v>460</v>
      </c>
      <c r="X10" s="27">
        <v>0.25</v>
      </c>
      <c r="Y10" s="30" t="s">
        <v>461</v>
      </c>
      <c r="Z10" s="318" t="s">
        <v>462</v>
      </c>
      <c r="AA10" s="84">
        <v>0.75</v>
      </c>
      <c r="AB10" s="330" t="s">
        <v>39</v>
      </c>
      <c r="AC10" s="318" t="s">
        <v>134</v>
      </c>
      <c r="AD10" s="81">
        <v>0.75</v>
      </c>
      <c r="AE10" s="318" t="s">
        <v>135</v>
      </c>
      <c r="AF10" s="326">
        <v>44916</v>
      </c>
      <c r="AG10" s="404">
        <f t="shared" si="0"/>
        <v>82</v>
      </c>
      <c r="AH10" s="409" t="s">
        <v>463</v>
      </c>
      <c r="AI10" s="368">
        <v>1</v>
      </c>
      <c r="AJ10" s="410" t="s">
        <v>39</v>
      </c>
      <c r="AK10" s="318" t="s">
        <v>464</v>
      </c>
      <c r="AL10" s="27">
        <v>1</v>
      </c>
      <c r="AM10" s="30" t="s">
        <v>465</v>
      </c>
      <c r="AN10" s="342">
        <f t="shared" si="1"/>
        <v>44916</v>
      </c>
      <c r="AO10" s="382">
        <f t="shared" si="2"/>
        <v>-10</v>
      </c>
      <c r="AP10" s="58" t="s">
        <v>417</v>
      </c>
      <c r="AQ10" s="27">
        <v>1</v>
      </c>
      <c r="AR10" s="58" t="s">
        <v>39</v>
      </c>
      <c r="AS10" s="89" t="s">
        <v>418</v>
      </c>
      <c r="AT10" s="27">
        <v>1</v>
      </c>
      <c r="AU10" s="58" t="s">
        <v>419</v>
      </c>
      <c r="AV10" s="342" t="s">
        <v>466</v>
      </c>
      <c r="AW10" s="315">
        <v>0</v>
      </c>
    </row>
    <row r="11" spans="1:49" ht="180" x14ac:dyDescent="0.25">
      <c r="A11" s="375">
        <f t="shared" si="3"/>
        <v>8</v>
      </c>
      <c r="B11" s="372" t="s">
        <v>107</v>
      </c>
      <c r="C11" s="371">
        <v>127</v>
      </c>
      <c r="D11" s="98" t="s">
        <v>61</v>
      </c>
      <c r="E11" s="98">
        <v>46</v>
      </c>
      <c r="F11" s="98" t="s">
        <v>137</v>
      </c>
      <c r="G11" s="30" t="s">
        <v>138</v>
      </c>
      <c r="H11" s="30" t="s">
        <v>139</v>
      </c>
      <c r="I11" s="30" t="s">
        <v>140</v>
      </c>
      <c r="J11" s="98">
        <v>1</v>
      </c>
      <c r="K11" s="466" t="s">
        <v>141</v>
      </c>
      <c r="L11" s="366" t="s">
        <v>142</v>
      </c>
      <c r="M11" s="27">
        <v>1</v>
      </c>
      <c r="N11" s="58" t="s">
        <v>39</v>
      </c>
      <c r="O11" s="30" t="s">
        <v>143</v>
      </c>
      <c r="P11" s="27">
        <v>1</v>
      </c>
      <c r="Q11" s="30" t="s">
        <v>37</v>
      </c>
      <c r="R11" s="31">
        <v>44916</v>
      </c>
      <c r="S11" s="404" t="e">
        <f>+R11-#REF!</f>
        <v>#REF!</v>
      </c>
      <c r="T11" s="98" t="s">
        <v>417</v>
      </c>
      <c r="U11" s="58" t="s">
        <v>417</v>
      </c>
      <c r="V11" s="58" t="s">
        <v>39</v>
      </c>
      <c r="W11" s="30" t="s">
        <v>467</v>
      </c>
      <c r="X11" s="27">
        <v>1</v>
      </c>
      <c r="Y11" s="30" t="s">
        <v>37</v>
      </c>
      <c r="Z11" s="318" t="s">
        <v>414</v>
      </c>
      <c r="AA11" s="330">
        <v>1</v>
      </c>
      <c r="AB11" s="330" t="s">
        <v>39</v>
      </c>
      <c r="AC11" s="30" t="s">
        <v>145</v>
      </c>
      <c r="AD11" s="27">
        <v>1</v>
      </c>
      <c r="AE11" s="318" t="s">
        <v>73</v>
      </c>
      <c r="AF11" s="31">
        <v>44916</v>
      </c>
      <c r="AG11" s="404">
        <f t="shared" si="0"/>
        <v>82</v>
      </c>
      <c r="AH11" s="344" t="s">
        <v>414</v>
      </c>
      <c r="AI11" s="27">
        <v>1</v>
      </c>
      <c r="AJ11" s="58" t="s">
        <v>39</v>
      </c>
      <c r="AK11" s="30" t="s">
        <v>468</v>
      </c>
      <c r="AL11" s="27">
        <v>1</v>
      </c>
      <c r="AM11" s="30" t="s">
        <v>469</v>
      </c>
      <c r="AN11" s="342">
        <f t="shared" si="1"/>
        <v>44916</v>
      </c>
      <c r="AO11" s="382">
        <f t="shared" si="2"/>
        <v>-10</v>
      </c>
      <c r="AP11" s="58" t="s">
        <v>417</v>
      </c>
      <c r="AQ11" s="27">
        <v>1</v>
      </c>
      <c r="AR11" s="58" t="s">
        <v>39</v>
      </c>
      <c r="AS11" s="89" t="s">
        <v>418</v>
      </c>
      <c r="AT11" s="27">
        <v>1</v>
      </c>
      <c r="AU11" s="58" t="s">
        <v>419</v>
      </c>
      <c r="AV11" s="342" t="s">
        <v>420</v>
      </c>
      <c r="AW11" s="315">
        <v>0</v>
      </c>
    </row>
    <row r="12" spans="1:49" ht="180" x14ac:dyDescent="0.25">
      <c r="A12" s="375">
        <f t="shared" si="3"/>
        <v>9</v>
      </c>
      <c r="B12" s="372" t="s">
        <v>116</v>
      </c>
      <c r="C12" s="371">
        <v>127</v>
      </c>
      <c r="D12" s="98" t="s">
        <v>61</v>
      </c>
      <c r="E12" s="98">
        <v>46</v>
      </c>
      <c r="F12" s="98" t="s">
        <v>147</v>
      </c>
      <c r="G12" s="30" t="s">
        <v>148</v>
      </c>
      <c r="H12" s="30" t="s">
        <v>149</v>
      </c>
      <c r="I12" s="30" t="s">
        <v>150</v>
      </c>
      <c r="J12" s="98">
        <v>1</v>
      </c>
      <c r="K12" s="466" t="s">
        <v>141</v>
      </c>
      <c r="L12" s="366" t="s">
        <v>151</v>
      </c>
      <c r="M12" s="27">
        <v>1</v>
      </c>
      <c r="N12" s="58" t="s">
        <v>39</v>
      </c>
      <c r="O12" s="30" t="s">
        <v>152</v>
      </c>
      <c r="P12" s="27">
        <v>1</v>
      </c>
      <c r="Q12" s="30" t="s">
        <v>37</v>
      </c>
      <c r="R12" s="31">
        <v>44916</v>
      </c>
      <c r="S12" s="404" t="e">
        <f>+R12-#REF!</f>
        <v>#REF!</v>
      </c>
      <c r="T12" s="98" t="s">
        <v>417</v>
      </c>
      <c r="U12" s="58" t="s">
        <v>417</v>
      </c>
      <c r="V12" s="58" t="s">
        <v>39</v>
      </c>
      <c r="W12" s="30" t="s">
        <v>470</v>
      </c>
      <c r="X12" s="27">
        <v>1</v>
      </c>
      <c r="Y12" s="30" t="s">
        <v>37</v>
      </c>
      <c r="Z12" s="318" t="s">
        <v>414</v>
      </c>
      <c r="AA12" s="330">
        <v>1</v>
      </c>
      <c r="AB12" s="330" t="s">
        <v>39</v>
      </c>
      <c r="AC12" s="30" t="s">
        <v>153</v>
      </c>
      <c r="AD12" s="27">
        <v>1</v>
      </c>
      <c r="AE12" s="318" t="s">
        <v>73</v>
      </c>
      <c r="AF12" s="31">
        <v>44916</v>
      </c>
      <c r="AG12" s="404">
        <f t="shared" si="0"/>
        <v>82</v>
      </c>
      <c r="AH12" s="344" t="s">
        <v>414</v>
      </c>
      <c r="AI12" s="27">
        <v>1</v>
      </c>
      <c r="AJ12" s="58" t="s">
        <v>39</v>
      </c>
      <c r="AK12" s="30" t="s">
        <v>471</v>
      </c>
      <c r="AL12" s="27">
        <v>1</v>
      </c>
      <c r="AM12" s="30" t="s">
        <v>472</v>
      </c>
      <c r="AN12" s="342">
        <f t="shared" ref="AN12:AN14" si="4">+AF12</f>
        <v>44916</v>
      </c>
      <c r="AO12" s="382">
        <f t="shared" si="2"/>
        <v>-10</v>
      </c>
      <c r="AP12" s="58" t="s">
        <v>417</v>
      </c>
      <c r="AQ12" s="27">
        <v>1</v>
      </c>
      <c r="AR12" s="58" t="s">
        <v>39</v>
      </c>
      <c r="AS12" s="89" t="s">
        <v>418</v>
      </c>
      <c r="AT12" s="27">
        <v>1</v>
      </c>
      <c r="AU12" s="58" t="s">
        <v>419</v>
      </c>
      <c r="AV12" s="342" t="s">
        <v>420</v>
      </c>
      <c r="AW12" s="315">
        <v>0</v>
      </c>
    </row>
    <row r="13" spans="1:49" ht="165" x14ac:dyDescent="0.25">
      <c r="A13" s="375">
        <f t="shared" si="3"/>
        <v>10</v>
      </c>
      <c r="B13" s="372" t="s">
        <v>127</v>
      </c>
      <c r="C13" s="371">
        <v>127</v>
      </c>
      <c r="D13" s="98" t="s">
        <v>61</v>
      </c>
      <c r="E13" s="98">
        <v>46</v>
      </c>
      <c r="F13" s="98" t="s">
        <v>155</v>
      </c>
      <c r="G13" s="30" t="s">
        <v>156</v>
      </c>
      <c r="H13" s="30" t="s">
        <v>157</v>
      </c>
      <c r="I13" s="30" t="s">
        <v>158</v>
      </c>
      <c r="J13" s="98">
        <v>1</v>
      </c>
      <c r="K13" s="466" t="s">
        <v>141</v>
      </c>
      <c r="L13" s="366" t="s">
        <v>159</v>
      </c>
      <c r="M13" s="27">
        <v>1</v>
      </c>
      <c r="N13" s="58" t="s">
        <v>39</v>
      </c>
      <c r="O13" s="30" t="s">
        <v>160</v>
      </c>
      <c r="P13" s="27">
        <v>1</v>
      </c>
      <c r="Q13" s="30" t="s">
        <v>37</v>
      </c>
      <c r="R13" s="31">
        <v>44916</v>
      </c>
      <c r="S13" s="404" t="e">
        <f>+R13-#REF!</f>
        <v>#REF!</v>
      </c>
      <c r="T13" s="98" t="s">
        <v>417</v>
      </c>
      <c r="U13" s="58" t="s">
        <v>417</v>
      </c>
      <c r="V13" s="58" t="s">
        <v>39</v>
      </c>
      <c r="W13" s="30" t="s">
        <v>473</v>
      </c>
      <c r="X13" s="27">
        <v>1</v>
      </c>
      <c r="Y13" s="30" t="s">
        <v>37</v>
      </c>
      <c r="Z13" s="318" t="s">
        <v>414</v>
      </c>
      <c r="AA13" s="330">
        <v>1</v>
      </c>
      <c r="AB13" s="330" t="s">
        <v>39</v>
      </c>
      <c r="AC13" s="30" t="s">
        <v>161</v>
      </c>
      <c r="AD13" s="27">
        <v>1</v>
      </c>
      <c r="AE13" s="318" t="s">
        <v>73</v>
      </c>
      <c r="AF13" s="31">
        <v>44916</v>
      </c>
      <c r="AG13" s="404">
        <f t="shared" si="0"/>
        <v>82</v>
      </c>
      <c r="AH13" s="344" t="s">
        <v>414</v>
      </c>
      <c r="AI13" s="27">
        <v>1</v>
      </c>
      <c r="AJ13" s="58" t="s">
        <v>39</v>
      </c>
      <c r="AK13" s="30" t="s">
        <v>474</v>
      </c>
      <c r="AL13" s="27">
        <v>1</v>
      </c>
      <c r="AM13" s="30" t="s">
        <v>475</v>
      </c>
      <c r="AN13" s="342">
        <f t="shared" si="4"/>
        <v>44916</v>
      </c>
      <c r="AO13" s="382">
        <f t="shared" si="2"/>
        <v>-10</v>
      </c>
      <c r="AP13" s="58" t="s">
        <v>417</v>
      </c>
      <c r="AQ13" s="27">
        <v>1</v>
      </c>
      <c r="AR13" s="58" t="s">
        <v>39</v>
      </c>
      <c r="AS13" s="89" t="s">
        <v>418</v>
      </c>
      <c r="AT13" s="27">
        <v>1</v>
      </c>
      <c r="AU13" s="58" t="s">
        <v>419</v>
      </c>
      <c r="AV13" s="342" t="s">
        <v>420</v>
      </c>
      <c r="AW13" s="315">
        <v>0</v>
      </c>
    </row>
    <row r="14" spans="1:49" ht="180" x14ac:dyDescent="0.25">
      <c r="A14" s="375">
        <f t="shared" si="3"/>
        <v>11</v>
      </c>
      <c r="B14" s="372" t="s">
        <v>136</v>
      </c>
      <c r="C14" s="371">
        <v>127</v>
      </c>
      <c r="D14" s="98" t="s">
        <v>61</v>
      </c>
      <c r="E14" s="98">
        <v>46</v>
      </c>
      <c r="F14" s="98" t="s">
        <v>163</v>
      </c>
      <c r="G14" s="30" t="s">
        <v>164</v>
      </c>
      <c r="H14" s="30" t="s">
        <v>165</v>
      </c>
      <c r="I14" s="30" t="s">
        <v>166</v>
      </c>
      <c r="J14" s="98">
        <v>1</v>
      </c>
      <c r="K14" s="466" t="s">
        <v>141</v>
      </c>
      <c r="L14" s="366" t="s">
        <v>167</v>
      </c>
      <c r="M14" s="27">
        <v>1</v>
      </c>
      <c r="N14" s="58" t="s">
        <v>39</v>
      </c>
      <c r="O14" s="30" t="s">
        <v>168</v>
      </c>
      <c r="P14" s="27">
        <v>1</v>
      </c>
      <c r="Q14" s="30" t="s">
        <v>37</v>
      </c>
      <c r="R14" s="31">
        <v>44916</v>
      </c>
      <c r="S14" s="404" t="e">
        <f>+R14-#REF!</f>
        <v>#REF!</v>
      </c>
      <c r="T14" s="98" t="s">
        <v>417</v>
      </c>
      <c r="U14" s="58" t="s">
        <v>417</v>
      </c>
      <c r="V14" s="58" t="s">
        <v>39</v>
      </c>
      <c r="W14" s="30" t="s">
        <v>476</v>
      </c>
      <c r="X14" s="27">
        <v>1</v>
      </c>
      <c r="Y14" s="30" t="s">
        <v>37</v>
      </c>
      <c r="Z14" s="318" t="s">
        <v>414</v>
      </c>
      <c r="AA14" s="330">
        <v>1</v>
      </c>
      <c r="AB14" s="330" t="s">
        <v>39</v>
      </c>
      <c r="AC14" s="30" t="s">
        <v>169</v>
      </c>
      <c r="AD14" s="27">
        <v>1</v>
      </c>
      <c r="AE14" s="318" t="s">
        <v>73</v>
      </c>
      <c r="AF14" s="31">
        <v>44916</v>
      </c>
      <c r="AG14" s="404">
        <f t="shared" si="0"/>
        <v>82</v>
      </c>
      <c r="AH14" s="344" t="s">
        <v>414</v>
      </c>
      <c r="AI14" s="27">
        <v>1</v>
      </c>
      <c r="AJ14" s="58" t="s">
        <v>39</v>
      </c>
      <c r="AK14" s="30" t="s">
        <v>477</v>
      </c>
      <c r="AL14" s="27">
        <v>1</v>
      </c>
      <c r="AM14" s="30" t="s">
        <v>478</v>
      </c>
      <c r="AN14" s="342">
        <f t="shared" si="4"/>
        <v>44916</v>
      </c>
      <c r="AO14" s="382">
        <f t="shared" si="2"/>
        <v>-10</v>
      </c>
      <c r="AP14" s="58" t="s">
        <v>417</v>
      </c>
      <c r="AQ14" s="27">
        <v>1</v>
      </c>
      <c r="AR14" s="58" t="s">
        <v>39</v>
      </c>
      <c r="AS14" s="89" t="s">
        <v>418</v>
      </c>
      <c r="AT14" s="27">
        <v>1</v>
      </c>
      <c r="AU14" s="58" t="s">
        <v>419</v>
      </c>
      <c r="AV14" s="342" t="s">
        <v>420</v>
      </c>
      <c r="AW14" s="315">
        <v>0</v>
      </c>
    </row>
    <row r="15" spans="1:49" ht="255" x14ac:dyDescent="0.25">
      <c r="A15" s="375">
        <f t="shared" si="3"/>
        <v>12</v>
      </c>
      <c r="B15" s="372" t="s">
        <v>146</v>
      </c>
      <c r="C15" s="371">
        <v>127</v>
      </c>
      <c r="D15" s="98" t="s">
        <v>61</v>
      </c>
      <c r="E15" s="98">
        <v>46</v>
      </c>
      <c r="F15" s="98" t="s">
        <v>171</v>
      </c>
      <c r="G15" s="30" t="s">
        <v>172</v>
      </c>
      <c r="H15" s="30" t="s">
        <v>173</v>
      </c>
      <c r="I15" s="87" t="s">
        <v>174</v>
      </c>
      <c r="J15" s="98">
        <v>1</v>
      </c>
      <c r="K15" s="315" t="s">
        <v>175</v>
      </c>
      <c r="L15" s="366" t="s">
        <v>176</v>
      </c>
      <c r="M15" s="27">
        <v>0</v>
      </c>
      <c r="N15" s="58" t="s">
        <v>68</v>
      </c>
      <c r="O15" s="60" t="s">
        <v>177</v>
      </c>
      <c r="P15" s="27">
        <v>0</v>
      </c>
      <c r="Q15" s="30" t="s">
        <v>70</v>
      </c>
      <c r="R15" s="31">
        <v>44916</v>
      </c>
      <c r="S15" s="404" t="e">
        <f>+R15-#REF!</f>
        <v>#REF!</v>
      </c>
      <c r="T15" s="30" t="s">
        <v>479</v>
      </c>
      <c r="U15" s="370">
        <v>1</v>
      </c>
      <c r="V15" s="370" t="s">
        <v>39</v>
      </c>
      <c r="W15" s="60" t="s">
        <v>480</v>
      </c>
      <c r="X15" s="27">
        <v>1</v>
      </c>
      <c r="Y15" s="30" t="s">
        <v>37</v>
      </c>
      <c r="Z15" s="318" t="s">
        <v>481</v>
      </c>
      <c r="AA15" s="330">
        <v>1</v>
      </c>
      <c r="AB15" s="330" t="s">
        <v>39</v>
      </c>
      <c r="AC15" s="318" t="s">
        <v>179</v>
      </c>
      <c r="AD15" s="323">
        <v>1</v>
      </c>
      <c r="AE15" s="318" t="s">
        <v>73</v>
      </c>
      <c r="AF15" s="326">
        <v>44916</v>
      </c>
      <c r="AG15" s="404">
        <f t="shared" si="0"/>
        <v>82</v>
      </c>
      <c r="AH15" s="409" t="s">
        <v>482</v>
      </c>
      <c r="AI15" s="368">
        <v>1</v>
      </c>
      <c r="AJ15" s="410" t="s">
        <v>39</v>
      </c>
      <c r="AK15" s="318" t="s">
        <v>483</v>
      </c>
      <c r="AL15" s="323">
        <v>1</v>
      </c>
      <c r="AM15" s="30" t="s">
        <v>484</v>
      </c>
      <c r="AN15" s="342">
        <f>+AF15</f>
        <v>44916</v>
      </c>
      <c r="AO15" s="382">
        <f t="shared" si="2"/>
        <v>-10</v>
      </c>
      <c r="AP15" s="58" t="s">
        <v>417</v>
      </c>
      <c r="AQ15" s="27">
        <v>1</v>
      </c>
      <c r="AR15" s="58" t="s">
        <v>39</v>
      </c>
      <c r="AS15" s="89" t="s">
        <v>418</v>
      </c>
      <c r="AT15" s="27">
        <v>1</v>
      </c>
      <c r="AU15" s="58" t="s">
        <v>419</v>
      </c>
      <c r="AV15" s="342" t="s">
        <v>420</v>
      </c>
      <c r="AW15" s="315">
        <v>0</v>
      </c>
    </row>
    <row r="16" spans="1:49" ht="285" x14ac:dyDescent="0.25">
      <c r="A16" s="375">
        <f t="shared" si="3"/>
        <v>13</v>
      </c>
      <c r="B16" s="372" t="s">
        <v>154</v>
      </c>
      <c r="C16" s="371">
        <v>127</v>
      </c>
      <c r="D16" s="98" t="s">
        <v>61</v>
      </c>
      <c r="E16" s="98">
        <v>46</v>
      </c>
      <c r="F16" s="98" t="s">
        <v>181</v>
      </c>
      <c r="G16" s="30" t="s">
        <v>182</v>
      </c>
      <c r="H16" s="30" t="s">
        <v>183</v>
      </c>
      <c r="I16" s="30" t="s">
        <v>184</v>
      </c>
      <c r="J16" s="98">
        <v>1</v>
      </c>
      <c r="K16" s="463" t="s">
        <v>185</v>
      </c>
      <c r="L16" s="366" t="s">
        <v>186</v>
      </c>
      <c r="M16" s="27">
        <v>0</v>
      </c>
      <c r="N16" s="58" t="s">
        <v>68</v>
      </c>
      <c r="O16" s="60" t="s">
        <v>177</v>
      </c>
      <c r="P16" s="27">
        <v>0</v>
      </c>
      <c r="Q16" s="30" t="s">
        <v>70</v>
      </c>
      <c r="R16" s="31">
        <v>44916</v>
      </c>
      <c r="S16" s="404" t="e">
        <f>+R16-#REF!</f>
        <v>#REF!</v>
      </c>
      <c r="T16" s="30" t="s">
        <v>485</v>
      </c>
      <c r="U16" s="370">
        <v>1</v>
      </c>
      <c r="V16" s="370" t="s">
        <v>39</v>
      </c>
      <c r="W16" s="60" t="s">
        <v>486</v>
      </c>
      <c r="X16" s="27">
        <v>1</v>
      </c>
      <c r="Y16" s="30" t="s">
        <v>37</v>
      </c>
      <c r="Z16" s="318" t="s">
        <v>481</v>
      </c>
      <c r="AA16" s="330">
        <v>1</v>
      </c>
      <c r="AB16" s="330" t="s">
        <v>39</v>
      </c>
      <c r="AC16" s="318" t="s">
        <v>187</v>
      </c>
      <c r="AD16" s="323">
        <v>1</v>
      </c>
      <c r="AE16" s="318" t="s">
        <v>73</v>
      </c>
      <c r="AF16" s="326">
        <v>44916</v>
      </c>
      <c r="AG16" s="404">
        <f t="shared" si="0"/>
        <v>82</v>
      </c>
      <c r="AH16" s="90" t="s">
        <v>487</v>
      </c>
      <c r="AI16" s="368">
        <v>1</v>
      </c>
      <c r="AJ16" s="410" t="s">
        <v>39</v>
      </c>
      <c r="AK16" s="318" t="s">
        <v>488</v>
      </c>
      <c r="AL16" s="323">
        <v>1</v>
      </c>
      <c r="AM16" s="30" t="s">
        <v>489</v>
      </c>
      <c r="AN16" s="342">
        <f>+AF16</f>
        <v>44916</v>
      </c>
      <c r="AO16" s="382">
        <f t="shared" si="2"/>
        <v>-10</v>
      </c>
      <c r="AP16" s="58" t="s">
        <v>417</v>
      </c>
      <c r="AQ16" s="27">
        <v>1</v>
      </c>
      <c r="AR16" s="58" t="s">
        <v>39</v>
      </c>
      <c r="AS16" s="89" t="s">
        <v>418</v>
      </c>
      <c r="AT16" s="27">
        <v>1</v>
      </c>
      <c r="AU16" s="58" t="s">
        <v>419</v>
      </c>
      <c r="AV16" s="342" t="s">
        <v>420</v>
      </c>
      <c r="AW16" s="315">
        <v>0</v>
      </c>
    </row>
    <row r="17" spans="1:49" ht="180" x14ac:dyDescent="0.25">
      <c r="A17" s="375">
        <f t="shared" si="3"/>
        <v>14</v>
      </c>
      <c r="B17" s="372" t="s">
        <v>162</v>
      </c>
      <c r="C17" s="371">
        <v>127</v>
      </c>
      <c r="D17" s="98" t="s">
        <v>61</v>
      </c>
      <c r="E17" s="98">
        <v>46</v>
      </c>
      <c r="F17" s="98" t="s">
        <v>189</v>
      </c>
      <c r="G17" s="30" t="s">
        <v>190</v>
      </c>
      <c r="H17" s="30" t="s">
        <v>191</v>
      </c>
      <c r="I17" s="30" t="s">
        <v>192</v>
      </c>
      <c r="J17" s="98">
        <v>1</v>
      </c>
      <c r="K17" s="466" t="s">
        <v>193</v>
      </c>
      <c r="L17" s="435" t="s">
        <v>194</v>
      </c>
      <c r="M17" s="27">
        <v>1</v>
      </c>
      <c r="N17" s="58" t="s">
        <v>39</v>
      </c>
      <c r="O17" s="60" t="s">
        <v>195</v>
      </c>
      <c r="P17" s="27">
        <v>1</v>
      </c>
      <c r="Q17" s="89" t="s">
        <v>37</v>
      </c>
      <c r="R17" s="31">
        <v>44916</v>
      </c>
      <c r="S17" s="404" t="e">
        <f>+R17-#REF!</f>
        <v>#REF!</v>
      </c>
      <c r="T17" s="98" t="s">
        <v>417</v>
      </c>
      <c r="U17" s="58" t="s">
        <v>417</v>
      </c>
      <c r="V17" s="58" t="s">
        <v>39</v>
      </c>
      <c r="W17" s="60" t="s">
        <v>490</v>
      </c>
      <c r="X17" s="27">
        <v>1</v>
      </c>
      <c r="Y17" s="89" t="s">
        <v>37</v>
      </c>
      <c r="Z17" s="318" t="s">
        <v>442</v>
      </c>
      <c r="AA17" s="330">
        <v>1</v>
      </c>
      <c r="AB17" s="330" t="s">
        <v>39</v>
      </c>
      <c r="AC17" s="30" t="s">
        <v>197</v>
      </c>
      <c r="AD17" s="27">
        <v>1</v>
      </c>
      <c r="AE17" s="30" t="s">
        <v>198</v>
      </c>
      <c r="AF17" s="31">
        <v>44916</v>
      </c>
      <c r="AG17" s="404">
        <f t="shared" si="0"/>
        <v>82</v>
      </c>
      <c r="AH17" s="344" t="s">
        <v>442</v>
      </c>
      <c r="AI17" s="368">
        <v>1</v>
      </c>
      <c r="AJ17" s="58" t="s">
        <v>39</v>
      </c>
      <c r="AK17" s="30" t="s">
        <v>491</v>
      </c>
      <c r="AL17" s="323">
        <v>1</v>
      </c>
      <c r="AM17" s="30" t="s">
        <v>492</v>
      </c>
      <c r="AN17" s="342">
        <f t="shared" ref="AN17:AN18" si="5">+AF17</f>
        <v>44916</v>
      </c>
      <c r="AO17" s="382">
        <f t="shared" si="2"/>
        <v>-10</v>
      </c>
      <c r="AP17" s="58" t="s">
        <v>417</v>
      </c>
      <c r="AQ17" s="27">
        <v>1</v>
      </c>
      <c r="AR17" s="58" t="s">
        <v>39</v>
      </c>
      <c r="AS17" s="89" t="s">
        <v>418</v>
      </c>
      <c r="AT17" s="27">
        <v>1</v>
      </c>
      <c r="AU17" s="58" t="s">
        <v>419</v>
      </c>
      <c r="AV17" s="342" t="s">
        <v>420</v>
      </c>
      <c r="AW17" s="315">
        <v>0</v>
      </c>
    </row>
    <row r="18" spans="1:49" ht="195" x14ac:dyDescent="0.25">
      <c r="A18" s="375">
        <f t="shared" si="3"/>
        <v>15</v>
      </c>
      <c r="B18" s="372" t="s">
        <v>170</v>
      </c>
      <c r="C18" s="371">
        <v>127</v>
      </c>
      <c r="D18" s="98" t="s">
        <v>61</v>
      </c>
      <c r="E18" s="98">
        <v>46</v>
      </c>
      <c r="F18" s="98" t="s">
        <v>189</v>
      </c>
      <c r="G18" s="30" t="s">
        <v>190</v>
      </c>
      <c r="H18" s="30" t="s">
        <v>191</v>
      </c>
      <c r="I18" s="30" t="s">
        <v>200</v>
      </c>
      <c r="J18" s="98">
        <v>2</v>
      </c>
      <c r="K18" s="466" t="s">
        <v>201</v>
      </c>
      <c r="L18" s="435" t="s">
        <v>202</v>
      </c>
      <c r="M18" s="27">
        <v>1</v>
      </c>
      <c r="N18" s="58" t="s">
        <v>39</v>
      </c>
      <c r="O18" s="60" t="s">
        <v>203</v>
      </c>
      <c r="P18" s="27">
        <v>1</v>
      </c>
      <c r="Q18" s="30" t="s">
        <v>37</v>
      </c>
      <c r="R18" s="31">
        <v>44916</v>
      </c>
      <c r="S18" s="404" t="e">
        <f>+R18-#REF!</f>
        <v>#REF!</v>
      </c>
      <c r="T18" s="98" t="s">
        <v>417</v>
      </c>
      <c r="U18" s="58" t="s">
        <v>417</v>
      </c>
      <c r="V18" s="58" t="s">
        <v>39</v>
      </c>
      <c r="W18" s="60" t="s">
        <v>493</v>
      </c>
      <c r="X18" s="27">
        <v>1</v>
      </c>
      <c r="Y18" s="30" t="s">
        <v>37</v>
      </c>
      <c r="Z18" s="318" t="s">
        <v>442</v>
      </c>
      <c r="AA18" s="330">
        <v>1</v>
      </c>
      <c r="AB18" s="330" t="s">
        <v>39</v>
      </c>
      <c r="AC18" s="30" t="s">
        <v>204</v>
      </c>
      <c r="AD18" s="27">
        <v>1</v>
      </c>
      <c r="AE18" s="30" t="s">
        <v>198</v>
      </c>
      <c r="AF18" s="31">
        <v>44916</v>
      </c>
      <c r="AG18" s="404">
        <f t="shared" si="0"/>
        <v>82</v>
      </c>
      <c r="AH18" s="344" t="s">
        <v>442</v>
      </c>
      <c r="AI18" s="368">
        <v>1</v>
      </c>
      <c r="AJ18" s="58" t="s">
        <v>39</v>
      </c>
      <c r="AK18" s="30" t="s">
        <v>204</v>
      </c>
      <c r="AL18" s="323">
        <v>1</v>
      </c>
      <c r="AM18" s="30" t="s">
        <v>494</v>
      </c>
      <c r="AN18" s="342">
        <f t="shared" si="5"/>
        <v>44916</v>
      </c>
      <c r="AO18" s="382">
        <f t="shared" si="2"/>
        <v>-10</v>
      </c>
      <c r="AP18" s="58" t="s">
        <v>417</v>
      </c>
      <c r="AQ18" s="27">
        <v>1</v>
      </c>
      <c r="AR18" s="58" t="s">
        <v>39</v>
      </c>
      <c r="AS18" s="89" t="s">
        <v>418</v>
      </c>
      <c r="AT18" s="27">
        <v>1</v>
      </c>
      <c r="AU18" s="58" t="s">
        <v>419</v>
      </c>
      <c r="AV18" s="342" t="s">
        <v>420</v>
      </c>
      <c r="AW18" s="315">
        <v>0</v>
      </c>
    </row>
    <row r="19" spans="1:49" ht="174.75" customHeight="1" x14ac:dyDescent="0.25">
      <c r="A19" s="375">
        <f t="shared" si="3"/>
        <v>16</v>
      </c>
      <c r="B19" s="372" t="s">
        <v>180</v>
      </c>
      <c r="C19" s="371">
        <v>127</v>
      </c>
      <c r="D19" s="98" t="s">
        <v>61</v>
      </c>
      <c r="E19" s="98">
        <v>46</v>
      </c>
      <c r="F19" s="98" t="s">
        <v>30</v>
      </c>
      <c r="G19" s="30" t="s">
        <v>206</v>
      </c>
      <c r="H19" s="30" t="s">
        <v>207</v>
      </c>
      <c r="I19" s="30" t="s">
        <v>208</v>
      </c>
      <c r="J19" s="98">
        <v>1</v>
      </c>
      <c r="K19" s="466" t="s">
        <v>209</v>
      </c>
      <c r="L19" s="366" t="s">
        <v>210</v>
      </c>
      <c r="M19" s="27">
        <v>0</v>
      </c>
      <c r="N19" s="58" t="s">
        <v>68</v>
      </c>
      <c r="O19" s="60" t="s">
        <v>69</v>
      </c>
      <c r="P19" s="27">
        <v>0</v>
      </c>
      <c r="Q19" s="30" t="s">
        <v>211</v>
      </c>
      <c r="R19" s="31">
        <v>44916</v>
      </c>
      <c r="S19" s="404" t="e">
        <f>+R19-#REF!</f>
        <v>#REF!</v>
      </c>
      <c r="T19" s="30" t="s">
        <v>495</v>
      </c>
      <c r="U19" s="27">
        <v>1</v>
      </c>
      <c r="V19" s="58" t="s">
        <v>39</v>
      </c>
      <c r="W19" s="60" t="s">
        <v>496</v>
      </c>
      <c r="X19" s="27">
        <v>1</v>
      </c>
      <c r="Y19" s="30" t="s">
        <v>497</v>
      </c>
      <c r="Z19" s="30" t="s">
        <v>212</v>
      </c>
      <c r="AA19" s="27">
        <v>1</v>
      </c>
      <c r="AB19" s="330" t="s">
        <v>39</v>
      </c>
      <c r="AC19" s="30" t="s">
        <v>213</v>
      </c>
      <c r="AD19" s="27">
        <v>1</v>
      </c>
      <c r="AE19" s="30" t="s">
        <v>198</v>
      </c>
      <c r="AF19" s="31">
        <v>44916</v>
      </c>
      <c r="AG19" s="404">
        <f t="shared" si="0"/>
        <v>82</v>
      </c>
      <c r="AH19" s="30" t="s">
        <v>212</v>
      </c>
      <c r="AI19" s="27">
        <v>1</v>
      </c>
      <c r="AJ19" s="330" t="s">
        <v>39</v>
      </c>
      <c r="AK19" s="30" t="s">
        <v>498</v>
      </c>
      <c r="AL19" s="27">
        <v>1</v>
      </c>
      <c r="AM19" s="30" t="s">
        <v>499</v>
      </c>
      <c r="AN19" s="342">
        <f>+AF19</f>
        <v>44916</v>
      </c>
      <c r="AO19" s="382">
        <f t="shared" si="2"/>
        <v>-10</v>
      </c>
      <c r="AP19" s="58" t="s">
        <v>417</v>
      </c>
      <c r="AQ19" s="27">
        <v>1</v>
      </c>
      <c r="AR19" s="58" t="s">
        <v>39</v>
      </c>
      <c r="AS19" s="89" t="s">
        <v>418</v>
      </c>
      <c r="AT19" s="27">
        <v>1</v>
      </c>
      <c r="AU19" s="58" t="s">
        <v>419</v>
      </c>
      <c r="AV19" s="342" t="s">
        <v>420</v>
      </c>
      <c r="AW19" s="315">
        <v>0</v>
      </c>
    </row>
    <row r="20" spans="1:49" ht="240" x14ac:dyDescent="0.25">
      <c r="A20" s="375">
        <f t="shared" si="3"/>
        <v>17</v>
      </c>
      <c r="B20" s="372" t="s">
        <v>188</v>
      </c>
      <c r="C20" s="371">
        <v>127</v>
      </c>
      <c r="D20" s="98" t="s">
        <v>61</v>
      </c>
      <c r="E20" s="98">
        <v>46</v>
      </c>
      <c r="F20" s="98" t="s">
        <v>30</v>
      </c>
      <c r="G20" s="30" t="s">
        <v>206</v>
      </c>
      <c r="H20" s="30" t="s">
        <v>207</v>
      </c>
      <c r="I20" s="30" t="s">
        <v>215</v>
      </c>
      <c r="J20" s="98">
        <v>2</v>
      </c>
      <c r="K20" s="466" t="s">
        <v>216</v>
      </c>
      <c r="L20" s="366" t="s">
        <v>217</v>
      </c>
      <c r="M20" s="27">
        <v>0</v>
      </c>
      <c r="N20" s="58" t="s">
        <v>68</v>
      </c>
      <c r="O20" s="60" t="s">
        <v>69</v>
      </c>
      <c r="P20" s="27">
        <v>0</v>
      </c>
      <c r="Q20" s="30" t="s">
        <v>211</v>
      </c>
      <c r="R20" s="31">
        <v>44916</v>
      </c>
      <c r="S20" s="404" t="e">
        <f>+R20-#REF!</f>
        <v>#REF!</v>
      </c>
      <c r="T20" s="30" t="s">
        <v>500</v>
      </c>
      <c r="U20" s="27">
        <v>1</v>
      </c>
      <c r="V20" s="58" t="s">
        <v>39</v>
      </c>
      <c r="W20" s="60" t="s">
        <v>501</v>
      </c>
      <c r="X20" s="27">
        <v>1</v>
      </c>
      <c r="Y20" s="30" t="s">
        <v>497</v>
      </c>
      <c r="Z20" s="30" t="s">
        <v>212</v>
      </c>
      <c r="AA20" s="27">
        <v>1</v>
      </c>
      <c r="AB20" s="330" t="s">
        <v>39</v>
      </c>
      <c r="AC20" s="30" t="s">
        <v>218</v>
      </c>
      <c r="AD20" s="27">
        <v>1</v>
      </c>
      <c r="AE20" s="30" t="s">
        <v>198</v>
      </c>
      <c r="AF20" s="31">
        <v>44916</v>
      </c>
      <c r="AG20" s="404">
        <f t="shared" si="0"/>
        <v>82</v>
      </c>
      <c r="AH20" s="30" t="s">
        <v>212</v>
      </c>
      <c r="AI20" s="27">
        <v>1</v>
      </c>
      <c r="AJ20" s="330" t="s">
        <v>39</v>
      </c>
      <c r="AK20" s="30" t="s">
        <v>502</v>
      </c>
      <c r="AL20" s="27">
        <v>1</v>
      </c>
      <c r="AM20" s="30" t="s">
        <v>503</v>
      </c>
      <c r="AN20" s="342">
        <f>+AF20</f>
        <v>44916</v>
      </c>
      <c r="AO20" s="382">
        <f t="shared" si="2"/>
        <v>-10</v>
      </c>
      <c r="AP20" s="58" t="s">
        <v>417</v>
      </c>
      <c r="AQ20" s="27">
        <v>1</v>
      </c>
      <c r="AR20" s="58" t="s">
        <v>39</v>
      </c>
      <c r="AS20" s="89" t="s">
        <v>418</v>
      </c>
      <c r="AT20" s="27">
        <v>1</v>
      </c>
      <c r="AU20" s="58" t="s">
        <v>419</v>
      </c>
      <c r="AV20" s="342" t="s">
        <v>420</v>
      </c>
      <c r="AW20" s="315">
        <v>0</v>
      </c>
    </row>
    <row r="21" spans="1:49" ht="330" x14ac:dyDescent="0.25">
      <c r="A21" s="375">
        <f t="shared" si="3"/>
        <v>18</v>
      </c>
      <c r="B21" s="372" t="s">
        <v>199</v>
      </c>
      <c r="C21" s="371">
        <v>127</v>
      </c>
      <c r="D21" s="98" t="s">
        <v>61</v>
      </c>
      <c r="E21" s="98">
        <v>46</v>
      </c>
      <c r="F21" s="98" t="s">
        <v>44</v>
      </c>
      <c r="G21" s="30" t="s">
        <v>220</v>
      </c>
      <c r="H21" s="30" t="s">
        <v>221</v>
      </c>
      <c r="I21" s="30" t="s">
        <v>222</v>
      </c>
      <c r="J21" s="98">
        <v>1</v>
      </c>
      <c r="K21" s="466" t="s">
        <v>223</v>
      </c>
      <c r="L21" s="366" t="s">
        <v>224</v>
      </c>
      <c r="M21" s="27">
        <v>0</v>
      </c>
      <c r="N21" s="58" t="s">
        <v>68</v>
      </c>
      <c r="O21" s="60" t="s">
        <v>69</v>
      </c>
      <c r="P21" s="27">
        <v>0</v>
      </c>
      <c r="Q21" s="30" t="s">
        <v>211</v>
      </c>
      <c r="R21" s="31">
        <v>44916</v>
      </c>
      <c r="S21" s="404" t="e">
        <f>+R21-#REF!</f>
        <v>#REF!</v>
      </c>
      <c r="T21" s="30" t="s">
        <v>504</v>
      </c>
      <c r="U21" s="27">
        <v>1</v>
      </c>
      <c r="V21" s="58" t="s">
        <v>39</v>
      </c>
      <c r="W21" s="60" t="s">
        <v>505</v>
      </c>
      <c r="X21" s="27">
        <v>1</v>
      </c>
      <c r="Y21" s="30" t="s">
        <v>497</v>
      </c>
      <c r="Z21" s="30" t="s">
        <v>212</v>
      </c>
      <c r="AA21" s="27">
        <v>1</v>
      </c>
      <c r="AB21" s="330" t="s">
        <v>39</v>
      </c>
      <c r="AC21" s="30" t="s">
        <v>225</v>
      </c>
      <c r="AD21" s="27">
        <v>1</v>
      </c>
      <c r="AE21" s="30" t="s">
        <v>198</v>
      </c>
      <c r="AF21" s="31">
        <v>44916</v>
      </c>
      <c r="AG21" s="404">
        <f t="shared" si="0"/>
        <v>82</v>
      </c>
      <c r="AH21" s="30" t="s">
        <v>212</v>
      </c>
      <c r="AI21" s="27">
        <v>1</v>
      </c>
      <c r="AJ21" s="330" t="s">
        <v>39</v>
      </c>
      <c r="AK21" s="30" t="s">
        <v>506</v>
      </c>
      <c r="AL21" s="27">
        <v>1</v>
      </c>
      <c r="AM21" s="30" t="s">
        <v>507</v>
      </c>
      <c r="AN21" s="342">
        <f>+AF21</f>
        <v>44916</v>
      </c>
      <c r="AO21" s="382">
        <f t="shared" si="2"/>
        <v>-10</v>
      </c>
      <c r="AP21" s="58" t="s">
        <v>417</v>
      </c>
      <c r="AQ21" s="27">
        <v>1</v>
      </c>
      <c r="AR21" s="58" t="s">
        <v>39</v>
      </c>
      <c r="AS21" s="89" t="s">
        <v>418</v>
      </c>
      <c r="AT21" s="27">
        <v>1</v>
      </c>
      <c r="AU21" s="58" t="s">
        <v>419</v>
      </c>
      <c r="AV21" s="342" t="s">
        <v>420</v>
      </c>
      <c r="AW21" s="315">
        <v>0</v>
      </c>
    </row>
    <row r="22" spans="1:49" ht="375" x14ac:dyDescent="0.25">
      <c r="A22" s="375">
        <f t="shared" si="3"/>
        <v>19</v>
      </c>
      <c r="B22" s="372" t="s">
        <v>205</v>
      </c>
      <c r="C22" s="371">
        <v>127</v>
      </c>
      <c r="D22" s="98" t="s">
        <v>61</v>
      </c>
      <c r="E22" s="98">
        <v>46</v>
      </c>
      <c r="F22" s="98" t="s">
        <v>53</v>
      </c>
      <c r="G22" s="30" t="s">
        <v>227</v>
      </c>
      <c r="H22" s="30" t="s">
        <v>228</v>
      </c>
      <c r="I22" s="30" t="s">
        <v>229</v>
      </c>
      <c r="J22" s="98">
        <v>1</v>
      </c>
      <c r="K22" s="466" t="s">
        <v>230</v>
      </c>
      <c r="L22" s="366" t="s">
        <v>231</v>
      </c>
      <c r="M22" s="27">
        <v>0</v>
      </c>
      <c r="N22" s="58" t="s">
        <v>68</v>
      </c>
      <c r="O22" s="60" t="s">
        <v>69</v>
      </c>
      <c r="P22" s="27">
        <v>0</v>
      </c>
      <c r="Q22" s="30" t="s">
        <v>211</v>
      </c>
      <c r="R22" s="31">
        <v>44916</v>
      </c>
      <c r="S22" s="404" t="e">
        <f>+R22-#REF!</f>
        <v>#REF!</v>
      </c>
      <c r="T22" s="30" t="s">
        <v>508</v>
      </c>
      <c r="U22" s="27">
        <v>1</v>
      </c>
      <c r="V22" s="58" t="s">
        <v>39</v>
      </c>
      <c r="W22" s="60" t="s">
        <v>509</v>
      </c>
      <c r="X22" s="27">
        <v>1</v>
      </c>
      <c r="Y22" s="30" t="s">
        <v>497</v>
      </c>
      <c r="Z22" s="30" t="s">
        <v>212</v>
      </c>
      <c r="AA22" s="27">
        <v>1</v>
      </c>
      <c r="AB22" s="330" t="s">
        <v>39</v>
      </c>
      <c r="AC22" s="30" t="s">
        <v>232</v>
      </c>
      <c r="AD22" s="27">
        <v>1</v>
      </c>
      <c r="AE22" s="30" t="s">
        <v>198</v>
      </c>
      <c r="AF22" s="31">
        <v>44916</v>
      </c>
      <c r="AG22" s="404">
        <f t="shared" si="0"/>
        <v>82</v>
      </c>
      <c r="AH22" s="30" t="s">
        <v>212</v>
      </c>
      <c r="AI22" s="27">
        <v>1</v>
      </c>
      <c r="AJ22" s="330" t="s">
        <v>39</v>
      </c>
      <c r="AK22" s="30" t="s">
        <v>510</v>
      </c>
      <c r="AL22" s="27">
        <v>1</v>
      </c>
      <c r="AM22" s="30" t="s">
        <v>511</v>
      </c>
      <c r="AN22" s="342">
        <f>+AF22</f>
        <v>44916</v>
      </c>
      <c r="AO22" s="382">
        <f t="shared" si="2"/>
        <v>-10</v>
      </c>
      <c r="AP22" s="58" t="s">
        <v>417</v>
      </c>
      <c r="AQ22" s="27">
        <v>1</v>
      </c>
      <c r="AR22" s="58" t="s">
        <v>39</v>
      </c>
      <c r="AS22" s="89" t="s">
        <v>418</v>
      </c>
      <c r="AT22" s="27">
        <v>1</v>
      </c>
      <c r="AU22" s="58" t="s">
        <v>419</v>
      </c>
      <c r="AV22" s="342" t="s">
        <v>420</v>
      </c>
      <c r="AW22" s="315">
        <v>0</v>
      </c>
    </row>
    <row r="23" spans="1:49" ht="210" x14ac:dyDescent="0.25">
      <c r="A23" s="375">
        <f t="shared" si="3"/>
        <v>20</v>
      </c>
      <c r="B23" s="372" t="s">
        <v>214</v>
      </c>
      <c r="C23" s="371">
        <v>127</v>
      </c>
      <c r="D23" s="98" t="s">
        <v>61</v>
      </c>
      <c r="E23" s="98">
        <v>46</v>
      </c>
      <c r="F23" s="98" t="s">
        <v>234</v>
      </c>
      <c r="G23" s="30" t="s">
        <v>235</v>
      </c>
      <c r="H23" s="30" t="s">
        <v>236</v>
      </c>
      <c r="I23" s="30" t="s">
        <v>237</v>
      </c>
      <c r="J23" s="98">
        <v>1</v>
      </c>
      <c r="K23" s="466" t="s">
        <v>238</v>
      </c>
      <c r="L23" s="366" t="s">
        <v>239</v>
      </c>
      <c r="M23" s="27">
        <v>0</v>
      </c>
      <c r="N23" s="58" t="s">
        <v>68</v>
      </c>
      <c r="O23" s="60" t="s">
        <v>69</v>
      </c>
      <c r="P23" s="27">
        <v>0</v>
      </c>
      <c r="Q23" s="30" t="s">
        <v>211</v>
      </c>
      <c r="R23" s="31">
        <v>44916</v>
      </c>
      <c r="S23" s="404" t="e">
        <f>+R23-#REF!</f>
        <v>#REF!</v>
      </c>
      <c r="T23" s="30" t="s">
        <v>512</v>
      </c>
      <c r="U23" s="27">
        <v>0</v>
      </c>
      <c r="V23" s="58" t="s">
        <v>417</v>
      </c>
      <c r="W23" s="60" t="s">
        <v>513</v>
      </c>
      <c r="X23" s="27">
        <v>0</v>
      </c>
      <c r="Y23" s="30" t="s">
        <v>514</v>
      </c>
      <c r="Z23" s="30" t="s">
        <v>240</v>
      </c>
      <c r="AA23" s="27">
        <v>1</v>
      </c>
      <c r="AB23" s="58" t="s">
        <v>39</v>
      </c>
      <c r="AC23" s="30" t="s">
        <v>241</v>
      </c>
      <c r="AD23" s="27">
        <v>1</v>
      </c>
      <c r="AE23" s="30" t="s">
        <v>198</v>
      </c>
      <c r="AF23" s="31">
        <v>44916</v>
      </c>
      <c r="AG23" s="404">
        <f t="shared" si="0"/>
        <v>82</v>
      </c>
      <c r="AH23" s="90" t="s">
        <v>515</v>
      </c>
      <c r="AI23" s="368">
        <v>1</v>
      </c>
      <c r="AJ23" s="381" t="s">
        <v>39</v>
      </c>
      <c r="AK23" s="30" t="s">
        <v>516</v>
      </c>
      <c r="AL23" s="27">
        <v>1</v>
      </c>
      <c r="AM23" s="30" t="s">
        <v>517</v>
      </c>
      <c r="AN23" s="342">
        <f>+AF23</f>
        <v>44916</v>
      </c>
      <c r="AO23" s="382">
        <f t="shared" si="2"/>
        <v>-10</v>
      </c>
      <c r="AP23" s="58" t="s">
        <v>417</v>
      </c>
      <c r="AQ23" s="27">
        <v>1</v>
      </c>
      <c r="AR23" s="58" t="s">
        <v>39</v>
      </c>
      <c r="AS23" s="89" t="s">
        <v>418</v>
      </c>
      <c r="AT23" s="27">
        <v>1</v>
      </c>
      <c r="AU23" s="58" t="s">
        <v>419</v>
      </c>
      <c r="AV23" s="342" t="s">
        <v>420</v>
      </c>
      <c r="AW23" s="315">
        <v>0</v>
      </c>
    </row>
    <row r="24" spans="1:49" ht="256.14999999999998" customHeight="1" thickBot="1" x14ac:dyDescent="0.3">
      <c r="A24" s="375">
        <f>+A23+1</f>
        <v>21</v>
      </c>
      <c r="B24" s="372" t="s">
        <v>219</v>
      </c>
      <c r="C24" s="371">
        <v>127</v>
      </c>
      <c r="D24" s="98" t="s">
        <v>61</v>
      </c>
      <c r="E24" s="98">
        <v>46</v>
      </c>
      <c r="F24" s="98" t="s">
        <v>243</v>
      </c>
      <c r="G24" s="30" t="s">
        <v>244</v>
      </c>
      <c r="H24" s="30" t="s">
        <v>245</v>
      </c>
      <c r="I24" s="30" t="s">
        <v>246</v>
      </c>
      <c r="J24" s="98">
        <v>1</v>
      </c>
      <c r="K24" s="466" t="s">
        <v>247</v>
      </c>
      <c r="L24" s="366" t="s">
        <v>248</v>
      </c>
      <c r="M24" s="27">
        <v>1</v>
      </c>
      <c r="N24" s="58" t="s">
        <v>39</v>
      </c>
      <c r="O24" s="60" t="s">
        <v>249</v>
      </c>
      <c r="P24" s="27">
        <v>1</v>
      </c>
      <c r="Q24" s="30" t="s">
        <v>37</v>
      </c>
      <c r="R24" s="31">
        <v>44916</v>
      </c>
      <c r="S24" s="404" t="e">
        <f>+R24-#REF!</f>
        <v>#REF!</v>
      </c>
      <c r="T24" s="98" t="s">
        <v>417</v>
      </c>
      <c r="U24" s="58" t="s">
        <v>417</v>
      </c>
      <c r="V24" s="58" t="s">
        <v>39</v>
      </c>
      <c r="W24" s="30" t="s">
        <v>518</v>
      </c>
      <c r="X24" s="27">
        <v>1</v>
      </c>
      <c r="Y24" s="30" t="s">
        <v>37</v>
      </c>
      <c r="Z24" s="318" t="s">
        <v>414</v>
      </c>
      <c r="AA24" s="330">
        <v>1</v>
      </c>
      <c r="AB24" s="330" t="s">
        <v>39</v>
      </c>
      <c r="AC24" s="30" t="s">
        <v>250</v>
      </c>
      <c r="AD24" s="27">
        <v>1</v>
      </c>
      <c r="AE24" s="30" t="s">
        <v>198</v>
      </c>
      <c r="AF24" s="31">
        <v>44916</v>
      </c>
      <c r="AG24" s="404">
        <f t="shared" si="0"/>
        <v>82</v>
      </c>
      <c r="AH24" s="98" t="s">
        <v>414</v>
      </c>
      <c r="AI24" s="27">
        <v>1</v>
      </c>
      <c r="AJ24" s="58" t="s">
        <v>39</v>
      </c>
      <c r="AK24" s="96" t="s">
        <v>519</v>
      </c>
      <c r="AL24" s="33">
        <v>1</v>
      </c>
      <c r="AM24" s="96" t="s">
        <v>520</v>
      </c>
      <c r="AN24" s="451">
        <f t="shared" ref="AN24:AN25" si="6">+AF24</f>
        <v>44916</v>
      </c>
      <c r="AO24" s="452">
        <f t="shared" si="2"/>
        <v>-10</v>
      </c>
      <c r="AP24" s="58" t="s">
        <v>417</v>
      </c>
      <c r="AQ24" s="27">
        <v>1</v>
      </c>
      <c r="AR24" s="58" t="s">
        <v>39</v>
      </c>
      <c r="AS24" s="89" t="s">
        <v>418</v>
      </c>
      <c r="AT24" s="27">
        <v>1</v>
      </c>
      <c r="AU24" s="58" t="s">
        <v>419</v>
      </c>
      <c r="AV24" s="342" t="s">
        <v>420</v>
      </c>
      <c r="AW24" s="315">
        <v>0</v>
      </c>
    </row>
    <row r="25" spans="1:49" ht="196.5" customHeight="1" x14ac:dyDescent="0.25">
      <c r="A25" s="375">
        <f t="shared" si="3"/>
        <v>22</v>
      </c>
      <c r="B25" s="372" t="s">
        <v>226</v>
      </c>
      <c r="C25" s="371">
        <v>127</v>
      </c>
      <c r="D25" s="98" t="s">
        <v>61</v>
      </c>
      <c r="E25" s="98">
        <v>46</v>
      </c>
      <c r="F25" s="98" t="s">
        <v>252</v>
      </c>
      <c r="G25" s="30" t="s">
        <v>253</v>
      </c>
      <c r="H25" s="30" t="s">
        <v>254</v>
      </c>
      <c r="I25" s="30" t="s">
        <v>255</v>
      </c>
      <c r="J25" s="98">
        <v>1</v>
      </c>
      <c r="K25" s="315" t="s">
        <v>256</v>
      </c>
      <c r="L25" s="366" t="s">
        <v>257</v>
      </c>
      <c r="M25" s="27">
        <v>1</v>
      </c>
      <c r="N25" s="58" t="s">
        <v>39</v>
      </c>
      <c r="O25" s="60" t="s">
        <v>258</v>
      </c>
      <c r="P25" s="27">
        <v>1</v>
      </c>
      <c r="Q25" s="30" t="s">
        <v>37</v>
      </c>
      <c r="R25" s="31">
        <v>44916</v>
      </c>
      <c r="S25" s="404" t="e">
        <f>+R25-#REF!</f>
        <v>#REF!</v>
      </c>
      <c r="T25" s="98" t="s">
        <v>417</v>
      </c>
      <c r="U25" s="58" t="s">
        <v>417</v>
      </c>
      <c r="V25" s="58" t="s">
        <v>39</v>
      </c>
      <c r="W25" s="30" t="s">
        <v>521</v>
      </c>
      <c r="X25" s="27">
        <v>1</v>
      </c>
      <c r="Y25" s="30" t="s">
        <v>37</v>
      </c>
      <c r="Z25" s="318" t="s">
        <v>414</v>
      </c>
      <c r="AA25" s="330">
        <v>1</v>
      </c>
      <c r="AB25" s="330" t="s">
        <v>39</v>
      </c>
      <c r="AC25" s="30" t="s">
        <v>259</v>
      </c>
      <c r="AD25" s="27">
        <v>1</v>
      </c>
      <c r="AE25" s="30" t="s">
        <v>198</v>
      </c>
      <c r="AF25" s="31">
        <v>44916</v>
      </c>
      <c r="AG25" s="404">
        <f t="shared" si="0"/>
        <v>82</v>
      </c>
      <c r="AH25" s="98" t="s">
        <v>414</v>
      </c>
      <c r="AI25" s="27">
        <v>1</v>
      </c>
      <c r="AJ25" s="28" t="s">
        <v>39</v>
      </c>
      <c r="AK25" s="453" t="s">
        <v>522</v>
      </c>
      <c r="AL25" s="53">
        <v>1</v>
      </c>
      <c r="AM25" s="54" t="s">
        <v>523</v>
      </c>
      <c r="AN25" s="396">
        <f t="shared" si="6"/>
        <v>44916</v>
      </c>
      <c r="AO25" s="454">
        <f t="shared" si="2"/>
        <v>-10</v>
      </c>
      <c r="AP25" s="437" t="s">
        <v>417</v>
      </c>
      <c r="AQ25" s="27">
        <v>1</v>
      </c>
      <c r="AR25" s="58" t="s">
        <v>39</v>
      </c>
      <c r="AS25" s="89" t="s">
        <v>418</v>
      </c>
      <c r="AT25" s="27">
        <v>1</v>
      </c>
      <c r="AU25" s="58" t="s">
        <v>419</v>
      </c>
      <c r="AV25" s="342" t="s">
        <v>420</v>
      </c>
      <c r="AW25" s="315">
        <v>0</v>
      </c>
    </row>
    <row r="26" spans="1:49" ht="345" x14ac:dyDescent="0.25">
      <c r="A26" s="375">
        <f t="shared" si="3"/>
        <v>23</v>
      </c>
      <c r="B26" s="372" t="s">
        <v>233</v>
      </c>
      <c r="C26" s="371">
        <v>127</v>
      </c>
      <c r="D26" s="98" t="s">
        <v>61</v>
      </c>
      <c r="E26" s="98">
        <v>46</v>
      </c>
      <c r="F26" s="98" t="s">
        <v>261</v>
      </c>
      <c r="G26" s="30" t="s">
        <v>262</v>
      </c>
      <c r="H26" s="30" t="s">
        <v>263</v>
      </c>
      <c r="I26" s="30" t="s">
        <v>264</v>
      </c>
      <c r="J26" s="98">
        <v>1</v>
      </c>
      <c r="K26" s="466" t="s">
        <v>265</v>
      </c>
      <c r="L26" s="435" t="s">
        <v>266</v>
      </c>
      <c r="M26" s="27">
        <v>0.25</v>
      </c>
      <c r="N26" s="58" t="s">
        <v>39</v>
      </c>
      <c r="O26" s="30" t="s">
        <v>267</v>
      </c>
      <c r="P26" s="27">
        <v>0.25</v>
      </c>
      <c r="Q26" s="30" t="s">
        <v>268</v>
      </c>
      <c r="R26" s="31">
        <v>44916</v>
      </c>
      <c r="S26" s="404" t="e">
        <f>+R26-#REF!</f>
        <v>#REF!</v>
      </c>
      <c r="T26" s="344" t="s">
        <v>524</v>
      </c>
      <c r="U26" s="27">
        <v>0.5</v>
      </c>
      <c r="V26" s="30" t="s">
        <v>525</v>
      </c>
      <c r="W26" s="30" t="s">
        <v>526</v>
      </c>
      <c r="X26" s="27">
        <v>0.5</v>
      </c>
      <c r="Y26" s="30" t="s">
        <v>412</v>
      </c>
      <c r="Z26" s="90" t="s">
        <v>269</v>
      </c>
      <c r="AA26" s="79">
        <v>0.75</v>
      </c>
      <c r="AB26" s="90" t="s">
        <v>270</v>
      </c>
      <c r="AC26" s="30" t="s">
        <v>271</v>
      </c>
      <c r="AD26" s="81">
        <v>0.75</v>
      </c>
      <c r="AE26" s="30" t="s">
        <v>115</v>
      </c>
      <c r="AF26" s="31">
        <v>44916</v>
      </c>
      <c r="AG26" s="404">
        <f t="shared" si="0"/>
        <v>82</v>
      </c>
      <c r="AH26" s="90" t="s">
        <v>527</v>
      </c>
      <c r="AI26" s="368">
        <v>1</v>
      </c>
      <c r="AJ26" s="440" t="s">
        <v>528</v>
      </c>
      <c r="AK26" s="26" t="s">
        <v>529</v>
      </c>
      <c r="AL26" s="27">
        <v>1</v>
      </c>
      <c r="AM26" s="30" t="s">
        <v>530</v>
      </c>
      <c r="AN26" s="342">
        <f t="shared" ref="AN26" si="7">+AF26</f>
        <v>44916</v>
      </c>
      <c r="AO26" s="455">
        <f t="shared" si="2"/>
        <v>-10</v>
      </c>
      <c r="AP26" s="437" t="s">
        <v>417</v>
      </c>
      <c r="AQ26" s="27">
        <v>1</v>
      </c>
      <c r="AR26" s="58" t="s">
        <v>39</v>
      </c>
      <c r="AS26" s="89" t="s">
        <v>418</v>
      </c>
      <c r="AT26" s="27">
        <v>1</v>
      </c>
      <c r="AU26" s="58" t="s">
        <v>419</v>
      </c>
      <c r="AV26" s="342" t="s">
        <v>420</v>
      </c>
      <c r="AW26" s="315">
        <v>0</v>
      </c>
    </row>
    <row r="27" spans="1:49" ht="240" x14ac:dyDescent="0.25">
      <c r="A27" s="375">
        <f t="shared" si="3"/>
        <v>24</v>
      </c>
      <c r="B27" s="372" t="s">
        <v>242</v>
      </c>
      <c r="C27" s="371">
        <v>127</v>
      </c>
      <c r="D27" s="414" t="s">
        <v>61</v>
      </c>
      <c r="E27" s="414">
        <v>46</v>
      </c>
      <c r="F27" s="414" t="s">
        <v>261</v>
      </c>
      <c r="G27" s="30" t="s">
        <v>262</v>
      </c>
      <c r="H27" s="30" t="s">
        <v>273</v>
      </c>
      <c r="I27" s="30" t="s">
        <v>274</v>
      </c>
      <c r="J27" s="473">
        <v>2</v>
      </c>
      <c r="K27" s="466" t="s">
        <v>275</v>
      </c>
      <c r="L27" s="366" t="s">
        <v>276</v>
      </c>
      <c r="M27" s="27">
        <v>0</v>
      </c>
      <c r="N27" s="58" t="s">
        <v>68</v>
      </c>
      <c r="O27" s="60" t="s">
        <v>69</v>
      </c>
      <c r="P27" s="27">
        <v>0</v>
      </c>
      <c r="Q27" s="30" t="s">
        <v>70</v>
      </c>
      <c r="R27" s="31">
        <v>44916</v>
      </c>
      <c r="S27" s="404" t="e">
        <f>+R27-#REF!</f>
        <v>#REF!</v>
      </c>
      <c r="T27" s="344" t="s">
        <v>531</v>
      </c>
      <c r="U27" s="27">
        <v>0</v>
      </c>
      <c r="V27" s="58" t="s">
        <v>417</v>
      </c>
      <c r="W27" s="60" t="s">
        <v>532</v>
      </c>
      <c r="X27" s="27">
        <v>0</v>
      </c>
      <c r="Y27" s="30" t="s">
        <v>533</v>
      </c>
      <c r="Z27" s="413" t="s">
        <v>534</v>
      </c>
      <c r="AA27" s="79">
        <v>0.2</v>
      </c>
      <c r="AB27" s="381" t="s">
        <v>39</v>
      </c>
      <c r="AC27" s="30" t="s">
        <v>535</v>
      </c>
      <c r="AD27" s="81">
        <v>0.2</v>
      </c>
      <c r="AE27" s="30" t="s">
        <v>279</v>
      </c>
      <c r="AF27" s="31">
        <v>44916</v>
      </c>
      <c r="AG27" s="404">
        <f t="shared" si="0"/>
        <v>82</v>
      </c>
      <c r="AH27" s="90" t="s">
        <v>536</v>
      </c>
      <c r="AI27" s="370">
        <v>1</v>
      </c>
      <c r="AJ27" s="441" t="s">
        <v>537</v>
      </c>
      <c r="AK27" s="26" t="s">
        <v>538</v>
      </c>
      <c r="AL27" s="27">
        <v>1</v>
      </c>
      <c r="AM27" s="30" t="s">
        <v>539</v>
      </c>
      <c r="AN27" s="342">
        <f>+AF27</f>
        <v>44916</v>
      </c>
      <c r="AO27" s="455">
        <f t="shared" si="2"/>
        <v>-10</v>
      </c>
      <c r="AP27" s="437" t="s">
        <v>417</v>
      </c>
      <c r="AQ27" s="27">
        <v>1</v>
      </c>
      <c r="AR27" s="58" t="s">
        <v>39</v>
      </c>
      <c r="AS27" s="412" t="s">
        <v>418</v>
      </c>
      <c r="AT27" s="27">
        <v>1</v>
      </c>
      <c r="AU27" s="414" t="s">
        <v>419</v>
      </c>
      <c r="AV27" s="342" t="s">
        <v>420</v>
      </c>
      <c r="AW27" s="315">
        <v>0</v>
      </c>
    </row>
    <row r="28" spans="1:49" ht="118.15" customHeight="1" x14ac:dyDescent="0.25">
      <c r="A28" s="375">
        <f t="shared" si="3"/>
        <v>25</v>
      </c>
      <c r="B28" s="372" t="s">
        <v>251</v>
      </c>
      <c r="C28" s="371">
        <v>127</v>
      </c>
      <c r="D28" s="98" t="s">
        <v>61</v>
      </c>
      <c r="E28" s="98">
        <v>46</v>
      </c>
      <c r="F28" s="98" t="s">
        <v>281</v>
      </c>
      <c r="G28" s="30" t="s">
        <v>282</v>
      </c>
      <c r="H28" s="30" t="s">
        <v>283</v>
      </c>
      <c r="I28" s="30" t="s">
        <v>284</v>
      </c>
      <c r="J28" s="98">
        <v>1</v>
      </c>
      <c r="K28" s="466" t="s">
        <v>285</v>
      </c>
      <c r="L28" s="366" t="s">
        <v>286</v>
      </c>
      <c r="M28" s="27">
        <v>1</v>
      </c>
      <c r="N28" s="58" t="s">
        <v>39</v>
      </c>
      <c r="O28" s="60" t="s">
        <v>287</v>
      </c>
      <c r="P28" s="27">
        <v>1</v>
      </c>
      <c r="Q28" s="30" t="s">
        <v>37</v>
      </c>
      <c r="R28" s="31">
        <v>44916</v>
      </c>
      <c r="S28" s="404" t="e">
        <f>+R28-#REF!</f>
        <v>#REF!</v>
      </c>
      <c r="T28" s="98" t="s">
        <v>417</v>
      </c>
      <c r="U28" s="58" t="s">
        <v>417</v>
      </c>
      <c r="V28" s="58" t="s">
        <v>39</v>
      </c>
      <c r="W28" s="60" t="s">
        <v>540</v>
      </c>
      <c r="X28" s="27">
        <v>1</v>
      </c>
      <c r="Y28" s="30" t="s">
        <v>37</v>
      </c>
      <c r="Z28" s="318" t="s">
        <v>414</v>
      </c>
      <c r="AA28" s="330">
        <v>1</v>
      </c>
      <c r="AB28" s="330" t="s">
        <v>39</v>
      </c>
      <c r="AC28" s="30" t="s">
        <v>288</v>
      </c>
      <c r="AD28" s="27">
        <v>1</v>
      </c>
      <c r="AE28" s="30" t="s">
        <v>198</v>
      </c>
      <c r="AF28" s="31">
        <v>44916</v>
      </c>
      <c r="AG28" s="404">
        <f t="shared" si="0"/>
        <v>82</v>
      </c>
      <c r="AH28" s="98" t="s">
        <v>414</v>
      </c>
      <c r="AI28" s="27">
        <v>1</v>
      </c>
      <c r="AJ28" s="28" t="s">
        <v>39</v>
      </c>
      <c r="AK28" s="26" t="s">
        <v>541</v>
      </c>
      <c r="AL28" s="27">
        <v>1</v>
      </c>
      <c r="AM28" s="30" t="s">
        <v>542</v>
      </c>
      <c r="AN28" s="342">
        <f>+AF28</f>
        <v>44916</v>
      </c>
      <c r="AO28" s="455">
        <f t="shared" si="2"/>
        <v>-10</v>
      </c>
      <c r="AP28" s="437" t="s">
        <v>417</v>
      </c>
      <c r="AQ28" s="27">
        <v>1</v>
      </c>
      <c r="AR28" s="58" t="s">
        <v>39</v>
      </c>
      <c r="AS28" s="412" t="s">
        <v>418</v>
      </c>
      <c r="AT28" s="27">
        <v>1</v>
      </c>
      <c r="AU28" s="58" t="s">
        <v>419</v>
      </c>
      <c r="AV28" s="342" t="s">
        <v>420</v>
      </c>
      <c r="AW28" s="315">
        <v>0</v>
      </c>
    </row>
    <row r="29" spans="1:49" ht="156.75" customHeight="1" x14ac:dyDescent="0.25">
      <c r="A29" s="375">
        <f t="shared" si="3"/>
        <v>26</v>
      </c>
      <c r="B29" s="372" t="s">
        <v>260</v>
      </c>
      <c r="C29" s="371">
        <v>127</v>
      </c>
      <c r="D29" s="98" t="s">
        <v>61</v>
      </c>
      <c r="E29" s="98">
        <v>46</v>
      </c>
      <c r="F29" s="98" t="s">
        <v>290</v>
      </c>
      <c r="G29" s="30" t="s">
        <v>291</v>
      </c>
      <c r="H29" s="30" t="s">
        <v>292</v>
      </c>
      <c r="I29" s="30" t="s">
        <v>293</v>
      </c>
      <c r="J29" s="98">
        <v>1</v>
      </c>
      <c r="K29" s="466" t="s">
        <v>294</v>
      </c>
      <c r="L29" s="366" t="s">
        <v>295</v>
      </c>
      <c r="M29" s="27">
        <v>0</v>
      </c>
      <c r="N29" s="58" t="s">
        <v>68</v>
      </c>
      <c r="O29" s="60" t="s">
        <v>69</v>
      </c>
      <c r="P29" s="27">
        <v>0</v>
      </c>
      <c r="Q29" s="30" t="s">
        <v>70</v>
      </c>
      <c r="R29" s="31">
        <v>44916</v>
      </c>
      <c r="S29" s="404" t="e">
        <f>+R29-#REF!</f>
        <v>#REF!</v>
      </c>
      <c r="T29" s="344" t="s">
        <v>543</v>
      </c>
      <c r="U29" s="27">
        <v>0.25</v>
      </c>
      <c r="V29" s="58" t="s">
        <v>39</v>
      </c>
      <c r="W29" s="60" t="s">
        <v>544</v>
      </c>
      <c r="X29" s="27">
        <v>0.25</v>
      </c>
      <c r="Y29" s="30" t="s">
        <v>412</v>
      </c>
      <c r="Z29" s="413" t="s">
        <v>545</v>
      </c>
      <c r="AA29" s="79">
        <v>0.7</v>
      </c>
      <c r="AB29" s="381" t="s">
        <v>39</v>
      </c>
      <c r="AC29" s="70" t="s">
        <v>546</v>
      </c>
      <c r="AD29" s="81">
        <v>0.66700000000000004</v>
      </c>
      <c r="AE29" s="70" t="s">
        <v>547</v>
      </c>
      <c r="AF29" s="76">
        <v>44916</v>
      </c>
      <c r="AG29" s="404">
        <f t="shared" si="0"/>
        <v>82</v>
      </c>
      <c r="AH29" s="90" t="s">
        <v>548</v>
      </c>
      <c r="AI29" s="370">
        <v>1</v>
      </c>
      <c r="AJ29" s="441" t="s">
        <v>537</v>
      </c>
      <c r="AK29" s="72" t="s">
        <v>549</v>
      </c>
      <c r="AL29" s="27">
        <v>1</v>
      </c>
      <c r="AM29" s="30" t="s">
        <v>550</v>
      </c>
      <c r="AN29" s="342">
        <f>+AF29</f>
        <v>44916</v>
      </c>
      <c r="AO29" s="455">
        <f t="shared" si="2"/>
        <v>-10</v>
      </c>
      <c r="AP29" s="437" t="s">
        <v>417</v>
      </c>
      <c r="AQ29" s="27">
        <v>1</v>
      </c>
      <c r="AR29" s="58" t="s">
        <v>39</v>
      </c>
      <c r="AS29" s="412" t="s">
        <v>418</v>
      </c>
      <c r="AT29" s="27">
        <v>1</v>
      </c>
      <c r="AU29" s="58" t="s">
        <v>419</v>
      </c>
      <c r="AV29" s="342" t="s">
        <v>420</v>
      </c>
      <c r="AW29" s="315">
        <v>0</v>
      </c>
    </row>
    <row r="30" spans="1:49" ht="270" x14ac:dyDescent="0.25">
      <c r="A30" s="375">
        <f t="shared" si="3"/>
        <v>27</v>
      </c>
      <c r="B30" s="372" t="s">
        <v>272</v>
      </c>
      <c r="C30" s="371">
        <v>127</v>
      </c>
      <c r="D30" s="98" t="s">
        <v>61</v>
      </c>
      <c r="E30" s="98">
        <v>46</v>
      </c>
      <c r="F30" s="98" t="s">
        <v>299</v>
      </c>
      <c r="G30" s="30" t="s">
        <v>300</v>
      </c>
      <c r="H30" s="30" t="s">
        <v>301</v>
      </c>
      <c r="I30" s="30" t="s">
        <v>302</v>
      </c>
      <c r="J30" s="98">
        <v>1</v>
      </c>
      <c r="K30" s="466" t="s">
        <v>294</v>
      </c>
      <c r="L30" s="366" t="s">
        <v>303</v>
      </c>
      <c r="M30" s="27">
        <v>0</v>
      </c>
      <c r="N30" s="58" t="s">
        <v>68</v>
      </c>
      <c r="O30" s="60" t="s">
        <v>69</v>
      </c>
      <c r="P30" s="27">
        <v>0</v>
      </c>
      <c r="Q30" s="30" t="s">
        <v>70</v>
      </c>
      <c r="R30" s="31">
        <v>44916</v>
      </c>
      <c r="S30" s="404" t="e">
        <f>+R30-#REF!</f>
        <v>#REF!</v>
      </c>
      <c r="T30" s="344" t="s">
        <v>551</v>
      </c>
      <c r="U30" s="27">
        <v>0.25</v>
      </c>
      <c r="V30" s="58" t="s">
        <v>39</v>
      </c>
      <c r="W30" s="60" t="s">
        <v>552</v>
      </c>
      <c r="X30" s="27">
        <v>0.25</v>
      </c>
      <c r="Y30" s="30" t="s">
        <v>70</v>
      </c>
      <c r="Z30" s="413" t="s">
        <v>553</v>
      </c>
      <c r="AA30" s="79">
        <v>0.7</v>
      </c>
      <c r="AB30" s="381" t="s">
        <v>39</v>
      </c>
      <c r="AC30" s="60" t="s">
        <v>554</v>
      </c>
      <c r="AD30" s="81">
        <v>0.7</v>
      </c>
      <c r="AE30" s="70" t="s">
        <v>555</v>
      </c>
      <c r="AF30" s="31">
        <v>44916</v>
      </c>
      <c r="AG30" s="404">
        <f t="shared" si="0"/>
        <v>82</v>
      </c>
      <c r="AH30" s="90" t="s">
        <v>556</v>
      </c>
      <c r="AI30" s="370">
        <v>1</v>
      </c>
      <c r="AJ30" s="441" t="s">
        <v>537</v>
      </c>
      <c r="AK30" s="26" t="s">
        <v>557</v>
      </c>
      <c r="AL30" s="27">
        <v>1</v>
      </c>
      <c r="AM30" s="30" t="s">
        <v>558</v>
      </c>
      <c r="AN30" s="342">
        <f>+AF30</f>
        <v>44916</v>
      </c>
      <c r="AO30" s="455">
        <f t="shared" si="2"/>
        <v>-10</v>
      </c>
      <c r="AP30" s="437" t="s">
        <v>417</v>
      </c>
      <c r="AQ30" s="27">
        <v>1</v>
      </c>
      <c r="AR30" s="58" t="s">
        <v>39</v>
      </c>
      <c r="AS30" s="412" t="s">
        <v>418</v>
      </c>
      <c r="AT30" s="27">
        <v>1</v>
      </c>
      <c r="AU30" s="58" t="s">
        <v>419</v>
      </c>
      <c r="AV30" s="342" t="s">
        <v>420</v>
      </c>
      <c r="AW30" s="315">
        <v>0</v>
      </c>
    </row>
    <row r="31" spans="1:49" ht="168.75" customHeight="1" thickBot="1" x14ac:dyDescent="0.3">
      <c r="A31" s="226">
        <f t="shared" si="3"/>
        <v>28</v>
      </c>
      <c r="B31" s="476" t="s">
        <v>280</v>
      </c>
      <c r="C31" s="477">
        <v>127</v>
      </c>
      <c r="D31" s="102" t="s">
        <v>61</v>
      </c>
      <c r="E31" s="102">
        <v>46</v>
      </c>
      <c r="F31" s="102" t="s">
        <v>307</v>
      </c>
      <c r="G31" s="39" t="s">
        <v>308</v>
      </c>
      <c r="H31" s="39" t="s">
        <v>309</v>
      </c>
      <c r="I31" s="39" t="s">
        <v>310</v>
      </c>
      <c r="J31" s="102">
        <v>1</v>
      </c>
      <c r="K31" s="478" t="s">
        <v>66</v>
      </c>
      <c r="L31" s="479" t="s">
        <v>311</v>
      </c>
      <c r="M31" s="37">
        <v>0</v>
      </c>
      <c r="N31" s="99" t="s">
        <v>68</v>
      </c>
      <c r="O31" s="101" t="s">
        <v>69</v>
      </c>
      <c r="P31" s="37">
        <v>0</v>
      </c>
      <c r="Q31" s="39" t="s">
        <v>70</v>
      </c>
      <c r="R31" s="40">
        <v>44916</v>
      </c>
      <c r="S31" s="480" t="e">
        <f>+R31-#REF!</f>
        <v>#REF!</v>
      </c>
      <c r="T31" s="419" t="s">
        <v>559</v>
      </c>
      <c r="U31" s="37">
        <v>1</v>
      </c>
      <c r="V31" s="99" t="s">
        <v>39</v>
      </c>
      <c r="W31" s="101" t="s">
        <v>560</v>
      </c>
      <c r="X31" s="37">
        <v>1</v>
      </c>
      <c r="Y31" s="39" t="s">
        <v>37</v>
      </c>
      <c r="Z31" s="481" t="s">
        <v>414</v>
      </c>
      <c r="AA31" s="482">
        <v>1</v>
      </c>
      <c r="AB31" s="482" t="s">
        <v>39</v>
      </c>
      <c r="AC31" s="39" t="s">
        <v>312</v>
      </c>
      <c r="AD31" s="37">
        <v>1</v>
      </c>
      <c r="AE31" s="39" t="s">
        <v>198</v>
      </c>
      <c r="AF31" s="40">
        <v>44916</v>
      </c>
      <c r="AG31" s="480">
        <f t="shared" si="0"/>
        <v>82</v>
      </c>
      <c r="AH31" s="102" t="s">
        <v>414</v>
      </c>
      <c r="AI31" s="37">
        <v>1</v>
      </c>
      <c r="AJ31" s="38" t="s">
        <v>39</v>
      </c>
      <c r="AK31" s="36" t="s">
        <v>561</v>
      </c>
      <c r="AL31" s="37">
        <v>1</v>
      </c>
      <c r="AM31" s="39" t="s">
        <v>562</v>
      </c>
      <c r="AN31" s="420">
        <f>+AF31</f>
        <v>44916</v>
      </c>
      <c r="AO31" s="483">
        <f t="shared" si="2"/>
        <v>-10</v>
      </c>
      <c r="AP31" s="439" t="s">
        <v>417</v>
      </c>
      <c r="AQ31" s="37">
        <v>1</v>
      </c>
      <c r="AR31" s="99" t="s">
        <v>39</v>
      </c>
      <c r="AS31" s="461" t="s">
        <v>418</v>
      </c>
      <c r="AT31" s="37">
        <v>1</v>
      </c>
      <c r="AU31" s="99" t="s">
        <v>419</v>
      </c>
      <c r="AV31" s="420" t="s">
        <v>420</v>
      </c>
      <c r="AW31" s="484">
        <v>0</v>
      </c>
    </row>
    <row r="32" spans="1:49" ht="320.25" customHeight="1" x14ac:dyDescent="0.25">
      <c r="A32" s="376">
        <f t="shared" si="3"/>
        <v>29</v>
      </c>
      <c r="B32" s="469" t="s">
        <v>289</v>
      </c>
      <c r="C32" s="470">
        <v>127</v>
      </c>
      <c r="D32" s="361" t="s">
        <v>61</v>
      </c>
      <c r="E32" s="361">
        <v>48</v>
      </c>
      <c r="F32" s="361" t="s">
        <v>252</v>
      </c>
      <c r="G32" s="54" t="s">
        <v>314</v>
      </c>
      <c r="H32" s="54" t="s">
        <v>315</v>
      </c>
      <c r="I32" s="54" t="s">
        <v>316</v>
      </c>
      <c r="J32" s="361">
        <v>1</v>
      </c>
      <c r="K32" s="485" t="s">
        <v>317</v>
      </c>
      <c r="L32" s="486" t="s">
        <v>318</v>
      </c>
      <c r="M32" s="53">
        <v>0.15</v>
      </c>
      <c r="N32" s="359" t="s">
        <v>39</v>
      </c>
      <c r="O32" s="54" t="s">
        <v>319</v>
      </c>
      <c r="P32" s="53">
        <v>0.15</v>
      </c>
      <c r="Q32" s="54" t="s">
        <v>103</v>
      </c>
      <c r="R32" s="55">
        <v>44918</v>
      </c>
      <c r="S32" s="391" t="e">
        <f>+R32-#REF!</f>
        <v>#REF!</v>
      </c>
      <c r="T32" s="487" t="s">
        <v>563</v>
      </c>
      <c r="U32" s="53">
        <v>0.5</v>
      </c>
      <c r="V32" s="54" t="s">
        <v>564</v>
      </c>
      <c r="W32" s="54" t="s">
        <v>565</v>
      </c>
      <c r="X32" s="53">
        <v>0.4</v>
      </c>
      <c r="Y32" s="54" t="s">
        <v>566</v>
      </c>
      <c r="Z32" s="54" t="s">
        <v>320</v>
      </c>
      <c r="AA32" s="488">
        <v>0.75</v>
      </c>
      <c r="AB32" s="489" t="s">
        <v>321</v>
      </c>
      <c r="AC32" s="54" t="s">
        <v>322</v>
      </c>
      <c r="AD32" s="490">
        <v>0.75</v>
      </c>
      <c r="AE32" s="54" t="s">
        <v>323</v>
      </c>
      <c r="AF32" s="55">
        <v>44918</v>
      </c>
      <c r="AG32" s="391">
        <f t="shared" si="0"/>
        <v>84</v>
      </c>
      <c r="AH32" s="489" t="s">
        <v>567</v>
      </c>
      <c r="AI32" s="363">
        <v>1</v>
      </c>
      <c r="AJ32" s="491" t="s">
        <v>568</v>
      </c>
      <c r="AK32" s="453" t="s">
        <v>569</v>
      </c>
      <c r="AL32" s="53">
        <v>1</v>
      </c>
      <c r="AM32" s="54" t="s">
        <v>570</v>
      </c>
      <c r="AN32" s="396">
        <f t="shared" ref="AN32:AN36" si="8">+AF32</f>
        <v>44918</v>
      </c>
      <c r="AO32" s="454">
        <f t="shared" si="2"/>
        <v>-8</v>
      </c>
      <c r="AP32" s="492" t="s">
        <v>417</v>
      </c>
      <c r="AQ32" s="53">
        <v>1</v>
      </c>
      <c r="AR32" s="359" t="s">
        <v>39</v>
      </c>
      <c r="AS32" s="424" t="s">
        <v>418</v>
      </c>
      <c r="AT32" s="53">
        <v>1</v>
      </c>
      <c r="AU32" s="359" t="s">
        <v>419</v>
      </c>
      <c r="AV32" s="396" t="s">
        <v>571</v>
      </c>
      <c r="AW32" s="398">
        <v>0</v>
      </c>
    </row>
    <row r="33" spans="1:49" ht="409.5" x14ac:dyDescent="0.25">
      <c r="A33" s="375">
        <f t="shared" si="3"/>
        <v>30</v>
      </c>
      <c r="B33" s="372" t="s">
        <v>298</v>
      </c>
      <c r="C33" s="371">
        <v>127</v>
      </c>
      <c r="D33" s="98" t="s">
        <v>61</v>
      </c>
      <c r="E33" s="98">
        <v>48</v>
      </c>
      <c r="F33" s="98" t="s">
        <v>325</v>
      </c>
      <c r="G33" s="30" t="s">
        <v>326</v>
      </c>
      <c r="H33" s="30" t="s">
        <v>327</v>
      </c>
      <c r="I33" s="30" t="s">
        <v>328</v>
      </c>
      <c r="J33" s="98">
        <v>1</v>
      </c>
      <c r="K33" s="467" t="s">
        <v>329</v>
      </c>
      <c r="L33" s="436" t="s">
        <v>330</v>
      </c>
      <c r="M33" s="27">
        <v>0.4</v>
      </c>
      <c r="N33" s="58" t="s">
        <v>39</v>
      </c>
      <c r="O33" s="30" t="s">
        <v>331</v>
      </c>
      <c r="P33" s="27">
        <v>0.3</v>
      </c>
      <c r="Q33" s="30" t="s">
        <v>268</v>
      </c>
      <c r="R33" s="31">
        <v>44918</v>
      </c>
      <c r="S33" s="404" t="e">
        <f>+R33-#REF!</f>
        <v>#REF!</v>
      </c>
      <c r="T33" s="30" t="s">
        <v>572</v>
      </c>
      <c r="U33" s="27">
        <v>0.6</v>
      </c>
      <c r="V33" s="30" t="s">
        <v>573</v>
      </c>
      <c r="W33" s="30" t="s">
        <v>574</v>
      </c>
      <c r="X33" s="27">
        <v>0.6</v>
      </c>
      <c r="Y33" s="30" t="s">
        <v>412</v>
      </c>
      <c r="Z33" s="90" t="s">
        <v>332</v>
      </c>
      <c r="AA33" s="79">
        <v>0.75</v>
      </c>
      <c r="AB33" s="90" t="s">
        <v>333</v>
      </c>
      <c r="AC33" s="70" t="s">
        <v>334</v>
      </c>
      <c r="AD33" s="81">
        <v>0.75</v>
      </c>
      <c r="AE33" s="30" t="s">
        <v>115</v>
      </c>
      <c r="AF33" s="31">
        <v>44918</v>
      </c>
      <c r="AG33" s="404">
        <f t="shared" si="0"/>
        <v>84</v>
      </c>
      <c r="AH33" s="90" t="s">
        <v>575</v>
      </c>
      <c r="AI33" s="368">
        <v>1</v>
      </c>
      <c r="AJ33" s="440" t="s">
        <v>576</v>
      </c>
      <c r="AK33" s="72" t="s">
        <v>577</v>
      </c>
      <c r="AL33" s="27">
        <v>1</v>
      </c>
      <c r="AM33" s="30" t="s">
        <v>578</v>
      </c>
      <c r="AN33" s="342">
        <f t="shared" si="8"/>
        <v>44918</v>
      </c>
      <c r="AO33" s="455">
        <f t="shared" si="2"/>
        <v>-8</v>
      </c>
      <c r="AP33" s="437" t="s">
        <v>417</v>
      </c>
      <c r="AQ33" s="27">
        <v>1</v>
      </c>
      <c r="AR33" s="58" t="s">
        <v>39</v>
      </c>
      <c r="AS33" s="412" t="s">
        <v>418</v>
      </c>
      <c r="AT33" s="27">
        <v>1</v>
      </c>
      <c r="AU33" s="58" t="s">
        <v>419</v>
      </c>
      <c r="AV33" s="342" t="s">
        <v>571</v>
      </c>
      <c r="AW33" s="315">
        <v>0</v>
      </c>
    </row>
    <row r="34" spans="1:49" ht="270" x14ac:dyDescent="0.25">
      <c r="A34" s="375">
        <f t="shared" si="3"/>
        <v>31</v>
      </c>
      <c r="B34" s="372" t="s">
        <v>306</v>
      </c>
      <c r="C34" s="371">
        <v>127</v>
      </c>
      <c r="D34" s="98" t="s">
        <v>61</v>
      </c>
      <c r="E34" s="98">
        <v>48</v>
      </c>
      <c r="F34" s="98" t="s">
        <v>336</v>
      </c>
      <c r="G34" s="30" t="s">
        <v>337</v>
      </c>
      <c r="H34" s="30" t="s">
        <v>338</v>
      </c>
      <c r="I34" s="30" t="s">
        <v>339</v>
      </c>
      <c r="J34" s="98">
        <v>1</v>
      </c>
      <c r="K34" s="467" t="s">
        <v>340</v>
      </c>
      <c r="L34" s="436" t="s">
        <v>341</v>
      </c>
      <c r="M34" s="27">
        <v>0.3</v>
      </c>
      <c r="N34" s="58" t="s">
        <v>39</v>
      </c>
      <c r="O34" s="30" t="s">
        <v>342</v>
      </c>
      <c r="P34" s="27">
        <v>0.3</v>
      </c>
      <c r="Q34" s="30" t="s">
        <v>343</v>
      </c>
      <c r="R34" s="31">
        <v>44918</v>
      </c>
      <c r="S34" s="404" t="e">
        <f>+R34-#REF!</f>
        <v>#REF!</v>
      </c>
      <c r="T34" s="344" t="s">
        <v>579</v>
      </c>
      <c r="U34" s="27">
        <v>0.5</v>
      </c>
      <c r="V34" s="30" t="s">
        <v>580</v>
      </c>
      <c r="W34" s="30" t="s">
        <v>581</v>
      </c>
      <c r="X34" s="27">
        <v>0.5</v>
      </c>
      <c r="Y34" s="30" t="s">
        <v>412</v>
      </c>
      <c r="Z34" s="90" t="s">
        <v>344</v>
      </c>
      <c r="AA34" s="79">
        <v>0.8</v>
      </c>
      <c r="AB34" s="90" t="s">
        <v>345</v>
      </c>
      <c r="AC34" s="30" t="s">
        <v>346</v>
      </c>
      <c r="AD34" s="81">
        <v>0.75</v>
      </c>
      <c r="AE34" s="30" t="s">
        <v>582</v>
      </c>
      <c r="AF34" s="31">
        <v>44918</v>
      </c>
      <c r="AG34" s="404">
        <f t="shared" si="0"/>
        <v>84</v>
      </c>
      <c r="AH34" s="90" t="s">
        <v>583</v>
      </c>
      <c r="AI34" s="368">
        <v>1</v>
      </c>
      <c r="AJ34" s="440" t="s">
        <v>584</v>
      </c>
      <c r="AK34" s="26" t="s">
        <v>585</v>
      </c>
      <c r="AL34" s="27">
        <v>1</v>
      </c>
      <c r="AM34" s="30" t="s">
        <v>586</v>
      </c>
      <c r="AN34" s="342">
        <f t="shared" si="8"/>
        <v>44918</v>
      </c>
      <c r="AO34" s="455">
        <f t="shared" si="2"/>
        <v>-8</v>
      </c>
      <c r="AP34" s="437" t="s">
        <v>417</v>
      </c>
      <c r="AQ34" s="27">
        <v>1</v>
      </c>
      <c r="AR34" s="58" t="s">
        <v>39</v>
      </c>
      <c r="AS34" s="412" t="s">
        <v>418</v>
      </c>
      <c r="AT34" s="27">
        <v>1</v>
      </c>
      <c r="AU34" s="98" t="s">
        <v>419</v>
      </c>
      <c r="AV34" s="342" t="s">
        <v>571</v>
      </c>
      <c r="AW34" s="315">
        <v>0</v>
      </c>
    </row>
    <row r="35" spans="1:49" ht="330" x14ac:dyDescent="0.25">
      <c r="A35" s="375">
        <f t="shared" si="3"/>
        <v>32</v>
      </c>
      <c r="B35" s="372" t="s">
        <v>313</v>
      </c>
      <c r="C35" s="371">
        <v>127</v>
      </c>
      <c r="D35" s="98" t="s">
        <v>61</v>
      </c>
      <c r="E35" s="98">
        <v>48</v>
      </c>
      <c r="F35" s="98" t="s">
        <v>336</v>
      </c>
      <c r="G35" s="30" t="s">
        <v>337</v>
      </c>
      <c r="H35" s="30" t="s">
        <v>338</v>
      </c>
      <c r="I35" s="30" t="s">
        <v>349</v>
      </c>
      <c r="J35" s="98">
        <v>2</v>
      </c>
      <c r="K35" s="467" t="s">
        <v>350</v>
      </c>
      <c r="L35" s="436" t="s">
        <v>351</v>
      </c>
      <c r="M35" s="27">
        <v>0.3</v>
      </c>
      <c r="N35" s="58" t="s">
        <v>39</v>
      </c>
      <c r="O35" s="30" t="s">
        <v>352</v>
      </c>
      <c r="P35" s="27">
        <v>0.3</v>
      </c>
      <c r="Q35" s="30" t="s">
        <v>343</v>
      </c>
      <c r="R35" s="31">
        <v>44918</v>
      </c>
      <c r="S35" s="404" t="e">
        <f>+R35-#REF!</f>
        <v>#REF!</v>
      </c>
      <c r="T35" s="344" t="s">
        <v>587</v>
      </c>
      <c r="U35" s="27">
        <v>0.5</v>
      </c>
      <c r="V35" s="30" t="s">
        <v>588</v>
      </c>
      <c r="W35" s="30" t="s">
        <v>589</v>
      </c>
      <c r="X35" s="27">
        <v>0.5</v>
      </c>
      <c r="Y35" s="30" t="s">
        <v>412</v>
      </c>
      <c r="Z35" s="90" t="s">
        <v>353</v>
      </c>
      <c r="AA35" s="79">
        <v>0.75</v>
      </c>
      <c r="AB35" s="90" t="s">
        <v>354</v>
      </c>
      <c r="AC35" s="30" t="s">
        <v>355</v>
      </c>
      <c r="AD35" s="81">
        <v>0.75</v>
      </c>
      <c r="AE35" s="30" t="s">
        <v>115</v>
      </c>
      <c r="AF35" s="31">
        <v>44918</v>
      </c>
      <c r="AG35" s="404">
        <f t="shared" si="0"/>
        <v>84</v>
      </c>
      <c r="AH35" s="90" t="s">
        <v>590</v>
      </c>
      <c r="AI35" s="368">
        <v>1</v>
      </c>
      <c r="AJ35" s="440" t="s">
        <v>591</v>
      </c>
      <c r="AK35" s="26" t="s">
        <v>592</v>
      </c>
      <c r="AL35" s="27">
        <v>1</v>
      </c>
      <c r="AM35" s="30" t="s">
        <v>593</v>
      </c>
      <c r="AN35" s="342">
        <f t="shared" si="8"/>
        <v>44918</v>
      </c>
      <c r="AO35" s="455">
        <f t="shared" si="2"/>
        <v>-8</v>
      </c>
      <c r="AP35" s="437" t="s">
        <v>417</v>
      </c>
      <c r="AQ35" s="27">
        <v>1</v>
      </c>
      <c r="AR35" s="58" t="s">
        <v>39</v>
      </c>
      <c r="AS35" s="412" t="s">
        <v>418</v>
      </c>
      <c r="AT35" s="27">
        <v>1</v>
      </c>
      <c r="AU35" s="58" t="s">
        <v>419</v>
      </c>
      <c r="AV35" s="342" t="s">
        <v>571</v>
      </c>
      <c r="AW35" s="315">
        <v>0</v>
      </c>
    </row>
    <row r="36" spans="1:49" ht="285.75" thickBot="1" x14ac:dyDescent="0.3">
      <c r="A36" s="377">
        <f t="shared" si="3"/>
        <v>33</v>
      </c>
      <c r="B36" s="476" t="s">
        <v>324</v>
      </c>
      <c r="C36" s="477">
        <v>127</v>
      </c>
      <c r="D36" s="102" t="s">
        <v>61</v>
      </c>
      <c r="E36" s="102">
        <v>48</v>
      </c>
      <c r="F36" s="102" t="s">
        <v>290</v>
      </c>
      <c r="G36" s="39" t="s">
        <v>357</v>
      </c>
      <c r="H36" s="39" t="s">
        <v>315</v>
      </c>
      <c r="I36" s="39" t="s">
        <v>316</v>
      </c>
      <c r="J36" s="102">
        <v>1</v>
      </c>
      <c r="K36" s="493" t="s">
        <v>317</v>
      </c>
      <c r="L36" s="494" t="s">
        <v>358</v>
      </c>
      <c r="M36" s="37">
        <v>0.15</v>
      </c>
      <c r="N36" s="99" t="s">
        <v>39</v>
      </c>
      <c r="O36" s="39" t="s">
        <v>359</v>
      </c>
      <c r="P36" s="37">
        <v>0.15</v>
      </c>
      <c r="Q36" s="39" t="s">
        <v>343</v>
      </c>
      <c r="R36" s="40">
        <v>44918</v>
      </c>
      <c r="S36" s="480" t="e">
        <f>+R36-#REF!</f>
        <v>#REF!</v>
      </c>
      <c r="T36" s="419" t="s">
        <v>594</v>
      </c>
      <c r="U36" s="37">
        <v>0.5</v>
      </c>
      <c r="V36" s="39" t="s">
        <v>595</v>
      </c>
      <c r="W36" s="39" t="s">
        <v>596</v>
      </c>
      <c r="X36" s="37">
        <v>0.5</v>
      </c>
      <c r="Y36" s="39" t="s">
        <v>597</v>
      </c>
      <c r="Z36" s="426" t="s">
        <v>360</v>
      </c>
      <c r="AA36" s="495">
        <v>0.75</v>
      </c>
      <c r="AB36" s="426" t="s">
        <v>321</v>
      </c>
      <c r="AC36" s="39" t="s">
        <v>361</v>
      </c>
      <c r="AD36" s="496">
        <v>0.75</v>
      </c>
      <c r="AE36" s="39" t="s">
        <v>115</v>
      </c>
      <c r="AF36" s="40">
        <v>44918</v>
      </c>
      <c r="AG36" s="480">
        <f t="shared" si="0"/>
        <v>84</v>
      </c>
      <c r="AH36" s="426" t="s">
        <v>598</v>
      </c>
      <c r="AI36" s="430">
        <v>1</v>
      </c>
      <c r="AJ36" s="497" t="s">
        <v>599</v>
      </c>
      <c r="AK36" s="36" t="s">
        <v>600</v>
      </c>
      <c r="AL36" s="37">
        <v>1</v>
      </c>
      <c r="AM36" s="39" t="s">
        <v>601</v>
      </c>
      <c r="AN36" s="420">
        <f t="shared" si="8"/>
        <v>44918</v>
      </c>
      <c r="AO36" s="483">
        <f t="shared" si="2"/>
        <v>-8</v>
      </c>
      <c r="AP36" s="439" t="s">
        <v>417</v>
      </c>
      <c r="AQ36" s="37">
        <v>1</v>
      </c>
      <c r="AR36" s="99" t="s">
        <v>39</v>
      </c>
      <c r="AS36" s="461" t="s">
        <v>418</v>
      </c>
      <c r="AT36" s="37">
        <v>1</v>
      </c>
      <c r="AU36" s="99" t="s">
        <v>419</v>
      </c>
      <c r="AV36" s="420" t="s">
        <v>571</v>
      </c>
      <c r="AW36" s="484">
        <v>0</v>
      </c>
    </row>
    <row r="37" spans="1:49" s="18" customFormat="1" ht="117.6" customHeight="1" x14ac:dyDescent="0.25">
      <c r="A37" s="227">
        <f t="shared" si="3"/>
        <v>34</v>
      </c>
      <c r="B37" s="469" t="s">
        <v>335</v>
      </c>
      <c r="C37" s="470">
        <v>127</v>
      </c>
      <c r="D37" s="361" t="s">
        <v>602</v>
      </c>
      <c r="E37" s="361">
        <v>44</v>
      </c>
      <c r="F37" s="361" t="s">
        <v>53</v>
      </c>
      <c r="G37" s="54" t="s">
        <v>603</v>
      </c>
      <c r="H37" s="54" t="s">
        <v>604</v>
      </c>
      <c r="I37" s="54" t="s">
        <v>605</v>
      </c>
      <c r="J37" s="361">
        <v>1</v>
      </c>
      <c r="K37" s="398" t="s">
        <v>606</v>
      </c>
      <c r="L37" s="492" t="s">
        <v>607</v>
      </c>
      <c r="M37" s="359" t="s">
        <v>607</v>
      </c>
      <c r="N37" s="359" t="s">
        <v>607</v>
      </c>
      <c r="O37" s="359" t="s">
        <v>607</v>
      </c>
      <c r="P37" s="359" t="s">
        <v>607</v>
      </c>
      <c r="Q37" s="359" t="s">
        <v>607</v>
      </c>
      <c r="R37" s="359" t="s">
        <v>607</v>
      </c>
      <c r="S37" s="359" t="s">
        <v>607</v>
      </c>
      <c r="T37" s="361"/>
      <c r="U37" s="361"/>
      <c r="V37" s="361"/>
      <c r="W37" s="361"/>
      <c r="X37" s="361"/>
      <c r="Y37" s="361"/>
      <c r="Z37" s="359" t="s">
        <v>608</v>
      </c>
      <c r="AA37" s="53">
        <v>0</v>
      </c>
      <c r="AB37" s="359" t="s">
        <v>607</v>
      </c>
      <c r="AC37" s="54" t="s">
        <v>609</v>
      </c>
      <c r="AD37" s="53">
        <v>0</v>
      </c>
      <c r="AE37" s="359" t="s">
        <v>610</v>
      </c>
      <c r="AF37" s="362">
        <v>45016</v>
      </c>
      <c r="AG37" s="523" t="s">
        <v>607</v>
      </c>
      <c r="AH37" s="524" t="s">
        <v>611</v>
      </c>
      <c r="AI37" s="363">
        <v>0</v>
      </c>
      <c r="AJ37" s="525" t="s">
        <v>607</v>
      </c>
      <c r="AK37" s="453" t="s">
        <v>612</v>
      </c>
      <c r="AL37" s="53">
        <v>0</v>
      </c>
      <c r="AM37" s="54" t="s">
        <v>613</v>
      </c>
      <c r="AN37" s="396">
        <f>+AF37</f>
        <v>45016</v>
      </c>
      <c r="AO37" s="454">
        <f t="shared" si="2"/>
        <v>90</v>
      </c>
      <c r="AP37" s="526" t="s">
        <v>614</v>
      </c>
      <c r="AQ37" s="527">
        <v>1</v>
      </c>
      <c r="AR37" s="528" t="s">
        <v>615</v>
      </c>
      <c r="AS37" s="54" t="s">
        <v>616</v>
      </c>
      <c r="AT37" s="53">
        <v>1</v>
      </c>
      <c r="AU37" s="54" t="s">
        <v>617</v>
      </c>
      <c r="AV37" s="396" t="s">
        <v>618</v>
      </c>
      <c r="AW37" s="360">
        <v>0</v>
      </c>
    </row>
    <row r="38" spans="1:49" ht="201" customHeight="1" x14ac:dyDescent="0.25">
      <c r="A38" s="226">
        <f t="shared" si="3"/>
        <v>35</v>
      </c>
      <c r="B38" s="372" t="s">
        <v>348</v>
      </c>
      <c r="C38" s="371">
        <v>127</v>
      </c>
      <c r="D38" s="98" t="s">
        <v>602</v>
      </c>
      <c r="E38" s="98">
        <v>44</v>
      </c>
      <c r="F38" s="98" t="s">
        <v>234</v>
      </c>
      <c r="G38" s="30" t="s">
        <v>619</v>
      </c>
      <c r="H38" s="364" t="s">
        <v>620</v>
      </c>
      <c r="I38" s="364" t="s">
        <v>621</v>
      </c>
      <c r="J38" s="98">
        <v>1</v>
      </c>
      <c r="K38" s="468" t="s">
        <v>622</v>
      </c>
      <c r="L38" s="437" t="s">
        <v>607</v>
      </c>
      <c r="M38" s="58" t="s">
        <v>607</v>
      </c>
      <c r="N38" s="58" t="s">
        <v>607</v>
      </c>
      <c r="O38" s="58" t="s">
        <v>607</v>
      </c>
      <c r="P38" s="58" t="s">
        <v>607</v>
      </c>
      <c r="Q38" s="58" t="s">
        <v>607</v>
      </c>
      <c r="R38" s="58" t="s">
        <v>607</v>
      </c>
      <c r="S38" s="58" t="s">
        <v>607</v>
      </c>
      <c r="T38" s="365"/>
      <c r="U38" s="365"/>
      <c r="V38" s="365"/>
      <c r="W38" s="365"/>
      <c r="X38" s="365"/>
      <c r="Y38" s="365"/>
      <c r="Z38" s="58" t="s">
        <v>623</v>
      </c>
      <c r="AA38" s="27">
        <v>0</v>
      </c>
      <c r="AB38" s="58" t="s">
        <v>607</v>
      </c>
      <c r="AC38" s="30" t="s">
        <v>624</v>
      </c>
      <c r="AD38" s="27">
        <v>0</v>
      </c>
      <c r="AE38" s="58" t="s">
        <v>610</v>
      </c>
      <c r="AF38" s="367">
        <v>45016</v>
      </c>
      <c r="AG38" s="379" t="s">
        <v>607</v>
      </c>
      <c r="AH38" s="380" t="s">
        <v>611</v>
      </c>
      <c r="AI38" s="368">
        <v>0</v>
      </c>
      <c r="AJ38" s="442" t="s">
        <v>607</v>
      </c>
      <c r="AK38" s="26" t="s">
        <v>625</v>
      </c>
      <c r="AL38" s="27">
        <v>0</v>
      </c>
      <c r="AM38" s="30" t="s">
        <v>613</v>
      </c>
      <c r="AN38" s="342">
        <f>+AF38</f>
        <v>45016</v>
      </c>
      <c r="AO38" s="455">
        <f t="shared" si="2"/>
        <v>90</v>
      </c>
      <c r="AP38" s="445" t="s">
        <v>626</v>
      </c>
      <c r="AQ38" s="383">
        <v>1</v>
      </c>
      <c r="AR38" s="384" t="s">
        <v>615</v>
      </c>
      <c r="AS38" s="530" t="s">
        <v>627</v>
      </c>
      <c r="AT38" s="27">
        <v>1</v>
      </c>
      <c r="AU38" s="30" t="s">
        <v>628</v>
      </c>
      <c r="AV38" s="342" t="s">
        <v>618</v>
      </c>
      <c r="AW38" s="341">
        <v>0</v>
      </c>
    </row>
    <row r="39" spans="1:49" ht="273" customHeight="1" x14ac:dyDescent="0.25">
      <c r="A39" s="226">
        <f t="shared" si="3"/>
        <v>36</v>
      </c>
      <c r="B39" s="372" t="s">
        <v>356</v>
      </c>
      <c r="C39" s="371">
        <v>127</v>
      </c>
      <c r="D39" s="98" t="s">
        <v>602</v>
      </c>
      <c r="E39" s="98">
        <v>44</v>
      </c>
      <c r="F39" s="98" t="s">
        <v>234</v>
      </c>
      <c r="G39" s="30" t="s">
        <v>619</v>
      </c>
      <c r="H39" s="364" t="s">
        <v>620</v>
      </c>
      <c r="I39" s="364" t="s">
        <v>629</v>
      </c>
      <c r="J39" s="98">
        <v>2</v>
      </c>
      <c r="K39" s="468" t="s">
        <v>630</v>
      </c>
      <c r="L39" s="437" t="s">
        <v>607</v>
      </c>
      <c r="M39" s="58" t="s">
        <v>607</v>
      </c>
      <c r="N39" s="58" t="s">
        <v>607</v>
      </c>
      <c r="O39" s="58" t="s">
        <v>607</v>
      </c>
      <c r="P39" s="58" t="s">
        <v>607</v>
      </c>
      <c r="Q39" s="58" t="s">
        <v>607</v>
      </c>
      <c r="R39" s="58" t="s">
        <v>607</v>
      </c>
      <c r="S39" s="58" t="s">
        <v>607</v>
      </c>
      <c r="T39" s="369"/>
      <c r="U39" s="369"/>
      <c r="V39" s="369"/>
      <c r="W39" s="369"/>
      <c r="X39" s="369"/>
      <c r="Y39" s="369"/>
      <c r="Z39" s="58" t="s">
        <v>631</v>
      </c>
      <c r="AA39" s="27">
        <v>0</v>
      </c>
      <c r="AB39" s="58" t="s">
        <v>607</v>
      </c>
      <c r="AC39" s="30" t="s">
        <v>632</v>
      </c>
      <c r="AD39" s="27">
        <v>0</v>
      </c>
      <c r="AE39" s="58" t="s">
        <v>610</v>
      </c>
      <c r="AF39" s="367" t="s">
        <v>633</v>
      </c>
      <c r="AG39" s="379" t="s">
        <v>607</v>
      </c>
      <c r="AH39" s="90" t="s">
        <v>634</v>
      </c>
      <c r="AI39" s="370">
        <v>1</v>
      </c>
      <c r="AJ39" s="441" t="s">
        <v>537</v>
      </c>
      <c r="AK39" s="26" t="s">
        <v>635</v>
      </c>
      <c r="AL39" s="27">
        <v>1</v>
      </c>
      <c r="AM39" s="30" t="s">
        <v>636</v>
      </c>
      <c r="AN39" s="342" t="str">
        <f>+AF39</f>
        <v xml:space="preserve">
31/12/2022</v>
      </c>
      <c r="AO39" s="455"/>
      <c r="AP39" s="446" t="s">
        <v>637</v>
      </c>
      <c r="AQ39" s="27">
        <v>1</v>
      </c>
      <c r="AR39" s="58" t="s">
        <v>39</v>
      </c>
      <c r="AS39" s="412" t="s">
        <v>418</v>
      </c>
      <c r="AT39" s="27">
        <v>1</v>
      </c>
      <c r="AU39" s="58" t="s">
        <v>419</v>
      </c>
      <c r="AV39" s="342" t="str">
        <f>+AN39</f>
        <v xml:space="preserve">
31/12/2022</v>
      </c>
      <c r="AW39" s="341">
        <v>0</v>
      </c>
    </row>
    <row r="40" spans="1:49" s="120" customFormat="1" ht="118.15" customHeight="1" x14ac:dyDescent="0.25">
      <c r="A40" s="226">
        <f t="shared" si="3"/>
        <v>37</v>
      </c>
      <c r="B40" s="372" t="s">
        <v>362</v>
      </c>
      <c r="C40" s="371">
        <v>127</v>
      </c>
      <c r="D40" s="98" t="s">
        <v>602</v>
      </c>
      <c r="E40" s="98">
        <v>44</v>
      </c>
      <c r="F40" s="98" t="s">
        <v>638</v>
      </c>
      <c r="G40" s="30" t="s">
        <v>639</v>
      </c>
      <c r="H40" s="30" t="s">
        <v>640</v>
      </c>
      <c r="I40" s="30" t="s">
        <v>641</v>
      </c>
      <c r="J40" s="98">
        <v>1</v>
      </c>
      <c r="K40" s="315" t="s">
        <v>642</v>
      </c>
      <c r="L40" s="343" t="s">
        <v>607</v>
      </c>
      <c r="M40" s="98" t="s">
        <v>607</v>
      </c>
      <c r="N40" s="98" t="s">
        <v>607</v>
      </c>
      <c r="O40" s="98" t="s">
        <v>607</v>
      </c>
      <c r="P40" s="98" t="s">
        <v>607</v>
      </c>
      <c r="Q40" s="98" t="s">
        <v>607</v>
      </c>
      <c r="R40" s="98" t="s">
        <v>607</v>
      </c>
      <c r="S40" s="98" t="s">
        <v>607</v>
      </c>
      <c r="T40" s="369"/>
      <c r="U40" s="369"/>
      <c r="V40" s="369"/>
      <c r="W40" s="369"/>
      <c r="X40" s="369"/>
      <c r="Y40" s="369"/>
      <c r="Z40" s="98" t="s">
        <v>643</v>
      </c>
      <c r="AA40" s="373">
        <v>0</v>
      </c>
      <c r="AB40" s="98" t="s">
        <v>607</v>
      </c>
      <c r="AC40" s="30" t="s">
        <v>644</v>
      </c>
      <c r="AD40" s="373">
        <v>0</v>
      </c>
      <c r="AE40" s="98" t="s">
        <v>610</v>
      </c>
      <c r="AF40" s="367">
        <v>44926</v>
      </c>
      <c r="AG40" s="379" t="s">
        <v>607</v>
      </c>
      <c r="AH40" s="385" t="s">
        <v>645</v>
      </c>
      <c r="AI40" s="368">
        <v>1</v>
      </c>
      <c r="AJ40" s="442" t="s">
        <v>39</v>
      </c>
      <c r="AK40" s="322" t="s">
        <v>646</v>
      </c>
      <c r="AL40" s="323">
        <v>1</v>
      </c>
      <c r="AM40" s="30" t="s">
        <v>489</v>
      </c>
      <c r="AN40" s="342">
        <f>+AF40</f>
        <v>44926</v>
      </c>
      <c r="AO40" s="455">
        <f t="shared" ref="AO40:AO61" si="9">+AN40-$AO$62</f>
        <v>0</v>
      </c>
      <c r="AP40" s="446" t="s">
        <v>647</v>
      </c>
      <c r="AQ40" s="27">
        <v>1</v>
      </c>
      <c r="AR40" s="58" t="s">
        <v>39</v>
      </c>
      <c r="AS40" s="412" t="s">
        <v>418</v>
      </c>
      <c r="AT40" s="27">
        <v>1</v>
      </c>
      <c r="AU40" s="58" t="s">
        <v>419</v>
      </c>
      <c r="AV40" s="342">
        <f>+AN40</f>
        <v>44926</v>
      </c>
      <c r="AW40" s="315">
        <v>0</v>
      </c>
    </row>
    <row r="41" spans="1:49" s="16" customFormat="1" ht="265.5" customHeight="1" x14ac:dyDescent="0.25">
      <c r="A41" s="226">
        <f t="shared" si="3"/>
        <v>38</v>
      </c>
      <c r="B41" s="372" t="s">
        <v>374</v>
      </c>
      <c r="C41" s="371">
        <v>127</v>
      </c>
      <c r="D41" s="98" t="s">
        <v>602</v>
      </c>
      <c r="E41" s="98">
        <v>44</v>
      </c>
      <c r="F41" s="98" t="s">
        <v>648</v>
      </c>
      <c r="G41" s="30" t="s">
        <v>649</v>
      </c>
      <c r="H41" s="30" t="s">
        <v>650</v>
      </c>
      <c r="I41" s="30" t="s">
        <v>651</v>
      </c>
      <c r="J41" s="98">
        <v>1</v>
      </c>
      <c r="K41" s="315" t="s">
        <v>652</v>
      </c>
      <c r="L41" s="437" t="s">
        <v>607</v>
      </c>
      <c r="M41" s="58" t="s">
        <v>607</v>
      </c>
      <c r="N41" s="58" t="s">
        <v>607</v>
      </c>
      <c r="O41" s="58" t="s">
        <v>607</v>
      </c>
      <c r="P41" s="58" t="s">
        <v>607</v>
      </c>
      <c r="Q41" s="58" t="s">
        <v>607</v>
      </c>
      <c r="R41" s="58" t="s">
        <v>607</v>
      </c>
      <c r="S41" s="58" t="s">
        <v>607</v>
      </c>
      <c r="T41" s="369"/>
      <c r="U41" s="369"/>
      <c r="V41" s="369"/>
      <c r="W41" s="369"/>
      <c r="X41" s="369"/>
      <c r="Y41" s="369"/>
      <c r="Z41" s="58" t="s">
        <v>653</v>
      </c>
      <c r="AA41" s="27">
        <v>0</v>
      </c>
      <c r="AB41" s="58" t="s">
        <v>607</v>
      </c>
      <c r="AC41" s="30" t="s">
        <v>654</v>
      </c>
      <c r="AD41" s="27">
        <v>0</v>
      </c>
      <c r="AE41" s="58" t="s">
        <v>610</v>
      </c>
      <c r="AF41" s="367">
        <v>45046</v>
      </c>
      <c r="AG41" s="379" t="s">
        <v>607</v>
      </c>
      <c r="AH41" s="90" t="s">
        <v>655</v>
      </c>
      <c r="AI41" s="368">
        <v>0</v>
      </c>
      <c r="AJ41" s="442" t="s">
        <v>607</v>
      </c>
      <c r="AK41" s="26" t="s">
        <v>656</v>
      </c>
      <c r="AL41" s="27">
        <v>0</v>
      </c>
      <c r="AM41" s="30" t="s">
        <v>657</v>
      </c>
      <c r="AN41" s="342">
        <f t="shared" ref="AN41:AN42" si="10">+AF41</f>
        <v>45046</v>
      </c>
      <c r="AO41" s="455">
        <f t="shared" si="9"/>
        <v>120</v>
      </c>
      <c r="AP41" s="86" t="s">
        <v>658</v>
      </c>
      <c r="AQ41" s="368">
        <v>1</v>
      </c>
      <c r="AR41" s="381" t="s">
        <v>39</v>
      </c>
      <c r="AS41" s="30" t="s">
        <v>659</v>
      </c>
      <c r="AT41" s="27">
        <v>0.7</v>
      </c>
      <c r="AU41" s="30" t="s">
        <v>660</v>
      </c>
      <c r="AV41" s="342" t="s">
        <v>661</v>
      </c>
      <c r="AW41" s="341">
        <v>30</v>
      </c>
    </row>
    <row r="42" spans="1:49" ht="263.25" customHeight="1" x14ac:dyDescent="0.25">
      <c r="A42" s="226">
        <f t="shared" si="3"/>
        <v>39</v>
      </c>
      <c r="B42" s="372" t="s">
        <v>662</v>
      </c>
      <c r="C42" s="371">
        <v>127</v>
      </c>
      <c r="D42" s="98" t="s">
        <v>602</v>
      </c>
      <c r="E42" s="98">
        <v>44</v>
      </c>
      <c r="F42" s="98" t="s">
        <v>663</v>
      </c>
      <c r="G42" s="30" t="s">
        <v>664</v>
      </c>
      <c r="H42" s="30" t="s">
        <v>650</v>
      </c>
      <c r="I42" s="30" t="s">
        <v>651</v>
      </c>
      <c r="J42" s="98">
        <v>1</v>
      </c>
      <c r="K42" s="315" t="s">
        <v>652</v>
      </c>
      <c r="L42" s="437" t="s">
        <v>607</v>
      </c>
      <c r="M42" s="58" t="s">
        <v>607</v>
      </c>
      <c r="N42" s="58" t="s">
        <v>607</v>
      </c>
      <c r="O42" s="58" t="s">
        <v>607</v>
      </c>
      <c r="P42" s="58" t="s">
        <v>607</v>
      </c>
      <c r="Q42" s="58" t="s">
        <v>607</v>
      </c>
      <c r="R42" s="58" t="s">
        <v>607</v>
      </c>
      <c r="S42" s="58" t="s">
        <v>607</v>
      </c>
      <c r="T42" s="369"/>
      <c r="U42" s="369"/>
      <c r="V42" s="369"/>
      <c r="W42" s="369"/>
      <c r="X42" s="369"/>
      <c r="Y42" s="369"/>
      <c r="Z42" s="58" t="s">
        <v>665</v>
      </c>
      <c r="AA42" s="27">
        <v>0</v>
      </c>
      <c r="AB42" s="58" t="s">
        <v>607</v>
      </c>
      <c r="AC42" s="30" t="s">
        <v>666</v>
      </c>
      <c r="AD42" s="27">
        <v>0</v>
      </c>
      <c r="AE42" s="58" t="s">
        <v>610</v>
      </c>
      <c r="AF42" s="367">
        <v>45046</v>
      </c>
      <c r="AG42" s="379" t="s">
        <v>607</v>
      </c>
      <c r="AH42" s="90" t="s">
        <v>655</v>
      </c>
      <c r="AI42" s="368">
        <v>0</v>
      </c>
      <c r="AJ42" s="442" t="s">
        <v>607</v>
      </c>
      <c r="AK42" s="26" t="s">
        <v>667</v>
      </c>
      <c r="AL42" s="27">
        <v>0</v>
      </c>
      <c r="AM42" s="30" t="s">
        <v>657</v>
      </c>
      <c r="AN42" s="342">
        <f t="shared" si="10"/>
        <v>45046</v>
      </c>
      <c r="AO42" s="455">
        <f t="shared" si="9"/>
        <v>120</v>
      </c>
      <c r="AP42" s="86" t="s">
        <v>658</v>
      </c>
      <c r="AQ42" s="368">
        <v>1</v>
      </c>
      <c r="AR42" s="381" t="s">
        <v>39</v>
      </c>
      <c r="AS42" s="30" t="s">
        <v>659</v>
      </c>
      <c r="AT42" s="27">
        <v>0.7</v>
      </c>
      <c r="AU42" s="531" t="s">
        <v>668</v>
      </c>
      <c r="AV42" s="342" t="s">
        <v>661</v>
      </c>
      <c r="AW42" s="341">
        <v>30</v>
      </c>
    </row>
    <row r="43" spans="1:49" ht="248.25" customHeight="1" x14ac:dyDescent="0.25">
      <c r="A43" s="226">
        <f t="shared" si="3"/>
        <v>40</v>
      </c>
      <c r="B43" s="372" t="s">
        <v>669</v>
      </c>
      <c r="C43" s="371">
        <v>127</v>
      </c>
      <c r="D43" s="98" t="s">
        <v>602</v>
      </c>
      <c r="E43" s="98">
        <v>44</v>
      </c>
      <c r="F43" s="98" t="s">
        <v>670</v>
      </c>
      <c r="G43" s="30" t="s">
        <v>671</v>
      </c>
      <c r="H43" s="30" t="s">
        <v>672</v>
      </c>
      <c r="I43" s="30" t="s">
        <v>673</v>
      </c>
      <c r="J43" s="98">
        <v>1</v>
      </c>
      <c r="K43" s="315" t="s">
        <v>674</v>
      </c>
      <c r="L43" s="437" t="s">
        <v>607</v>
      </c>
      <c r="M43" s="58" t="s">
        <v>607</v>
      </c>
      <c r="N43" s="58" t="s">
        <v>607</v>
      </c>
      <c r="O43" s="58" t="s">
        <v>607</v>
      </c>
      <c r="P43" s="58" t="s">
        <v>607</v>
      </c>
      <c r="Q43" s="58" t="s">
        <v>607</v>
      </c>
      <c r="R43" s="58" t="s">
        <v>607</v>
      </c>
      <c r="S43" s="58" t="s">
        <v>607</v>
      </c>
      <c r="T43" s="369"/>
      <c r="U43" s="369"/>
      <c r="V43" s="369"/>
      <c r="W43" s="369"/>
      <c r="X43" s="369"/>
      <c r="Y43" s="369"/>
      <c r="Z43" s="58" t="s">
        <v>675</v>
      </c>
      <c r="AA43" s="27">
        <v>0</v>
      </c>
      <c r="AB43" s="58" t="s">
        <v>607</v>
      </c>
      <c r="AC43" s="30" t="s">
        <v>676</v>
      </c>
      <c r="AD43" s="27">
        <v>0</v>
      </c>
      <c r="AE43" s="58" t="s">
        <v>610</v>
      </c>
      <c r="AF43" s="367">
        <v>45196</v>
      </c>
      <c r="AG43" s="379" t="s">
        <v>607</v>
      </c>
      <c r="AH43" s="90" t="s">
        <v>677</v>
      </c>
      <c r="AI43" s="368">
        <v>0.1</v>
      </c>
      <c r="AJ43" s="440" t="s">
        <v>678</v>
      </c>
      <c r="AK43" s="456" t="s">
        <v>679</v>
      </c>
      <c r="AL43" s="368">
        <v>0.1</v>
      </c>
      <c r="AM43" s="30" t="s">
        <v>680</v>
      </c>
      <c r="AN43" s="342">
        <f t="shared" ref="AN43" si="11">+AF43</f>
        <v>45196</v>
      </c>
      <c r="AO43" s="455">
        <f t="shared" si="9"/>
        <v>270</v>
      </c>
      <c r="AP43" s="447" t="s">
        <v>681</v>
      </c>
      <c r="AQ43" s="417">
        <v>0.25</v>
      </c>
      <c r="AR43" s="416" t="s">
        <v>682</v>
      </c>
      <c r="AS43" s="30" t="s">
        <v>1013</v>
      </c>
      <c r="AT43" s="27">
        <v>0.1</v>
      </c>
      <c r="AU43" s="30" t="s">
        <v>1012</v>
      </c>
      <c r="AV43" s="58" t="s">
        <v>683</v>
      </c>
      <c r="AW43" s="341">
        <v>180</v>
      </c>
    </row>
    <row r="44" spans="1:49" ht="149.44999999999999" customHeight="1" x14ac:dyDescent="0.25">
      <c r="A44" s="226">
        <f t="shared" si="3"/>
        <v>41</v>
      </c>
      <c r="B44" s="372" t="s">
        <v>684</v>
      </c>
      <c r="C44" s="371">
        <v>127</v>
      </c>
      <c r="D44" s="98" t="s">
        <v>602</v>
      </c>
      <c r="E44" s="98">
        <v>44</v>
      </c>
      <c r="F44" s="98" t="s">
        <v>252</v>
      </c>
      <c r="G44" s="30" t="s">
        <v>685</v>
      </c>
      <c r="H44" s="30" t="s">
        <v>686</v>
      </c>
      <c r="I44" s="30" t="s">
        <v>687</v>
      </c>
      <c r="J44" s="98">
        <v>1</v>
      </c>
      <c r="K44" s="315" t="s">
        <v>688</v>
      </c>
      <c r="L44" s="437" t="s">
        <v>607</v>
      </c>
      <c r="M44" s="58" t="s">
        <v>607</v>
      </c>
      <c r="N44" s="58" t="s">
        <v>607</v>
      </c>
      <c r="O44" s="58" t="s">
        <v>607</v>
      </c>
      <c r="P44" s="58" t="s">
        <v>607</v>
      </c>
      <c r="Q44" s="58" t="s">
        <v>607</v>
      </c>
      <c r="R44" s="58" t="s">
        <v>607</v>
      </c>
      <c r="S44" s="58" t="s">
        <v>607</v>
      </c>
      <c r="T44" s="369"/>
      <c r="U44" s="369"/>
      <c r="V44" s="369"/>
      <c r="W44" s="369"/>
      <c r="X44" s="369"/>
      <c r="Y44" s="369"/>
      <c r="Z44" s="58" t="s">
        <v>689</v>
      </c>
      <c r="AA44" s="27">
        <v>0</v>
      </c>
      <c r="AB44" s="58" t="s">
        <v>607</v>
      </c>
      <c r="AC44" s="30" t="s">
        <v>690</v>
      </c>
      <c r="AD44" s="27">
        <v>0</v>
      </c>
      <c r="AE44" s="58" t="s">
        <v>610</v>
      </c>
      <c r="AF44" s="367">
        <v>44985</v>
      </c>
      <c r="AG44" s="379" t="s">
        <v>607</v>
      </c>
      <c r="AH44" s="90" t="s">
        <v>691</v>
      </c>
      <c r="AI44" s="370">
        <v>1</v>
      </c>
      <c r="AJ44" s="441" t="s">
        <v>537</v>
      </c>
      <c r="AK44" s="322" t="s">
        <v>692</v>
      </c>
      <c r="AL44" s="27">
        <v>1</v>
      </c>
      <c r="AM44" s="30" t="s">
        <v>693</v>
      </c>
      <c r="AN44" s="342">
        <f t="shared" ref="AN44" si="12">+AF44</f>
        <v>44985</v>
      </c>
      <c r="AO44" s="455">
        <f t="shared" si="9"/>
        <v>59</v>
      </c>
      <c r="AP44" s="446" t="s">
        <v>637</v>
      </c>
      <c r="AQ44" s="27">
        <v>1</v>
      </c>
      <c r="AR44" s="58" t="s">
        <v>39</v>
      </c>
      <c r="AS44" s="89" t="s">
        <v>1016</v>
      </c>
      <c r="AT44" s="415">
        <v>1</v>
      </c>
      <c r="AU44" s="30" t="s">
        <v>693</v>
      </c>
      <c r="AV44" s="342" t="s">
        <v>694</v>
      </c>
      <c r="AW44" s="341">
        <v>0</v>
      </c>
    </row>
    <row r="45" spans="1:49" ht="227.25" customHeight="1" x14ac:dyDescent="0.25">
      <c r="A45" s="226">
        <f t="shared" si="3"/>
        <v>42</v>
      </c>
      <c r="B45" s="372" t="s">
        <v>695</v>
      </c>
      <c r="C45" s="371">
        <v>127</v>
      </c>
      <c r="D45" s="98" t="s">
        <v>602</v>
      </c>
      <c r="E45" s="98">
        <v>44</v>
      </c>
      <c r="F45" s="98" t="s">
        <v>696</v>
      </c>
      <c r="G45" s="30" t="s">
        <v>697</v>
      </c>
      <c r="H45" s="30" t="s">
        <v>698</v>
      </c>
      <c r="I45" s="30" t="s">
        <v>699</v>
      </c>
      <c r="J45" s="98">
        <v>1</v>
      </c>
      <c r="K45" s="315" t="s">
        <v>700</v>
      </c>
      <c r="L45" s="437" t="s">
        <v>607</v>
      </c>
      <c r="M45" s="58" t="s">
        <v>607</v>
      </c>
      <c r="N45" s="58" t="s">
        <v>607</v>
      </c>
      <c r="O45" s="58" t="s">
        <v>607</v>
      </c>
      <c r="P45" s="58" t="s">
        <v>607</v>
      </c>
      <c r="Q45" s="58" t="s">
        <v>607</v>
      </c>
      <c r="R45" s="58" t="s">
        <v>607</v>
      </c>
      <c r="S45" s="58" t="s">
        <v>607</v>
      </c>
      <c r="T45" s="369"/>
      <c r="U45" s="369"/>
      <c r="V45" s="369"/>
      <c r="W45" s="369"/>
      <c r="X45" s="369"/>
      <c r="Y45" s="369"/>
      <c r="Z45" s="58" t="s">
        <v>701</v>
      </c>
      <c r="AA45" s="27">
        <v>0</v>
      </c>
      <c r="AB45" s="58" t="s">
        <v>607</v>
      </c>
      <c r="AC45" s="30" t="s">
        <v>702</v>
      </c>
      <c r="AD45" s="27">
        <v>0</v>
      </c>
      <c r="AE45" s="58" t="s">
        <v>610</v>
      </c>
      <c r="AF45" s="367">
        <v>45196</v>
      </c>
      <c r="AG45" s="379" t="s">
        <v>607</v>
      </c>
      <c r="AH45" s="90" t="s">
        <v>703</v>
      </c>
      <c r="AI45" s="368">
        <v>0.1</v>
      </c>
      <c r="AJ45" s="440" t="s">
        <v>704</v>
      </c>
      <c r="AK45" s="456" t="s">
        <v>705</v>
      </c>
      <c r="AL45" s="368">
        <v>0.1</v>
      </c>
      <c r="AM45" s="30" t="s">
        <v>680</v>
      </c>
      <c r="AN45" s="342">
        <f t="shared" ref="AN45" si="13">+AF45</f>
        <v>45196</v>
      </c>
      <c r="AO45" s="455">
        <f t="shared" si="9"/>
        <v>270</v>
      </c>
      <c r="AP45" s="447" t="s">
        <v>706</v>
      </c>
      <c r="AQ45" s="417">
        <v>0.25</v>
      </c>
      <c r="AR45" s="418" t="s">
        <v>707</v>
      </c>
      <c r="AS45" s="30" t="s">
        <v>1014</v>
      </c>
      <c r="AT45" s="27">
        <v>0.1</v>
      </c>
      <c r="AU45" s="60" t="s">
        <v>1015</v>
      </c>
      <c r="AV45" s="342" t="s">
        <v>708</v>
      </c>
      <c r="AW45" s="341">
        <v>180</v>
      </c>
    </row>
    <row r="46" spans="1:49" ht="146.25" customHeight="1" x14ac:dyDescent="0.25">
      <c r="A46" s="226">
        <f t="shared" si="3"/>
        <v>43</v>
      </c>
      <c r="B46" s="372" t="s">
        <v>709</v>
      </c>
      <c r="C46" s="371">
        <v>127</v>
      </c>
      <c r="D46" s="98" t="s">
        <v>602</v>
      </c>
      <c r="E46" s="98">
        <v>44</v>
      </c>
      <c r="F46" s="98" t="s">
        <v>710</v>
      </c>
      <c r="G46" s="30" t="s">
        <v>711</v>
      </c>
      <c r="H46" s="30" t="s">
        <v>712</v>
      </c>
      <c r="I46" s="30" t="s">
        <v>713</v>
      </c>
      <c r="J46" s="98">
        <v>1</v>
      </c>
      <c r="K46" s="315" t="s">
        <v>714</v>
      </c>
      <c r="L46" s="437" t="s">
        <v>607</v>
      </c>
      <c r="M46" s="58" t="s">
        <v>607</v>
      </c>
      <c r="N46" s="58" t="s">
        <v>607</v>
      </c>
      <c r="O46" s="58" t="s">
        <v>607</v>
      </c>
      <c r="P46" s="58" t="s">
        <v>607</v>
      </c>
      <c r="Q46" s="58" t="s">
        <v>607</v>
      </c>
      <c r="R46" s="58" t="s">
        <v>607</v>
      </c>
      <c r="S46" s="58" t="s">
        <v>607</v>
      </c>
      <c r="T46" s="369"/>
      <c r="U46" s="369"/>
      <c r="V46" s="369"/>
      <c r="W46" s="369"/>
      <c r="X46" s="369"/>
      <c r="Y46" s="369"/>
      <c r="Z46" s="58" t="s">
        <v>715</v>
      </c>
      <c r="AA46" s="27">
        <v>0</v>
      </c>
      <c r="AB46" s="58" t="s">
        <v>607</v>
      </c>
      <c r="AC46" s="30" t="s">
        <v>716</v>
      </c>
      <c r="AD46" s="27">
        <v>0</v>
      </c>
      <c r="AE46" s="58" t="s">
        <v>610</v>
      </c>
      <c r="AF46" s="367">
        <v>45196</v>
      </c>
      <c r="AG46" s="379" t="s">
        <v>607</v>
      </c>
      <c r="AH46" s="90" t="s">
        <v>717</v>
      </c>
      <c r="AI46" s="368">
        <v>0</v>
      </c>
      <c r="AJ46" s="442" t="s">
        <v>607</v>
      </c>
      <c r="AK46" s="26" t="s">
        <v>718</v>
      </c>
      <c r="AL46" s="27">
        <v>0</v>
      </c>
      <c r="AM46" s="30" t="s">
        <v>680</v>
      </c>
      <c r="AN46" s="342">
        <f t="shared" ref="AN46" si="14">+AF46</f>
        <v>45196</v>
      </c>
      <c r="AO46" s="455">
        <f t="shared" si="9"/>
        <v>270</v>
      </c>
      <c r="AP46" s="448" t="s">
        <v>719</v>
      </c>
      <c r="AQ46" s="368">
        <v>0.3</v>
      </c>
      <c r="AR46" s="381" t="s">
        <v>39</v>
      </c>
      <c r="AS46" s="30" t="s">
        <v>1022</v>
      </c>
      <c r="AT46" s="27">
        <v>0.33329999999999999</v>
      </c>
      <c r="AU46" s="98" t="s">
        <v>1023</v>
      </c>
      <c r="AV46" s="342" t="s">
        <v>708</v>
      </c>
      <c r="AW46" s="341">
        <v>180</v>
      </c>
    </row>
    <row r="47" spans="1:49" ht="148.5" customHeight="1" x14ac:dyDescent="0.25">
      <c r="A47" s="226">
        <f t="shared" si="3"/>
        <v>44</v>
      </c>
      <c r="B47" s="372" t="s">
        <v>720</v>
      </c>
      <c r="C47" s="371">
        <v>127</v>
      </c>
      <c r="D47" s="98" t="s">
        <v>602</v>
      </c>
      <c r="E47" s="98">
        <v>44</v>
      </c>
      <c r="F47" s="98" t="s">
        <v>721</v>
      </c>
      <c r="G47" s="30" t="s">
        <v>722</v>
      </c>
      <c r="H47" s="30" t="s">
        <v>723</v>
      </c>
      <c r="I47" s="30" t="s">
        <v>724</v>
      </c>
      <c r="J47" s="98">
        <v>1</v>
      </c>
      <c r="K47" s="315" t="s">
        <v>725</v>
      </c>
      <c r="L47" s="437" t="s">
        <v>607</v>
      </c>
      <c r="M47" s="58" t="s">
        <v>607</v>
      </c>
      <c r="N47" s="58" t="s">
        <v>607</v>
      </c>
      <c r="O47" s="58" t="s">
        <v>607</v>
      </c>
      <c r="P47" s="58" t="s">
        <v>607</v>
      </c>
      <c r="Q47" s="58" t="s">
        <v>607</v>
      </c>
      <c r="R47" s="58" t="s">
        <v>607</v>
      </c>
      <c r="S47" s="58" t="s">
        <v>607</v>
      </c>
      <c r="T47" s="369"/>
      <c r="U47" s="369"/>
      <c r="V47" s="369"/>
      <c r="W47" s="369"/>
      <c r="X47" s="369"/>
      <c r="Y47" s="369"/>
      <c r="Z47" s="58" t="s">
        <v>726</v>
      </c>
      <c r="AA47" s="27">
        <v>0</v>
      </c>
      <c r="AB47" s="58" t="s">
        <v>607</v>
      </c>
      <c r="AC47" s="30" t="s">
        <v>1024</v>
      </c>
      <c r="AD47" s="27">
        <v>0</v>
      </c>
      <c r="AE47" s="58" t="s">
        <v>1025</v>
      </c>
      <c r="AF47" s="367">
        <v>45196</v>
      </c>
      <c r="AG47" s="379" t="s">
        <v>607</v>
      </c>
      <c r="AH47" s="90" t="s">
        <v>727</v>
      </c>
      <c r="AI47" s="368">
        <v>0.1</v>
      </c>
      <c r="AJ47" s="440" t="s">
        <v>1026</v>
      </c>
      <c r="AK47" s="456" t="s">
        <v>1027</v>
      </c>
      <c r="AL47" s="368">
        <v>0.1</v>
      </c>
      <c r="AM47" s="30" t="s">
        <v>1028</v>
      </c>
      <c r="AN47" s="342">
        <f t="shared" ref="AN47" si="15">+AF47</f>
        <v>45196</v>
      </c>
      <c r="AO47" s="455">
        <f t="shared" si="9"/>
        <v>270</v>
      </c>
      <c r="AP47" s="572" t="s">
        <v>1029</v>
      </c>
      <c r="AQ47" s="417">
        <v>0.25</v>
      </c>
      <c r="AR47" s="573" t="s">
        <v>1030</v>
      </c>
      <c r="AS47" s="30" t="s">
        <v>1031</v>
      </c>
      <c r="AT47" s="27">
        <v>0.1</v>
      </c>
      <c r="AU47" s="30" t="s">
        <v>1032</v>
      </c>
      <c r="AV47" s="342" t="s">
        <v>708</v>
      </c>
      <c r="AW47" s="341">
        <v>180</v>
      </c>
    </row>
    <row r="48" spans="1:49" ht="102.75" customHeight="1" x14ac:dyDescent="0.25">
      <c r="A48" s="226">
        <f t="shared" si="3"/>
        <v>45</v>
      </c>
      <c r="B48" s="372" t="s">
        <v>728</v>
      </c>
      <c r="C48" s="371">
        <v>127</v>
      </c>
      <c r="D48" s="98" t="s">
        <v>602</v>
      </c>
      <c r="E48" s="98">
        <v>44</v>
      </c>
      <c r="F48" s="98" t="s">
        <v>261</v>
      </c>
      <c r="G48" s="30" t="s">
        <v>729</v>
      </c>
      <c r="H48" s="30" t="s">
        <v>730</v>
      </c>
      <c r="I48" s="30" t="s">
        <v>731</v>
      </c>
      <c r="J48" s="98">
        <v>1</v>
      </c>
      <c r="K48" s="315" t="s">
        <v>732</v>
      </c>
      <c r="L48" s="437" t="s">
        <v>607</v>
      </c>
      <c r="M48" s="58" t="s">
        <v>607</v>
      </c>
      <c r="N48" s="58" t="s">
        <v>607</v>
      </c>
      <c r="O48" s="58" t="s">
        <v>607</v>
      </c>
      <c r="P48" s="58" t="s">
        <v>607</v>
      </c>
      <c r="Q48" s="58" t="s">
        <v>607</v>
      </c>
      <c r="R48" s="58" t="s">
        <v>607</v>
      </c>
      <c r="S48" s="58" t="s">
        <v>607</v>
      </c>
      <c r="T48" s="369"/>
      <c r="U48" s="369"/>
      <c r="V48" s="369"/>
      <c r="W48" s="369"/>
      <c r="X48" s="369"/>
      <c r="Y48" s="369"/>
      <c r="Z48" s="58" t="s">
        <v>733</v>
      </c>
      <c r="AA48" s="27">
        <v>0</v>
      </c>
      <c r="AB48" s="58" t="s">
        <v>607</v>
      </c>
      <c r="AC48" s="30" t="s">
        <v>1033</v>
      </c>
      <c r="AD48" s="27">
        <v>0</v>
      </c>
      <c r="AE48" s="58" t="s">
        <v>1025</v>
      </c>
      <c r="AF48" s="367">
        <v>44985</v>
      </c>
      <c r="AG48" s="379" t="s">
        <v>607</v>
      </c>
      <c r="AH48" s="411" t="s">
        <v>611</v>
      </c>
      <c r="AI48" s="368">
        <v>0</v>
      </c>
      <c r="AJ48" s="442" t="s">
        <v>607</v>
      </c>
      <c r="AK48" s="26" t="s">
        <v>1034</v>
      </c>
      <c r="AL48" s="27">
        <v>0</v>
      </c>
      <c r="AM48" s="30" t="s">
        <v>1035</v>
      </c>
      <c r="AN48" s="342">
        <f t="shared" ref="AN48:AN50" si="16">+AF48</f>
        <v>44985</v>
      </c>
      <c r="AO48" s="455">
        <f t="shared" si="9"/>
        <v>59</v>
      </c>
      <c r="AP48" s="448" t="s">
        <v>735</v>
      </c>
      <c r="AQ48" s="417">
        <v>1</v>
      </c>
      <c r="AR48" s="422" t="s">
        <v>615</v>
      </c>
      <c r="AS48" s="30" t="s">
        <v>736</v>
      </c>
      <c r="AT48" s="27">
        <v>1</v>
      </c>
      <c r="AU48" s="30" t="s">
        <v>737</v>
      </c>
      <c r="AV48" s="342" t="s">
        <v>694</v>
      </c>
      <c r="AW48" s="341">
        <v>0</v>
      </c>
    </row>
    <row r="49" spans="1:49" ht="150.6" customHeight="1" x14ac:dyDescent="0.25">
      <c r="A49" s="226">
        <f t="shared" si="3"/>
        <v>46</v>
      </c>
      <c r="B49" s="372" t="s">
        <v>738</v>
      </c>
      <c r="C49" s="371">
        <v>127</v>
      </c>
      <c r="D49" s="98" t="s">
        <v>602</v>
      </c>
      <c r="E49" s="98">
        <v>44</v>
      </c>
      <c r="F49" s="98" t="s">
        <v>281</v>
      </c>
      <c r="G49" s="30" t="s">
        <v>739</v>
      </c>
      <c r="H49" s="30" t="s">
        <v>740</v>
      </c>
      <c r="I49" s="30" t="s">
        <v>741</v>
      </c>
      <c r="J49" s="98">
        <v>1</v>
      </c>
      <c r="K49" s="315" t="s">
        <v>688</v>
      </c>
      <c r="L49" s="437" t="s">
        <v>607</v>
      </c>
      <c r="M49" s="58" t="s">
        <v>607</v>
      </c>
      <c r="N49" s="58" t="s">
        <v>607</v>
      </c>
      <c r="O49" s="58" t="s">
        <v>607</v>
      </c>
      <c r="P49" s="58" t="s">
        <v>607</v>
      </c>
      <c r="Q49" s="58" t="s">
        <v>607</v>
      </c>
      <c r="R49" s="58" t="s">
        <v>607</v>
      </c>
      <c r="S49" s="58" t="s">
        <v>607</v>
      </c>
      <c r="T49" s="369"/>
      <c r="U49" s="369"/>
      <c r="V49" s="369"/>
      <c r="W49" s="369"/>
      <c r="X49" s="369"/>
      <c r="Y49" s="369"/>
      <c r="Z49" s="58" t="s">
        <v>742</v>
      </c>
      <c r="AA49" s="27">
        <v>0</v>
      </c>
      <c r="AB49" s="58" t="s">
        <v>607</v>
      </c>
      <c r="AC49" s="30" t="s">
        <v>1036</v>
      </c>
      <c r="AD49" s="27">
        <v>0</v>
      </c>
      <c r="AE49" s="58" t="s">
        <v>1025</v>
      </c>
      <c r="AF49" s="367">
        <v>44985</v>
      </c>
      <c r="AG49" s="379" t="s">
        <v>607</v>
      </c>
      <c r="AH49" s="411" t="s">
        <v>743</v>
      </c>
      <c r="AI49" s="370">
        <v>1</v>
      </c>
      <c r="AJ49" s="441" t="s">
        <v>537</v>
      </c>
      <c r="AK49" s="574" t="s">
        <v>1037</v>
      </c>
      <c r="AL49" s="27">
        <v>1</v>
      </c>
      <c r="AM49" s="30" t="s">
        <v>1038</v>
      </c>
      <c r="AN49" s="342">
        <f t="shared" si="16"/>
        <v>44985</v>
      </c>
      <c r="AO49" s="455">
        <f t="shared" si="9"/>
        <v>59</v>
      </c>
      <c r="AP49" s="446" t="s">
        <v>637</v>
      </c>
      <c r="AQ49" s="27">
        <v>1</v>
      </c>
      <c r="AR49" s="58" t="s">
        <v>39</v>
      </c>
      <c r="AS49" s="30" t="s">
        <v>1039</v>
      </c>
      <c r="AT49" s="27">
        <v>1</v>
      </c>
      <c r="AU49" s="30" t="s">
        <v>1040</v>
      </c>
      <c r="AV49" s="342" t="s">
        <v>694</v>
      </c>
      <c r="AW49" s="341">
        <v>0</v>
      </c>
    </row>
    <row r="50" spans="1:49" ht="144" customHeight="1" x14ac:dyDescent="0.25">
      <c r="A50" s="226">
        <f t="shared" si="3"/>
        <v>47</v>
      </c>
      <c r="B50" s="372" t="s">
        <v>744</v>
      </c>
      <c r="C50" s="371">
        <v>127</v>
      </c>
      <c r="D50" s="98" t="s">
        <v>602</v>
      </c>
      <c r="E50" s="98">
        <v>44</v>
      </c>
      <c r="F50" s="98" t="s">
        <v>745</v>
      </c>
      <c r="G50" s="30" t="s">
        <v>746</v>
      </c>
      <c r="H50" s="30" t="s">
        <v>747</v>
      </c>
      <c r="I50" s="30" t="s">
        <v>748</v>
      </c>
      <c r="J50" s="98">
        <v>1</v>
      </c>
      <c r="K50" s="315" t="s">
        <v>688</v>
      </c>
      <c r="L50" s="437" t="s">
        <v>607</v>
      </c>
      <c r="M50" s="58" t="s">
        <v>607</v>
      </c>
      <c r="N50" s="58" t="s">
        <v>607</v>
      </c>
      <c r="O50" s="58" t="s">
        <v>607</v>
      </c>
      <c r="P50" s="58" t="s">
        <v>607</v>
      </c>
      <c r="Q50" s="58" t="s">
        <v>607</v>
      </c>
      <c r="R50" s="58" t="s">
        <v>607</v>
      </c>
      <c r="S50" s="58" t="s">
        <v>607</v>
      </c>
      <c r="T50" s="369"/>
      <c r="U50" s="369"/>
      <c r="V50" s="369"/>
      <c r="W50" s="369"/>
      <c r="X50" s="369"/>
      <c r="Y50" s="369"/>
      <c r="Z50" s="58" t="s">
        <v>749</v>
      </c>
      <c r="AA50" s="27">
        <v>0</v>
      </c>
      <c r="AB50" s="58" t="s">
        <v>607</v>
      </c>
      <c r="AC50" s="30" t="s">
        <v>750</v>
      </c>
      <c r="AD50" s="27">
        <v>0</v>
      </c>
      <c r="AE50" s="58" t="s">
        <v>610</v>
      </c>
      <c r="AF50" s="367">
        <v>44985</v>
      </c>
      <c r="AG50" s="379" t="s">
        <v>607</v>
      </c>
      <c r="AH50" s="411" t="s">
        <v>751</v>
      </c>
      <c r="AI50" s="370">
        <v>1</v>
      </c>
      <c r="AJ50" s="441" t="s">
        <v>537</v>
      </c>
      <c r="AK50" s="322" t="s">
        <v>752</v>
      </c>
      <c r="AL50" s="27">
        <v>1</v>
      </c>
      <c r="AM50" s="30" t="s">
        <v>753</v>
      </c>
      <c r="AN50" s="342">
        <f t="shared" si="16"/>
        <v>44985</v>
      </c>
      <c r="AO50" s="455">
        <f t="shared" si="9"/>
        <v>59</v>
      </c>
      <c r="AP50" s="446" t="s">
        <v>637</v>
      </c>
      <c r="AQ50" s="27">
        <v>1</v>
      </c>
      <c r="AR50" s="58" t="s">
        <v>39</v>
      </c>
      <c r="AS50" s="30" t="s">
        <v>1016</v>
      </c>
      <c r="AT50" s="27">
        <v>1</v>
      </c>
      <c r="AU50" s="30" t="s">
        <v>753</v>
      </c>
      <c r="AV50" s="342" t="s">
        <v>694</v>
      </c>
      <c r="AW50" s="341">
        <v>0</v>
      </c>
    </row>
    <row r="51" spans="1:49" ht="150" x14ac:dyDescent="0.25">
      <c r="A51" s="226">
        <f t="shared" si="3"/>
        <v>48</v>
      </c>
      <c r="B51" s="372" t="s">
        <v>754</v>
      </c>
      <c r="C51" s="371">
        <v>127</v>
      </c>
      <c r="D51" s="98" t="s">
        <v>602</v>
      </c>
      <c r="E51" s="98">
        <v>44</v>
      </c>
      <c r="F51" s="98" t="s">
        <v>755</v>
      </c>
      <c r="G51" s="30" t="s">
        <v>756</v>
      </c>
      <c r="H51" s="30" t="s">
        <v>757</v>
      </c>
      <c r="I51" s="30" t="s">
        <v>758</v>
      </c>
      <c r="J51" s="98">
        <v>1</v>
      </c>
      <c r="K51" s="315" t="s">
        <v>759</v>
      </c>
      <c r="L51" s="437" t="s">
        <v>607</v>
      </c>
      <c r="M51" s="58" t="s">
        <v>607</v>
      </c>
      <c r="N51" s="58" t="s">
        <v>607</v>
      </c>
      <c r="O51" s="58" t="s">
        <v>607</v>
      </c>
      <c r="P51" s="58" t="s">
        <v>607</v>
      </c>
      <c r="Q51" s="58" t="s">
        <v>607</v>
      </c>
      <c r="R51" s="58" t="s">
        <v>607</v>
      </c>
      <c r="S51" s="58" t="s">
        <v>607</v>
      </c>
      <c r="T51" s="369"/>
      <c r="U51" s="369"/>
      <c r="V51" s="369"/>
      <c r="W51" s="369"/>
      <c r="X51" s="369"/>
      <c r="Y51" s="369"/>
      <c r="Z51" s="58" t="s">
        <v>760</v>
      </c>
      <c r="AA51" s="27">
        <v>0</v>
      </c>
      <c r="AB51" s="58" t="s">
        <v>607</v>
      </c>
      <c r="AC51" s="30" t="s">
        <v>761</v>
      </c>
      <c r="AD51" s="27">
        <v>0</v>
      </c>
      <c r="AE51" s="58" t="s">
        <v>610</v>
      </c>
      <c r="AF51" s="367">
        <v>44985</v>
      </c>
      <c r="AG51" s="379" t="s">
        <v>607</v>
      </c>
      <c r="AH51" s="411" t="s">
        <v>611</v>
      </c>
      <c r="AI51" s="368">
        <v>0</v>
      </c>
      <c r="AJ51" s="442" t="s">
        <v>607</v>
      </c>
      <c r="AK51" s="26" t="s">
        <v>762</v>
      </c>
      <c r="AL51" s="27">
        <v>0</v>
      </c>
      <c r="AM51" s="30" t="s">
        <v>734</v>
      </c>
      <c r="AN51" s="342">
        <f t="shared" ref="AN51" si="17">+AF51</f>
        <v>44985</v>
      </c>
      <c r="AO51" s="455">
        <f t="shared" si="9"/>
        <v>59</v>
      </c>
      <c r="AP51" s="447" t="s">
        <v>763</v>
      </c>
      <c r="AQ51" s="417">
        <v>1</v>
      </c>
      <c r="AR51" s="422" t="s">
        <v>615</v>
      </c>
      <c r="AS51" s="530" t="s">
        <v>764</v>
      </c>
      <c r="AT51" s="27">
        <v>1</v>
      </c>
      <c r="AU51" s="30" t="s">
        <v>765</v>
      </c>
      <c r="AV51" s="342" t="s">
        <v>694</v>
      </c>
      <c r="AW51" s="341">
        <v>0</v>
      </c>
    </row>
    <row r="52" spans="1:49" ht="155.44999999999999" customHeight="1" x14ac:dyDescent="0.25">
      <c r="A52" s="226">
        <f t="shared" si="3"/>
        <v>49</v>
      </c>
      <c r="B52" s="372" t="s">
        <v>766</v>
      </c>
      <c r="C52" s="371">
        <v>127</v>
      </c>
      <c r="D52" s="98" t="s">
        <v>602</v>
      </c>
      <c r="E52" s="98">
        <v>44</v>
      </c>
      <c r="F52" s="98" t="s">
        <v>767</v>
      </c>
      <c r="G52" s="30" t="s">
        <v>768</v>
      </c>
      <c r="H52" s="30" t="s">
        <v>769</v>
      </c>
      <c r="I52" s="30" t="s">
        <v>770</v>
      </c>
      <c r="J52" s="98">
        <v>1</v>
      </c>
      <c r="K52" s="315" t="s">
        <v>771</v>
      </c>
      <c r="L52" s="437" t="s">
        <v>607</v>
      </c>
      <c r="M52" s="58" t="s">
        <v>607</v>
      </c>
      <c r="N52" s="58" t="s">
        <v>607</v>
      </c>
      <c r="O52" s="58" t="s">
        <v>607</v>
      </c>
      <c r="P52" s="58" t="s">
        <v>607</v>
      </c>
      <c r="Q52" s="58" t="s">
        <v>607</v>
      </c>
      <c r="R52" s="58" t="s">
        <v>607</v>
      </c>
      <c r="S52" s="58" t="s">
        <v>607</v>
      </c>
      <c r="T52" s="369"/>
      <c r="U52" s="369"/>
      <c r="V52" s="369"/>
      <c r="W52" s="369"/>
      <c r="X52" s="369"/>
      <c r="Y52" s="369"/>
      <c r="Z52" s="58" t="s">
        <v>772</v>
      </c>
      <c r="AA52" s="27">
        <v>0</v>
      </c>
      <c r="AB52" s="58" t="s">
        <v>607</v>
      </c>
      <c r="AC52" s="30" t="s">
        <v>773</v>
      </c>
      <c r="AD52" s="27">
        <v>0</v>
      </c>
      <c r="AE52" s="58" t="s">
        <v>610</v>
      </c>
      <c r="AF52" s="367">
        <v>44925</v>
      </c>
      <c r="AG52" s="379" t="s">
        <v>607</v>
      </c>
      <c r="AH52" s="90" t="s">
        <v>774</v>
      </c>
      <c r="AI52" s="370">
        <v>1</v>
      </c>
      <c r="AJ52" s="441" t="s">
        <v>537</v>
      </c>
      <c r="AK52" s="322" t="s">
        <v>775</v>
      </c>
      <c r="AL52" s="27">
        <v>1</v>
      </c>
      <c r="AM52" s="30" t="s">
        <v>776</v>
      </c>
      <c r="AN52" s="342">
        <f t="shared" ref="AN52" si="18">+AF52</f>
        <v>44925</v>
      </c>
      <c r="AO52" s="455">
        <f t="shared" si="9"/>
        <v>-1</v>
      </c>
      <c r="AP52" s="446" t="s">
        <v>637</v>
      </c>
      <c r="AQ52" s="27">
        <v>1</v>
      </c>
      <c r="AR52" s="58" t="s">
        <v>39</v>
      </c>
      <c r="AS52" s="60" t="s">
        <v>418</v>
      </c>
      <c r="AT52" s="27">
        <v>1</v>
      </c>
      <c r="AU52" s="58" t="s">
        <v>419</v>
      </c>
      <c r="AV52" s="342" t="s">
        <v>777</v>
      </c>
      <c r="AW52" s="341">
        <v>0</v>
      </c>
    </row>
    <row r="53" spans="1:49" ht="150" x14ac:dyDescent="0.25">
      <c r="A53" s="226">
        <f t="shared" si="3"/>
        <v>50</v>
      </c>
      <c r="B53" s="372" t="s">
        <v>778</v>
      </c>
      <c r="C53" s="371">
        <v>127</v>
      </c>
      <c r="D53" s="98" t="s">
        <v>602</v>
      </c>
      <c r="E53" s="98">
        <v>44</v>
      </c>
      <c r="F53" s="98" t="s">
        <v>779</v>
      </c>
      <c r="G53" s="30" t="s">
        <v>780</v>
      </c>
      <c r="H53" s="30" t="s">
        <v>757</v>
      </c>
      <c r="I53" s="30" t="s">
        <v>758</v>
      </c>
      <c r="J53" s="98">
        <v>1</v>
      </c>
      <c r="K53" s="315" t="s">
        <v>759</v>
      </c>
      <c r="L53" s="437" t="s">
        <v>607</v>
      </c>
      <c r="M53" s="58" t="s">
        <v>607</v>
      </c>
      <c r="N53" s="58" t="s">
        <v>607</v>
      </c>
      <c r="O53" s="58" t="s">
        <v>607</v>
      </c>
      <c r="P53" s="58" t="s">
        <v>607</v>
      </c>
      <c r="Q53" s="58" t="s">
        <v>607</v>
      </c>
      <c r="R53" s="58" t="s">
        <v>607</v>
      </c>
      <c r="S53" s="58" t="s">
        <v>607</v>
      </c>
      <c r="T53" s="369"/>
      <c r="U53" s="369"/>
      <c r="V53" s="369"/>
      <c r="W53" s="369"/>
      <c r="X53" s="369"/>
      <c r="Y53" s="369"/>
      <c r="Z53" s="58" t="s">
        <v>781</v>
      </c>
      <c r="AA53" s="27">
        <v>0</v>
      </c>
      <c r="AB53" s="58" t="s">
        <v>607</v>
      </c>
      <c r="AC53" s="30" t="s">
        <v>782</v>
      </c>
      <c r="AD53" s="27">
        <v>0</v>
      </c>
      <c r="AE53" s="58" t="s">
        <v>610</v>
      </c>
      <c r="AF53" s="367">
        <v>44985</v>
      </c>
      <c r="AG53" s="379" t="s">
        <v>607</v>
      </c>
      <c r="AH53" s="411" t="s">
        <v>611</v>
      </c>
      <c r="AI53" s="368">
        <v>0</v>
      </c>
      <c r="AJ53" s="442" t="s">
        <v>607</v>
      </c>
      <c r="AK53" s="26" t="s">
        <v>783</v>
      </c>
      <c r="AL53" s="27">
        <v>0</v>
      </c>
      <c r="AM53" s="30" t="s">
        <v>734</v>
      </c>
      <c r="AN53" s="342">
        <f t="shared" ref="AN53:AN56" si="19">+AF53</f>
        <v>44985</v>
      </c>
      <c r="AO53" s="455">
        <f t="shared" si="9"/>
        <v>59</v>
      </c>
      <c r="AP53" s="447" t="s">
        <v>784</v>
      </c>
      <c r="AQ53" s="417">
        <v>1</v>
      </c>
      <c r="AR53" s="422" t="s">
        <v>615</v>
      </c>
      <c r="AS53" s="30" t="s">
        <v>764</v>
      </c>
      <c r="AT53" s="27">
        <v>1</v>
      </c>
      <c r="AU53" s="30" t="s">
        <v>765</v>
      </c>
      <c r="AV53" s="342" t="s">
        <v>694</v>
      </c>
      <c r="AW53" s="341">
        <v>0</v>
      </c>
    </row>
    <row r="54" spans="1:49" ht="150" x14ac:dyDescent="0.25">
      <c r="A54" s="226">
        <f t="shared" si="3"/>
        <v>51</v>
      </c>
      <c r="B54" s="372" t="s">
        <v>785</v>
      </c>
      <c r="C54" s="371">
        <v>127</v>
      </c>
      <c r="D54" s="98" t="s">
        <v>602</v>
      </c>
      <c r="E54" s="98">
        <v>44</v>
      </c>
      <c r="F54" s="98" t="s">
        <v>786</v>
      </c>
      <c r="G54" s="30" t="s">
        <v>787</v>
      </c>
      <c r="H54" s="30" t="s">
        <v>788</v>
      </c>
      <c r="I54" s="30" t="s">
        <v>789</v>
      </c>
      <c r="J54" s="98">
        <v>1</v>
      </c>
      <c r="K54" s="315" t="s">
        <v>732</v>
      </c>
      <c r="L54" s="437" t="s">
        <v>607</v>
      </c>
      <c r="M54" s="58" t="s">
        <v>607</v>
      </c>
      <c r="N54" s="58" t="s">
        <v>607</v>
      </c>
      <c r="O54" s="58" t="s">
        <v>607</v>
      </c>
      <c r="P54" s="58" t="s">
        <v>607</v>
      </c>
      <c r="Q54" s="58" t="s">
        <v>607</v>
      </c>
      <c r="R54" s="58" t="s">
        <v>607</v>
      </c>
      <c r="S54" s="58" t="s">
        <v>607</v>
      </c>
      <c r="T54" s="369"/>
      <c r="U54" s="369"/>
      <c r="V54" s="369"/>
      <c r="W54" s="369"/>
      <c r="X54" s="369"/>
      <c r="Y54" s="369"/>
      <c r="Z54" s="58" t="s">
        <v>790</v>
      </c>
      <c r="AA54" s="27">
        <v>0</v>
      </c>
      <c r="AB54" s="58" t="s">
        <v>607</v>
      </c>
      <c r="AC54" s="30" t="s">
        <v>791</v>
      </c>
      <c r="AD54" s="27">
        <v>0</v>
      </c>
      <c r="AE54" s="58" t="s">
        <v>610</v>
      </c>
      <c r="AF54" s="367">
        <v>44985</v>
      </c>
      <c r="AG54" s="379" t="s">
        <v>607</v>
      </c>
      <c r="AH54" s="411" t="s">
        <v>611</v>
      </c>
      <c r="AI54" s="368">
        <v>0</v>
      </c>
      <c r="AJ54" s="442" t="s">
        <v>607</v>
      </c>
      <c r="AK54" s="26" t="s">
        <v>792</v>
      </c>
      <c r="AL54" s="27">
        <v>0</v>
      </c>
      <c r="AM54" s="30" t="s">
        <v>734</v>
      </c>
      <c r="AN54" s="342">
        <f t="shared" si="19"/>
        <v>44985</v>
      </c>
      <c r="AO54" s="455">
        <f t="shared" si="9"/>
        <v>59</v>
      </c>
      <c r="AP54" s="447" t="s">
        <v>793</v>
      </c>
      <c r="AQ54" s="417">
        <v>1</v>
      </c>
      <c r="AR54" s="422" t="s">
        <v>615</v>
      </c>
      <c r="AS54" s="30" t="s">
        <v>736</v>
      </c>
      <c r="AT54" s="27">
        <v>1</v>
      </c>
      <c r="AU54" s="30" t="s">
        <v>737</v>
      </c>
      <c r="AV54" s="342" t="s">
        <v>694</v>
      </c>
      <c r="AW54" s="341">
        <v>0</v>
      </c>
    </row>
    <row r="55" spans="1:49" ht="126.75" customHeight="1" x14ac:dyDescent="0.25">
      <c r="A55" s="226">
        <f t="shared" si="3"/>
        <v>52</v>
      </c>
      <c r="B55" s="372" t="s">
        <v>794</v>
      </c>
      <c r="C55" s="371">
        <v>127</v>
      </c>
      <c r="D55" s="98" t="s">
        <v>602</v>
      </c>
      <c r="E55" s="98">
        <v>44</v>
      </c>
      <c r="F55" s="98" t="s">
        <v>795</v>
      </c>
      <c r="G55" s="30" t="s">
        <v>796</v>
      </c>
      <c r="H55" s="30" t="s">
        <v>797</v>
      </c>
      <c r="I55" s="30" t="s">
        <v>798</v>
      </c>
      <c r="J55" s="98">
        <v>1</v>
      </c>
      <c r="K55" s="315" t="s">
        <v>799</v>
      </c>
      <c r="L55" s="437" t="s">
        <v>607</v>
      </c>
      <c r="M55" s="58" t="s">
        <v>607</v>
      </c>
      <c r="N55" s="58" t="s">
        <v>607</v>
      </c>
      <c r="O55" s="58" t="s">
        <v>607</v>
      </c>
      <c r="P55" s="58" t="s">
        <v>607</v>
      </c>
      <c r="Q55" s="58" t="s">
        <v>607</v>
      </c>
      <c r="R55" s="58" t="s">
        <v>607</v>
      </c>
      <c r="S55" s="58" t="s">
        <v>607</v>
      </c>
      <c r="T55" s="369"/>
      <c r="U55" s="369"/>
      <c r="V55" s="369"/>
      <c r="W55" s="369"/>
      <c r="X55" s="369"/>
      <c r="Y55" s="369"/>
      <c r="Z55" s="58" t="s">
        <v>800</v>
      </c>
      <c r="AA55" s="27">
        <v>0</v>
      </c>
      <c r="AB55" s="58" t="s">
        <v>607</v>
      </c>
      <c r="AC55" s="30" t="s">
        <v>801</v>
      </c>
      <c r="AD55" s="27">
        <v>0</v>
      </c>
      <c r="AE55" s="58" t="s">
        <v>610</v>
      </c>
      <c r="AF55" s="367">
        <v>45046</v>
      </c>
      <c r="AG55" s="379" t="s">
        <v>607</v>
      </c>
      <c r="AH55" s="411" t="s">
        <v>611</v>
      </c>
      <c r="AI55" s="368">
        <v>0</v>
      </c>
      <c r="AJ55" s="442" t="s">
        <v>607</v>
      </c>
      <c r="AK55" s="26" t="s">
        <v>802</v>
      </c>
      <c r="AL55" s="27">
        <v>0</v>
      </c>
      <c r="AM55" s="30" t="s">
        <v>657</v>
      </c>
      <c r="AN55" s="342">
        <f t="shared" si="19"/>
        <v>45046</v>
      </c>
      <c r="AO55" s="455">
        <f t="shared" si="9"/>
        <v>120</v>
      </c>
      <c r="AP55" s="447" t="s">
        <v>611</v>
      </c>
      <c r="AQ55" s="417">
        <v>0</v>
      </c>
      <c r="AR55" s="422" t="s">
        <v>417</v>
      </c>
      <c r="AS55" s="30" t="s">
        <v>803</v>
      </c>
      <c r="AT55" s="27">
        <v>0</v>
      </c>
      <c r="AU55" s="30" t="s">
        <v>804</v>
      </c>
      <c r="AV55" s="342" t="s">
        <v>661</v>
      </c>
      <c r="AW55" s="544">
        <v>30</v>
      </c>
    </row>
    <row r="56" spans="1:49" ht="120" x14ac:dyDescent="0.25">
      <c r="A56" s="226">
        <f t="shared" si="3"/>
        <v>53</v>
      </c>
      <c r="B56" s="372" t="s">
        <v>805</v>
      </c>
      <c r="C56" s="371">
        <v>127</v>
      </c>
      <c r="D56" s="98" t="s">
        <v>602</v>
      </c>
      <c r="E56" s="98">
        <v>44</v>
      </c>
      <c r="F56" s="98" t="s">
        <v>806</v>
      </c>
      <c r="G56" s="30" t="s">
        <v>807</v>
      </c>
      <c r="H56" s="30" t="s">
        <v>808</v>
      </c>
      <c r="I56" s="30" t="s">
        <v>809</v>
      </c>
      <c r="J56" s="98">
        <v>1</v>
      </c>
      <c r="K56" s="315" t="s">
        <v>810</v>
      </c>
      <c r="L56" s="437" t="s">
        <v>607</v>
      </c>
      <c r="M56" s="58" t="s">
        <v>607</v>
      </c>
      <c r="N56" s="58" t="s">
        <v>607</v>
      </c>
      <c r="O56" s="58" t="s">
        <v>607</v>
      </c>
      <c r="P56" s="58" t="s">
        <v>607</v>
      </c>
      <c r="Q56" s="58" t="s">
        <v>607</v>
      </c>
      <c r="R56" s="58" t="s">
        <v>607</v>
      </c>
      <c r="S56" s="58" t="s">
        <v>607</v>
      </c>
      <c r="T56" s="369"/>
      <c r="U56" s="369"/>
      <c r="V56" s="369"/>
      <c r="W56" s="369"/>
      <c r="X56" s="369"/>
      <c r="Y56" s="369"/>
      <c r="Z56" s="58" t="s">
        <v>811</v>
      </c>
      <c r="AA56" s="27">
        <v>0</v>
      </c>
      <c r="AB56" s="58" t="s">
        <v>607</v>
      </c>
      <c r="AC56" s="30" t="s">
        <v>812</v>
      </c>
      <c r="AD56" s="27">
        <v>0</v>
      </c>
      <c r="AE56" s="58" t="s">
        <v>610</v>
      </c>
      <c r="AF56" s="367">
        <v>44985</v>
      </c>
      <c r="AG56" s="379" t="s">
        <v>607</v>
      </c>
      <c r="AH56" s="411" t="s">
        <v>611</v>
      </c>
      <c r="AI56" s="368">
        <v>0</v>
      </c>
      <c r="AJ56" s="442" t="s">
        <v>607</v>
      </c>
      <c r="AK56" s="26" t="s">
        <v>813</v>
      </c>
      <c r="AL56" s="27">
        <v>0</v>
      </c>
      <c r="AM56" s="30" t="s">
        <v>734</v>
      </c>
      <c r="AN56" s="342">
        <f t="shared" si="19"/>
        <v>44985</v>
      </c>
      <c r="AO56" s="455">
        <f>+AN56-$AO$62</f>
        <v>59</v>
      </c>
      <c r="AP56" s="447" t="s">
        <v>814</v>
      </c>
      <c r="AQ56" s="417">
        <v>1</v>
      </c>
      <c r="AR56" s="422" t="s">
        <v>615</v>
      </c>
      <c r="AS56" s="30" t="s">
        <v>815</v>
      </c>
      <c r="AT56" s="27">
        <v>1</v>
      </c>
      <c r="AU56" s="30" t="s">
        <v>816</v>
      </c>
      <c r="AV56" s="342" t="s">
        <v>694</v>
      </c>
      <c r="AW56" s="341">
        <v>0</v>
      </c>
    </row>
    <row r="57" spans="1:49" ht="195" customHeight="1" x14ac:dyDescent="0.25">
      <c r="A57" s="226">
        <f t="shared" si="3"/>
        <v>54</v>
      </c>
      <c r="B57" s="372" t="s">
        <v>817</v>
      </c>
      <c r="C57" s="371">
        <v>127</v>
      </c>
      <c r="D57" s="98" t="s">
        <v>602</v>
      </c>
      <c r="E57" s="98">
        <v>44</v>
      </c>
      <c r="F57" s="98" t="s">
        <v>44</v>
      </c>
      <c r="G57" s="30" t="s">
        <v>818</v>
      </c>
      <c r="H57" s="30" t="s">
        <v>819</v>
      </c>
      <c r="I57" s="30" t="s">
        <v>820</v>
      </c>
      <c r="J57" s="98">
        <v>1</v>
      </c>
      <c r="K57" s="315" t="s">
        <v>821</v>
      </c>
      <c r="L57" s="437" t="s">
        <v>607</v>
      </c>
      <c r="M57" s="58" t="s">
        <v>607</v>
      </c>
      <c r="N57" s="58" t="s">
        <v>607</v>
      </c>
      <c r="O57" s="58" t="s">
        <v>607</v>
      </c>
      <c r="P57" s="58" t="s">
        <v>607</v>
      </c>
      <c r="Q57" s="58" t="s">
        <v>607</v>
      </c>
      <c r="R57" s="58" t="s">
        <v>607</v>
      </c>
      <c r="S57" s="58" t="s">
        <v>607</v>
      </c>
      <c r="T57" s="369"/>
      <c r="U57" s="369"/>
      <c r="V57" s="369"/>
      <c r="W57" s="369"/>
      <c r="X57" s="369"/>
      <c r="Y57" s="369"/>
      <c r="Z57" s="58" t="s">
        <v>822</v>
      </c>
      <c r="AA57" s="27">
        <v>0</v>
      </c>
      <c r="AB57" s="58" t="s">
        <v>607</v>
      </c>
      <c r="AC57" s="30" t="s">
        <v>823</v>
      </c>
      <c r="AD57" s="27">
        <v>0</v>
      </c>
      <c r="AE57" s="58" t="s">
        <v>610</v>
      </c>
      <c r="AF57" s="367">
        <v>45046</v>
      </c>
      <c r="AG57" s="379" t="s">
        <v>607</v>
      </c>
      <c r="AH57" s="90" t="s">
        <v>824</v>
      </c>
      <c r="AI57" s="368">
        <v>0</v>
      </c>
      <c r="AJ57" s="442" t="s">
        <v>825</v>
      </c>
      <c r="AK57" s="26" t="s">
        <v>826</v>
      </c>
      <c r="AL57" s="27">
        <v>0</v>
      </c>
      <c r="AM57" s="30" t="s">
        <v>657</v>
      </c>
      <c r="AN57" s="342">
        <f>+AF57</f>
        <v>45046</v>
      </c>
      <c r="AO57" s="455">
        <f t="shared" si="9"/>
        <v>120</v>
      </c>
      <c r="AP57" s="447" t="s">
        <v>827</v>
      </c>
      <c r="AQ57" s="417">
        <v>1</v>
      </c>
      <c r="AR57" s="422" t="s">
        <v>39</v>
      </c>
      <c r="AS57" s="30" t="s">
        <v>1018</v>
      </c>
      <c r="AT57" s="27">
        <v>1</v>
      </c>
      <c r="AU57" s="30" t="s">
        <v>828</v>
      </c>
      <c r="AV57" s="342" t="s">
        <v>661</v>
      </c>
      <c r="AW57" s="341">
        <v>30</v>
      </c>
    </row>
    <row r="58" spans="1:49" ht="258.75" customHeight="1" x14ac:dyDescent="0.25">
      <c r="A58" s="226">
        <f t="shared" si="3"/>
        <v>55</v>
      </c>
      <c r="B58" s="474" t="s">
        <v>829</v>
      </c>
      <c r="C58" s="339">
        <v>127</v>
      </c>
      <c r="D58" s="340" t="s">
        <v>602</v>
      </c>
      <c r="E58" s="340">
        <v>44</v>
      </c>
      <c r="F58" s="340" t="s">
        <v>830</v>
      </c>
      <c r="G58" s="336" t="s">
        <v>831</v>
      </c>
      <c r="H58" s="336" t="s">
        <v>832</v>
      </c>
      <c r="I58" s="336" t="s">
        <v>833</v>
      </c>
      <c r="J58" s="340">
        <v>1</v>
      </c>
      <c r="K58" s="475" t="s">
        <v>834</v>
      </c>
      <c r="L58" s="438" t="s">
        <v>607</v>
      </c>
      <c r="M58" s="332" t="s">
        <v>607</v>
      </c>
      <c r="N58" s="332" t="s">
        <v>607</v>
      </c>
      <c r="O58" s="332" t="s">
        <v>607</v>
      </c>
      <c r="P58" s="332" t="s">
        <v>607</v>
      </c>
      <c r="Q58" s="332" t="s">
        <v>607</v>
      </c>
      <c r="R58" s="332" t="s">
        <v>607</v>
      </c>
      <c r="S58" s="332" t="s">
        <v>607</v>
      </c>
      <c r="T58" s="338"/>
      <c r="U58" s="338"/>
      <c r="V58" s="338"/>
      <c r="W58" s="338"/>
      <c r="X58" s="338"/>
      <c r="Y58" s="338"/>
      <c r="Z58" s="332" t="s">
        <v>835</v>
      </c>
      <c r="AA58" s="333">
        <v>0</v>
      </c>
      <c r="AB58" s="332" t="s">
        <v>607</v>
      </c>
      <c r="AC58" s="336" t="s">
        <v>836</v>
      </c>
      <c r="AD58" s="333">
        <v>0</v>
      </c>
      <c r="AE58" s="332" t="s">
        <v>610</v>
      </c>
      <c r="AF58" s="334">
        <v>44985</v>
      </c>
      <c r="AG58" s="386" t="s">
        <v>607</v>
      </c>
      <c r="AH58" s="387" t="s">
        <v>837</v>
      </c>
      <c r="AI58" s="335">
        <v>0</v>
      </c>
      <c r="AJ58" s="443" t="s">
        <v>825</v>
      </c>
      <c r="AK58" s="457" t="s">
        <v>838</v>
      </c>
      <c r="AL58" s="333">
        <v>0</v>
      </c>
      <c r="AM58" s="336" t="s">
        <v>734</v>
      </c>
      <c r="AN58" s="337">
        <f>+AF58</f>
        <v>44985</v>
      </c>
      <c r="AO58" s="458">
        <f t="shared" si="9"/>
        <v>59</v>
      </c>
      <c r="AP58" s="532" t="s">
        <v>839</v>
      </c>
      <c r="AQ58" s="388">
        <v>1</v>
      </c>
      <c r="AR58" s="389" t="s">
        <v>39</v>
      </c>
      <c r="AS58" s="30" t="s">
        <v>1019</v>
      </c>
      <c r="AT58" s="27">
        <v>1</v>
      </c>
      <c r="AU58" s="30" t="s">
        <v>1017</v>
      </c>
      <c r="AV58" s="342" t="s">
        <v>694</v>
      </c>
      <c r="AW58" s="341">
        <v>0</v>
      </c>
    </row>
    <row r="59" spans="1:49" ht="132" customHeight="1" x14ac:dyDescent="0.25">
      <c r="A59" s="226">
        <f t="shared" si="3"/>
        <v>56</v>
      </c>
      <c r="B59" s="372" t="s">
        <v>840</v>
      </c>
      <c r="C59" s="371">
        <v>127</v>
      </c>
      <c r="D59" s="98" t="s">
        <v>602</v>
      </c>
      <c r="E59" s="98">
        <v>44</v>
      </c>
      <c r="F59" s="98" t="s">
        <v>841</v>
      </c>
      <c r="G59" s="30" t="s">
        <v>842</v>
      </c>
      <c r="H59" s="30" t="s">
        <v>843</v>
      </c>
      <c r="I59" s="30" t="s">
        <v>844</v>
      </c>
      <c r="J59" s="98">
        <v>1</v>
      </c>
      <c r="K59" s="315" t="s">
        <v>845</v>
      </c>
      <c r="L59" s="437" t="s">
        <v>607</v>
      </c>
      <c r="M59" s="58" t="s">
        <v>607</v>
      </c>
      <c r="N59" s="58" t="s">
        <v>607</v>
      </c>
      <c r="O59" s="58" t="s">
        <v>607</v>
      </c>
      <c r="P59" s="58" t="s">
        <v>607</v>
      </c>
      <c r="Q59" s="58" t="s">
        <v>607</v>
      </c>
      <c r="R59" s="58" t="s">
        <v>607</v>
      </c>
      <c r="S59" s="58" t="s">
        <v>607</v>
      </c>
      <c r="T59" s="369"/>
      <c r="U59" s="369"/>
      <c r="V59" s="369"/>
      <c r="W59" s="369"/>
      <c r="X59" s="369"/>
      <c r="Y59" s="369"/>
      <c r="Z59" s="58" t="s">
        <v>846</v>
      </c>
      <c r="AA59" s="27">
        <v>0</v>
      </c>
      <c r="AB59" s="58" t="s">
        <v>607</v>
      </c>
      <c r="AC59" s="30" t="s">
        <v>847</v>
      </c>
      <c r="AD59" s="27">
        <v>0</v>
      </c>
      <c r="AE59" s="58" t="s">
        <v>610</v>
      </c>
      <c r="AF59" s="367">
        <v>45196</v>
      </c>
      <c r="AG59" s="379" t="s">
        <v>607</v>
      </c>
      <c r="AH59" s="411" t="s">
        <v>848</v>
      </c>
      <c r="AI59" s="368">
        <v>0</v>
      </c>
      <c r="AJ59" s="442" t="s">
        <v>607</v>
      </c>
      <c r="AK59" s="26" t="s">
        <v>849</v>
      </c>
      <c r="AL59" s="415">
        <v>0</v>
      </c>
      <c r="AM59" s="89" t="s">
        <v>850</v>
      </c>
      <c r="AN59" s="342">
        <f t="shared" ref="AN59:AN60" si="20">+AF59</f>
        <v>45196</v>
      </c>
      <c r="AO59" s="459">
        <f t="shared" si="9"/>
        <v>270</v>
      </c>
      <c r="AP59" s="449" t="s">
        <v>851</v>
      </c>
      <c r="AQ59" s="384">
        <v>0</v>
      </c>
      <c r="AR59" s="384" t="s">
        <v>417</v>
      </c>
      <c r="AS59" s="89" t="s">
        <v>852</v>
      </c>
      <c r="AT59" s="27">
        <v>0</v>
      </c>
      <c r="AU59" s="30" t="s">
        <v>853</v>
      </c>
      <c r="AV59" s="342" t="s">
        <v>708</v>
      </c>
      <c r="AW59" s="341">
        <v>180</v>
      </c>
    </row>
    <row r="60" spans="1:49" ht="120.75" thickBot="1" x14ac:dyDescent="0.3">
      <c r="A60" s="226">
        <f t="shared" si="3"/>
        <v>57</v>
      </c>
      <c r="B60" s="476" t="s">
        <v>854</v>
      </c>
      <c r="C60" s="477">
        <v>127</v>
      </c>
      <c r="D60" s="102" t="s">
        <v>602</v>
      </c>
      <c r="E60" s="102">
        <v>44</v>
      </c>
      <c r="F60" s="102" t="s">
        <v>841</v>
      </c>
      <c r="G60" s="39" t="s">
        <v>842</v>
      </c>
      <c r="H60" s="39" t="s">
        <v>843</v>
      </c>
      <c r="I60" s="39" t="s">
        <v>855</v>
      </c>
      <c r="J60" s="102">
        <v>2</v>
      </c>
      <c r="K60" s="484" t="s">
        <v>856</v>
      </c>
      <c r="L60" s="439" t="s">
        <v>607</v>
      </c>
      <c r="M60" s="99" t="s">
        <v>607</v>
      </c>
      <c r="N60" s="99" t="s">
        <v>607</v>
      </c>
      <c r="O60" s="99" t="s">
        <v>607</v>
      </c>
      <c r="P60" s="99" t="s">
        <v>607</v>
      </c>
      <c r="Q60" s="99" t="s">
        <v>607</v>
      </c>
      <c r="R60" s="99" t="s">
        <v>607</v>
      </c>
      <c r="S60" s="99" t="s">
        <v>607</v>
      </c>
      <c r="T60" s="427"/>
      <c r="U60" s="427"/>
      <c r="V60" s="427"/>
      <c r="W60" s="427"/>
      <c r="X60" s="427"/>
      <c r="Y60" s="427"/>
      <c r="Z60" s="99" t="s">
        <v>857</v>
      </c>
      <c r="AA60" s="37">
        <v>0</v>
      </c>
      <c r="AB60" s="99" t="s">
        <v>607</v>
      </c>
      <c r="AC60" s="39" t="s">
        <v>858</v>
      </c>
      <c r="AD60" s="37">
        <v>0</v>
      </c>
      <c r="AE60" s="99" t="s">
        <v>610</v>
      </c>
      <c r="AF60" s="529">
        <v>45168</v>
      </c>
      <c r="AG60" s="428" t="s">
        <v>607</v>
      </c>
      <c r="AH60" s="429" t="s">
        <v>848</v>
      </c>
      <c r="AI60" s="430">
        <v>0</v>
      </c>
      <c r="AJ60" s="444" t="s">
        <v>607</v>
      </c>
      <c r="AK60" s="36" t="s">
        <v>859</v>
      </c>
      <c r="AL60" s="431">
        <v>0</v>
      </c>
      <c r="AM60" s="425" t="s">
        <v>850</v>
      </c>
      <c r="AN60" s="420">
        <f t="shared" si="20"/>
        <v>45168</v>
      </c>
      <c r="AO60" s="460">
        <f t="shared" si="9"/>
        <v>242</v>
      </c>
      <c r="AP60" s="450" t="s">
        <v>851</v>
      </c>
      <c r="AQ60" s="432">
        <v>0</v>
      </c>
      <c r="AR60" s="432" t="s">
        <v>417</v>
      </c>
      <c r="AS60" s="425" t="s">
        <v>852</v>
      </c>
      <c r="AT60" s="37">
        <v>0</v>
      </c>
      <c r="AU60" s="39" t="s">
        <v>860</v>
      </c>
      <c r="AV60" s="420" t="s">
        <v>861</v>
      </c>
      <c r="AW60" s="421">
        <v>152</v>
      </c>
    </row>
    <row r="61" spans="1:49" ht="367.5" customHeight="1" thickBot="1" x14ac:dyDescent="0.3">
      <c r="A61" s="378">
        <f t="shared" si="3"/>
        <v>58</v>
      </c>
      <c r="B61" s="498" t="s">
        <v>862</v>
      </c>
      <c r="C61" s="499">
        <v>127</v>
      </c>
      <c r="D61" s="500" t="s">
        <v>602</v>
      </c>
      <c r="E61" s="501">
        <v>505</v>
      </c>
      <c r="F61" s="500" t="s">
        <v>863</v>
      </c>
      <c r="G61" s="502" t="s">
        <v>864</v>
      </c>
      <c r="H61" s="502" t="s">
        <v>865</v>
      </c>
      <c r="I61" s="503" t="s">
        <v>866</v>
      </c>
      <c r="J61" s="504">
        <v>1</v>
      </c>
      <c r="K61" s="505" t="s">
        <v>867</v>
      </c>
      <c r="L61" s="506" t="s">
        <v>607</v>
      </c>
      <c r="M61" s="507" t="s">
        <v>607</v>
      </c>
      <c r="N61" s="507" t="s">
        <v>607</v>
      </c>
      <c r="O61" s="507" t="s">
        <v>607</v>
      </c>
      <c r="P61" s="507" t="s">
        <v>607</v>
      </c>
      <c r="Q61" s="507" t="s">
        <v>607</v>
      </c>
      <c r="R61" s="507" t="s">
        <v>607</v>
      </c>
      <c r="S61" s="507" t="s">
        <v>607</v>
      </c>
      <c r="T61" s="508"/>
      <c r="U61" s="508"/>
      <c r="V61" s="508"/>
      <c r="W61" s="508"/>
      <c r="X61" s="508"/>
      <c r="Y61" s="508"/>
      <c r="Z61" s="507" t="s">
        <v>868</v>
      </c>
      <c r="AA61" s="509">
        <v>0</v>
      </c>
      <c r="AB61" s="507" t="s">
        <v>607</v>
      </c>
      <c r="AC61" s="503" t="s">
        <v>869</v>
      </c>
      <c r="AD61" s="509">
        <v>0</v>
      </c>
      <c r="AE61" s="507" t="s">
        <v>610</v>
      </c>
      <c r="AF61" s="510">
        <v>45282</v>
      </c>
      <c r="AG61" s="511" t="s">
        <v>607</v>
      </c>
      <c r="AH61" s="512" t="s">
        <v>848</v>
      </c>
      <c r="AI61" s="513">
        <v>0</v>
      </c>
      <c r="AJ61" s="514" t="s">
        <v>607</v>
      </c>
      <c r="AK61" s="515" t="s">
        <v>870</v>
      </c>
      <c r="AL61" s="516">
        <v>0</v>
      </c>
      <c r="AM61" s="517" t="s">
        <v>850</v>
      </c>
      <c r="AN61" s="518">
        <f t="shared" ref="AN61" si="21">+AF61</f>
        <v>45282</v>
      </c>
      <c r="AO61" s="519">
        <f t="shared" si="9"/>
        <v>356</v>
      </c>
      <c r="AP61" s="520" t="s">
        <v>851</v>
      </c>
      <c r="AQ61" s="521">
        <v>0</v>
      </c>
      <c r="AR61" s="521" t="s">
        <v>417</v>
      </c>
      <c r="AS61" s="517" t="s">
        <v>852</v>
      </c>
      <c r="AT61" s="509">
        <v>0</v>
      </c>
      <c r="AU61" s="503" t="s">
        <v>860</v>
      </c>
      <c r="AV61" s="518" t="s">
        <v>871</v>
      </c>
      <c r="AW61" s="522">
        <v>266</v>
      </c>
    </row>
    <row r="62" spans="1:49" x14ac:dyDescent="0.25">
      <c r="AG62" s="225">
        <v>44834</v>
      </c>
      <c r="AO62" s="42">
        <v>44926</v>
      </c>
    </row>
    <row r="350986" spans="1:1" x14ac:dyDescent="0.25">
      <c r="A350986" s="9" t="s">
        <v>382</v>
      </c>
    </row>
    <row r="350987" spans="1:1" x14ac:dyDescent="0.25">
      <c r="A350987" s="9" t="s">
        <v>383</v>
      </c>
    </row>
    <row r="350988" spans="1:1" x14ac:dyDescent="0.25">
      <c r="A350988" s="9" t="s">
        <v>384</v>
      </c>
    </row>
    <row r="350989" spans="1:1" x14ac:dyDescent="0.25">
      <c r="A350989" s="9" t="s">
        <v>385</v>
      </c>
    </row>
    <row r="350990" spans="1:1" x14ac:dyDescent="0.25">
      <c r="A350990" s="9" t="s">
        <v>386</v>
      </c>
    </row>
    <row r="350991" spans="1:1" x14ac:dyDescent="0.25">
      <c r="A350991" s="9" t="s">
        <v>387</v>
      </c>
    </row>
    <row r="350992" spans="1:1" x14ac:dyDescent="0.25">
      <c r="A350992" s="9" t="s">
        <v>388</v>
      </c>
    </row>
    <row r="350993" spans="1:1" x14ac:dyDescent="0.25">
      <c r="A350993" s="9" t="s">
        <v>389</v>
      </c>
    </row>
    <row r="350994" spans="1:1" x14ac:dyDescent="0.25">
      <c r="A350994" s="9" t="s">
        <v>390</v>
      </c>
    </row>
    <row r="350995" spans="1:1" x14ac:dyDescent="0.25">
      <c r="A350995" s="9" t="s">
        <v>391</v>
      </c>
    </row>
    <row r="350996" spans="1:1" x14ac:dyDescent="0.25">
      <c r="A350996" s="9" t="s">
        <v>392</v>
      </c>
    </row>
    <row r="350997" spans="1:1" x14ac:dyDescent="0.25">
      <c r="A350997" s="9" t="s">
        <v>393</v>
      </c>
    </row>
    <row r="350998" spans="1:1" x14ac:dyDescent="0.25">
      <c r="A350998" s="9" t="s">
        <v>394</v>
      </c>
    </row>
    <row r="350999" spans="1:1" x14ac:dyDescent="0.25">
      <c r="A350999" s="9" t="s">
        <v>395</v>
      </c>
    </row>
    <row r="351000" spans="1:1" x14ac:dyDescent="0.25">
      <c r="A351000" s="9" t="s">
        <v>29</v>
      </c>
    </row>
    <row r="351001" spans="1:1" x14ac:dyDescent="0.25">
      <c r="A351001" s="9" t="s">
        <v>61</v>
      </c>
    </row>
  </sheetData>
  <mergeCells count="12">
    <mergeCell ref="A1:AW1"/>
    <mergeCell ref="AP2:AR2"/>
    <mergeCell ref="AS2:AW2"/>
    <mergeCell ref="AH2:AJ2"/>
    <mergeCell ref="AK2:AO2"/>
    <mergeCell ref="A2:K2"/>
    <mergeCell ref="L2:N2"/>
    <mergeCell ref="O2:S2"/>
    <mergeCell ref="Z2:AB2"/>
    <mergeCell ref="AC2:AG2"/>
    <mergeCell ref="T2:V2"/>
    <mergeCell ref="W2:Y2"/>
  </mergeCells>
  <phoneticPr fontId="11" type="noConversion"/>
  <dataValidations count="15">
    <dataValidation type="textLength" allowBlank="1" showInputMessage="1" showErrorMessage="1" errorTitle="Entrada no válida" error="Escriba un texto  Maximo 200 Caracteres" promptTitle="Cualquier contenido Maximo 200 Caracteres" sqref="L26 L32:L36" xr:uid="{9B8239C1-4175-4C8D-9289-50EBD90938AF}">
      <formula1>0</formula1>
      <formula2>2000</formula2>
    </dataValidation>
    <dataValidation type="textLength" allowBlank="1" showInputMessage="1" showErrorMessage="1" errorTitle="Entrada no válida" error="Escriba un texto  Maximo 20 Caracteres" promptTitle="Cualquier contenido Maximo 20 Caracteres" sqref="H19:H29 G14:G36 I19:I23 I34:I36 I16:I17 I25:I32 H31:H36 G4:G12 I4:I14 H4:H16" xr:uid="{2C61D869-6ED4-4D44-BF54-2E1CCFC58D18}">
      <formula1>0</formula1>
      <formula2>20000</formula2>
    </dataValidation>
    <dataValidation type="textLength" allowBlank="1" showInputMessage="1" showErrorMessage="1" errorTitle="Entrada no válida" error="Escriba un texto  Maximo 100 Caracteres" promptTitle="Cualquier contenido Maximo 100 Caracteres" sqref="K30 K24 K61" xr:uid="{B3DC1971-945F-48B9-A171-E7BCCE8397BF}">
      <formula1>0</formula1>
      <formula2>100</formula2>
    </dataValidation>
    <dataValidation type="textLength" allowBlank="1" showInputMessage="1" showErrorMessage="1" errorTitle="Entrada no válida" error="Escriba un texto  Maximo 200 Caracteres" promptTitle="Cualquier contenido Maximo 200 Caracteres" sqref="K22:K23 K25:K29 K31:K36 K38:K39" xr:uid="{96003BD8-D08B-41DE-B1F7-C97CBDFBED6D}">
      <formula1>0</formula1>
      <formula2>200</formula2>
    </dataValidation>
    <dataValidation type="decimal" allowBlank="1" showInputMessage="1" showErrorMessage="1" errorTitle="Entrada no válida" error="Por favor escriba un número" promptTitle="Escriba un número en esta casilla" sqref="E22:E31 E37:E61" xr:uid="{6720F240-9236-456A-BC9A-3568A36EAB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J22:J36" xr:uid="{E0B7F0A7-7D1A-41B2-A172-B9516EDD7975}">
      <formula1>-999</formula1>
      <formula2>999</formula2>
    </dataValidation>
    <dataValidation type="textLength" allowBlank="1" showInputMessage="1" showErrorMessage="1" errorTitle="Entrada no válida" error="Escriba un texto  Maximo 20 Caracteres" promptTitle="Cualquier contenido Maximo 20 Caracteres" sqref="F22:F61" xr:uid="{446521E5-F5D1-4AD7-93CD-7F93EE5BAB6C}">
      <formula1>0</formula1>
      <formula2>20</formula2>
    </dataValidation>
    <dataValidation type="textLength" allowBlank="1" showInputMessage="1" showErrorMessage="1" errorTitle="Entrada no válida" error="Escriba un texto  Maximo 500 Caracteres" promptTitle="Cualquier contenido Maximo 500 Caracteres" sqref="H37:H39 I38:I39" xr:uid="{27122C1C-C2D1-40A0-B3D7-43AB114B4FCA}">
      <formula1>0</formula1>
      <formula2>500</formula2>
    </dataValidation>
    <dataValidation type="list" allowBlank="1" showInputMessage="1" showErrorMessage="1" errorTitle="Entrada no válida" error="Por favor seleccione un elemento de la lista" promptTitle="Seleccione un elemento de la lista" sqref="D37:D60" xr:uid="{9C4AF109-B852-4C84-92BB-4BFF29B42AB3}">
      <formula1>$A$350994:$A$351011</formula1>
    </dataValidation>
    <dataValidation type="date" allowBlank="1" showInputMessage="1" errorTitle="Entrada no válida" error="Por favor escriba una fecha válida (AAAA/MM/DD)" promptTitle="Ingrese una fecha (AAAA/MM/DD)" sqref="AF37:AF40 AF43:AF51 AF53:AF54 AF56:AF61" xr:uid="{C50F89F2-0DA8-4045-B064-F19E6C8C43FE}">
      <formula1>1900/1/1</formula1>
      <formula2>3000/1/1</formula2>
    </dataValidation>
    <dataValidation type="list" allowBlank="1" showInputMessage="1" showErrorMessage="1" errorTitle="Entrada no válida" error="Por favor seleccione un elemento de la lista" promptTitle="Seleccione un elemento de la lista" sqref="D61" xr:uid="{1E173558-E6DE-49C4-A9F3-F120BEE1E7BE}">
      <formula1>$A$350988:$A$351005</formula1>
    </dataValidation>
    <dataValidation type="textLength" allowBlank="1" showInputMessage="1" showErrorMessage="1" errorTitle="Entrada no válida" error="Escriba un texto  Maximo 20 Caracteres" promptTitle="Cualquier contenido Maximo 20 Caracteres" sqref="G61" xr:uid="{76D16EBE-CBB6-412E-B9EC-7663DA52A305}">
      <formula1>0</formula1>
      <formula2>100</formula2>
    </dataValidation>
    <dataValidation type="textLength" allowBlank="1" showInputMessage="1" showErrorMessage="1" errorTitle="Entrada no válida" error="Escriba un texto  Maximo 500 Caracteres" promptTitle="Cualquier contenido Maximo 500 Caracteres" sqref="H61" xr:uid="{A5C8D411-5C01-47D8-A29B-F8A9725A8F05}">
      <formula1>0</formula1>
      <formula2>1000</formula2>
    </dataValidation>
    <dataValidation type="textLength" allowBlank="1" showInputMessage="1" showErrorMessage="1" errorTitle="Entrada no válida" error="Escriba un texto  Maximo 9 Caracteres" promptTitle="Cualquier contenido Maximo 9 Caracteres" sqref="C37:C61" xr:uid="{7510A3A2-6292-4A53-A099-788910D2539E}">
      <formula1>0</formula1>
      <formula2>9</formula2>
    </dataValidation>
    <dataValidation type="list" allowBlank="1" showInputMessage="1" showErrorMessage="1" errorTitle="Entrada no válida" error="Por favor seleccione un elemento de la lista" promptTitle="Seleccione un elemento de la lista" sqref="D4:D36" xr:uid="{E7C6E07D-3520-44EB-9BA6-790517BD735B}">
      <formula1>$A$350985:$A$351001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0EC21-72DD-442F-A5D4-0CA4F2180FCD}">
  <dimension ref="B1:L73"/>
  <sheetViews>
    <sheetView tabSelected="1" topLeftCell="A28" zoomScale="85" zoomScaleNormal="85" workbookViewId="0">
      <selection activeCell="M58" sqref="M58"/>
    </sheetView>
  </sheetViews>
  <sheetFormatPr baseColWidth="10" defaultColWidth="11.42578125" defaultRowHeight="11.25" x14ac:dyDescent="0.2"/>
  <cols>
    <col min="1" max="3" width="11.42578125" style="172"/>
    <col min="4" max="4" width="13.140625" style="172" customWidth="1"/>
    <col min="5" max="8" width="11.42578125" style="172"/>
    <col min="9" max="9" width="14.28515625" style="172" customWidth="1"/>
    <col min="10" max="10" width="11.42578125" style="172"/>
    <col min="11" max="11" width="45.28515625" style="172" customWidth="1"/>
    <col min="12" max="16384" width="11.42578125" style="172"/>
  </cols>
  <sheetData>
    <row r="1" spans="2:11" ht="12" thickBot="1" x14ac:dyDescent="0.25"/>
    <row r="2" spans="2:11" ht="23.25" thickBot="1" x14ac:dyDescent="0.25">
      <c r="B2" s="144" t="s">
        <v>872</v>
      </c>
      <c r="C2" s="145" t="s">
        <v>873</v>
      </c>
      <c r="D2" s="145" t="s">
        <v>874</v>
      </c>
      <c r="E2" s="145" t="s">
        <v>875</v>
      </c>
      <c r="F2" s="146" t="s">
        <v>876</v>
      </c>
      <c r="G2" s="146" t="s">
        <v>877</v>
      </c>
      <c r="H2" s="146" t="s">
        <v>878</v>
      </c>
      <c r="I2" s="146" t="s">
        <v>879</v>
      </c>
      <c r="J2" s="147" t="s">
        <v>880</v>
      </c>
      <c r="K2" s="148" t="s">
        <v>881</v>
      </c>
    </row>
    <row r="3" spans="2:11" x14ac:dyDescent="0.2">
      <c r="B3" s="625">
        <v>2020</v>
      </c>
      <c r="C3" s="626">
        <v>54</v>
      </c>
      <c r="D3" s="626" t="s">
        <v>882</v>
      </c>
      <c r="E3" s="149" t="s">
        <v>30</v>
      </c>
      <c r="F3" s="150">
        <v>1</v>
      </c>
      <c r="G3" s="617" t="s">
        <v>883</v>
      </c>
      <c r="H3" s="151">
        <v>200647</v>
      </c>
      <c r="I3" s="152">
        <v>44359</v>
      </c>
      <c r="J3" s="173">
        <v>1</v>
      </c>
      <c r="K3" s="619" t="s">
        <v>884</v>
      </c>
    </row>
    <row r="4" spans="2:11" x14ac:dyDescent="0.2">
      <c r="B4" s="622"/>
      <c r="C4" s="609"/>
      <c r="D4" s="609"/>
      <c r="E4" s="153" t="s">
        <v>44</v>
      </c>
      <c r="F4" s="154">
        <v>1</v>
      </c>
      <c r="G4" s="610"/>
      <c r="H4" s="155">
        <v>200648</v>
      </c>
      <c r="I4" s="156">
        <v>44359</v>
      </c>
      <c r="J4" s="174">
        <v>1</v>
      </c>
      <c r="K4" s="620"/>
    </row>
    <row r="5" spans="2:11" ht="12" thickBot="1" x14ac:dyDescent="0.25">
      <c r="B5" s="623"/>
      <c r="C5" s="624"/>
      <c r="D5" s="624"/>
      <c r="E5" s="157" t="s">
        <v>53</v>
      </c>
      <c r="F5" s="158">
        <v>1</v>
      </c>
      <c r="G5" s="618"/>
      <c r="H5" s="159">
        <v>200649</v>
      </c>
      <c r="I5" s="160">
        <v>44359</v>
      </c>
      <c r="J5" s="175">
        <v>1</v>
      </c>
      <c r="K5" s="620"/>
    </row>
    <row r="6" spans="2:11" x14ac:dyDescent="0.2">
      <c r="B6" s="622">
        <v>2020</v>
      </c>
      <c r="C6" s="609">
        <v>47</v>
      </c>
      <c r="D6" s="609" t="s">
        <v>885</v>
      </c>
      <c r="E6" s="161" t="s">
        <v>155</v>
      </c>
      <c r="F6" s="154">
        <v>2</v>
      </c>
      <c r="G6" s="610" t="s">
        <v>886</v>
      </c>
      <c r="H6" s="155">
        <v>200589</v>
      </c>
      <c r="I6" s="156">
        <v>44563</v>
      </c>
      <c r="J6" s="174">
        <v>1</v>
      </c>
      <c r="K6" s="620"/>
    </row>
    <row r="7" spans="2:11" ht="12" thickBot="1" x14ac:dyDescent="0.25">
      <c r="B7" s="623"/>
      <c r="C7" s="624"/>
      <c r="D7" s="624"/>
      <c r="E7" s="162" t="s">
        <v>171</v>
      </c>
      <c r="F7" s="158">
        <v>1</v>
      </c>
      <c r="G7" s="618"/>
      <c r="H7" s="159">
        <v>200590</v>
      </c>
      <c r="I7" s="160">
        <v>44563</v>
      </c>
      <c r="J7" s="175">
        <v>1</v>
      </c>
      <c r="K7" s="621"/>
    </row>
    <row r="8" spans="2:11" ht="12" thickBot="1" x14ac:dyDescent="0.25">
      <c r="B8" s="163" t="s">
        <v>887</v>
      </c>
      <c r="C8" s="163" t="s">
        <v>887</v>
      </c>
      <c r="D8" s="163" t="s">
        <v>887</v>
      </c>
      <c r="E8" s="163" t="s">
        <v>887</v>
      </c>
      <c r="F8" s="163" t="s">
        <v>887</v>
      </c>
      <c r="G8" s="163" t="s">
        <v>887</v>
      </c>
      <c r="H8" s="163" t="s">
        <v>887</v>
      </c>
      <c r="I8" s="163" t="s">
        <v>887</v>
      </c>
      <c r="J8" s="163" t="s">
        <v>887</v>
      </c>
      <c r="K8" s="163" t="s">
        <v>887</v>
      </c>
    </row>
    <row r="9" spans="2:11" ht="23.25" thickBot="1" x14ac:dyDescent="0.25">
      <c r="B9" s="190" t="s">
        <v>872</v>
      </c>
      <c r="C9" s="191" t="s">
        <v>873</v>
      </c>
      <c r="D9" s="191" t="s">
        <v>874</v>
      </c>
      <c r="E9" s="191" t="s">
        <v>875</v>
      </c>
      <c r="F9" s="192" t="s">
        <v>876</v>
      </c>
      <c r="G9" s="192" t="s">
        <v>877</v>
      </c>
      <c r="H9" s="192" t="s">
        <v>878</v>
      </c>
      <c r="I9" s="192" t="s">
        <v>879</v>
      </c>
      <c r="J9" s="192" t="s">
        <v>880</v>
      </c>
      <c r="K9" s="537" t="s">
        <v>881</v>
      </c>
    </row>
    <row r="10" spans="2:11" x14ac:dyDescent="0.2">
      <c r="B10" s="608">
        <v>2021</v>
      </c>
      <c r="C10" s="609">
        <v>46</v>
      </c>
      <c r="D10" s="610" t="s">
        <v>885</v>
      </c>
      <c r="E10" s="546" t="s">
        <v>62</v>
      </c>
      <c r="F10" s="547">
        <v>1</v>
      </c>
      <c r="G10" s="166" t="s">
        <v>889</v>
      </c>
      <c r="H10" s="166">
        <v>200717</v>
      </c>
      <c r="I10" s="169" t="s">
        <v>420</v>
      </c>
      <c r="J10" s="164">
        <v>1</v>
      </c>
      <c r="K10" s="536" t="s">
        <v>418</v>
      </c>
    </row>
    <row r="11" spans="2:11" x14ac:dyDescent="0.2">
      <c r="B11" s="608"/>
      <c r="C11" s="609"/>
      <c r="D11" s="610"/>
      <c r="E11" s="546" t="s">
        <v>62</v>
      </c>
      <c r="F11" s="547">
        <v>2</v>
      </c>
      <c r="G11" s="166" t="s">
        <v>890</v>
      </c>
      <c r="H11" s="166">
        <v>200712</v>
      </c>
      <c r="I11" s="167" t="s">
        <v>420</v>
      </c>
      <c r="J11" s="164">
        <v>1</v>
      </c>
      <c r="K11" s="536" t="s">
        <v>418</v>
      </c>
    </row>
    <row r="12" spans="2:11" x14ac:dyDescent="0.2">
      <c r="B12" s="608"/>
      <c r="C12" s="609"/>
      <c r="D12" s="610"/>
      <c r="E12" s="546" t="s">
        <v>86</v>
      </c>
      <c r="F12" s="547">
        <v>1</v>
      </c>
      <c r="G12" s="166" t="s">
        <v>883</v>
      </c>
      <c r="H12" s="166">
        <v>200713</v>
      </c>
      <c r="I12" s="166" t="s">
        <v>420</v>
      </c>
      <c r="J12" s="164">
        <v>1</v>
      </c>
      <c r="K12" s="536" t="s">
        <v>418</v>
      </c>
    </row>
    <row r="13" spans="2:11" ht="33.75" x14ac:dyDescent="0.2">
      <c r="B13" s="608"/>
      <c r="C13" s="609"/>
      <c r="D13" s="610"/>
      <c r="E13" s="546" t="s">
        <v>96</v>
      </c>
      <c r="F13" s="547">
        <v>1</v>
      </c>
      <c r="G13" s="166" t="s">
        <v>886</v>
      </c>
      <c r="H13" s="168" t="s">
        <v>891</v>
      </c>
      <c r="I13" s="166" t="s">
        <v>420</v>
      </c>
      <c r="J13" s="164">
        <v>1</v>
      </c>
      <c r="K13" s="536" t="s">
        <v>418</v>
      </c>
    </row>
    <row r="14" spans="2:11" ht="33.75" x14ac:dyDescent="0.2">
      <c r="B14" s="608"/>
      <c r="C14" s="609"/>
      <c r="D14" s="610"/>
      <c r="E14" s="546" t="s">
        <v>96</v>
      </c>
      <c r="F14" s="547">
        <v>2</v>
      </c>
      <c r="G14" s="166" t="s">
        <v>886</v>
      </c>
      <c r="H14" s="168" t="s">
        <v>892</v>
      </c>
      <c r="I14" s="166" t="s">
        <v>420</v>
      </c>
      <c r="J14" s="164">
        <v>1</v>
      </c>
      <c r="K14" s="536" t="s">
        <v>418</v>
      </c>
    </row>
    <row r="15" spans="2:11" ht="33.75" x14ac:dyDescent="0.2">
      <c r="B15" s="608"/>
      <c r="C15" s="609"/>
      <c r="D15" s="610"/>
      <c r="E15" s="546" t="s">
        <v>117</v>
      </c>
      <c r="F15" s="547">
        <v>1</v>
      </c>
      <c r="G15" s="166" t="s">
        <v>883</v>
      </c>
      <c r="H15" s="168" t="s">
        <v>893</v>
      </c>
      <c r="I15" s="166" t="s">
        <v>420</v>
      </c>
      <c r="J15" s="164">
        <v>1</v>
      </c>
      <c r="K15" s="536" t="s">
        <v>418</v>
      </c>
    </row>
    <row r="16" spans="2:11" ht="33.75" x14ac:dyDescent="0.2">
      <c r="B16" s="608"/>
      <c r="C16" s="609"/>
      <c r="D16" s="610"/>
      <c r="E16" s="546" t="s">
        <v>117</v>
      </c>
      <c r="F16" s="547">
        <v>2</v>
      </c>
      <c r="G16" s="166" t="s">
        <v>883</v>
      </c>
      <c r="H16" s="168" t="s">
        <v>894</v>
      </c>
      <c r="I16" s="166" t="s">
        <v>420</v>
      </c>
      <c r="J16" s="164">
        <v>1</v>
      </c>
      <c r="K16" s="536" t="s">
        <v>418</v>
      </c>
    </row>
    <row r="17" spans="2:11" x14ac:dyDescent="0.2">
      <c r="B17" s="608"/>
      <c r="C17" s="609"/>
      <c r="D17" s="610"/>
      <c r="E17" s="546" t="s">
        <v>137</v>
      </c>
      <c r="F17" s="547">
        <v>1</v>
      </c>
      <c r="G17" s="166" t="s">
        <v>889</v>
      </c>
      <c r="H17" s="166">
        <v>200718</v>
      </c>
      <c r="I17" s="166" t="s">
        <v>420</v>
      </c>
      <c r="J17" s="164">
        <v>1</v>
      </c>
      <c r="K17" s="536" t="s">
        <v>418</v>
      </c>
    </row>
    <row r="18" spans="2:11" x14ac:dyDescent="0.2">
      <c r="B18" s="608"/>
      <c r="C18" s="609"/>
      <c r="D18" s="610"/>
      <c r="E18" s="546" t="s">
        <v>147</v>
      </c>
      <c r="F18" s="547">
        <v>1</v>
      </c>
      <c r="G18" s="166" t="s">
        <v>889</v>
      </c>
      <c r="H18" s="166">
        <v>200719</v>
      </c>
      <c r="I18" s="166" t="s">
        <v>420</v>
      </c>
      <c r="J18" s="164">
        <v>1</v>
      </c>
      <c r="K18" s="536" t="s">
        <v>418</v>
      </c>
    </row>
    <row r="19" spans="2:11" x14ac:dyDescent="0.2">
      <c r="B19" s="608"/>
      <c r="C19" s="609"/>
      <c r="D19" s="610"/>
      <c r="E19" s="546" t="s">
        <v>155</v>
      </c>
      <c r="F19" s="547">
        <v>1</v>
      </c>
      <c r="G19" s="166" t="s">
        <v>889</v>
      </c>
      <c r="H19" s="166">
        <v>200720</v>
      </c>
      <c r="I19" s="166" t="s">
        <v>420</v>
      </c>
      <c r="J19" s="164">
        <v>1</v>
      </c>
      <c r="K19" s="536" t="s">
        <v>418</v>
      </c>
    </row>
    <row r="20" spans="2:11" x14ac:dyDescent="0.2">
      <c r="B20" s="608"/>
      <c r="C20" s="609"/>
      <c r="D20" s="610"/>
      <c r="E20" s="546" t="s">
        <v>163</v>
      </c>
      <c r="F20" s="547">
        <v>1</v>
      </c>
      <c r="G20" s="166" t="s">
        <v>889</v>
      </c>
      <c r="H20" s="166">
        <v>200721</v>
      </c>
      <c r="I20" s="166" t="s">
        <v>420</v>
      </c>
      <c r="J20" s="164">
        <v>1</v>
      </c>
      <c r="K20" s="536" t="s">
        <v>418</v>
      </c>
    </row>
    <row r="21" spans="2:11" x14ac:dyDescent="0.2">
      <c r="B21" s="608"/>
      <c r="C21" s="609"/>
      <c r="D21" s="610"/>
      <c r="E21" s="546" t="s">
        <v>171</v>
      </c>
      <c r="F21" s="547">
        <v>1</v>
      </c>
      <c r="G21" s="166" t="s">
        <v>883</v>
      </c>
      <c r="H21" s="166">
        <v>200715</v>
      </c>
      <c r="I21" s="166" t="s">
        <v>420</v>
      </c>
      <c r="J21" s="164">
        <v>1</v>
      </c>
      <c r="K21" s="536" t="s">
        <v>418</v>
      </c>
    </row>
    <row r="22" spans="2:11" x14ac:dyDescent="0.2">
      <c r="B22" s="608"/>
      <c r="C22" s="609"/>
      <c r="D22" s="610"/>
      <c r="E22" s="546" t="s">
        <v>181</v>
      </c>
      <c r="F22" s="547">
        <v>1</v>
      </c>
      <c r="G22" s="166" t="s">
        <v>883</v>
      </c>
      <c r="H22" s="166">
        <v>200716</v>
      </c>
      <c r="I22" s="166" t="s">
        <v>420</v>
      </c>
      <c r="J22" s="164">
        <v>1</v>
      </c>
      <c r="K22" s="536" t="s">
        <v>418</v>
      </c>
    </row>
    <row r="23" spans="2:11" ht="33.75" x14ac:dyDescent="0.2">
      <c r="B23" s="608"/>
      <c r="C23" s="609"/>
      <c r="D23" s="610"/>
      <c r="E23" s="546" t="s">
        <v>189</v>
      </c>
      <c r="F23" s="547">
        <v>1</v>
      </c>
      <c r="G23" s="166" t="s">
        <v>886</v>
      </c>
      <c r="H23" s="168" t="s">
        <v>895</v>
      </c>
      <c r="I23" s="166" t="s">
        <v>420</v>
      </c>
      <c r="J23" s="164">
        <v>1</v>
      </c>
      <c r="K23" s="536" t="s">
        <v>418</v>
      </c>
    </row>
    <row r="24" spans="2:11" ht="33.75" x14ac:dyDescent="0.2">
      <c r="B24" s="608"/>
      <c r="C24" s="609"/>
      <c r="D24" s="610"/>
      <c r="E24" s="546" t="s">
        <v>189</v>
      </c>
      <c r="F24" s="547">
        <v>2</v>
      </c>
      <c r="G24" s="166" t="s">
        <v>886</v>
      </c>
      <c r="H24" s="168" t="s">
        <v>896</v>
      </c>
      <c r="I24" s="166" t="s">
        <v>420</v>
      </c>
      <c r="J24" s="164">
        <v>1</v>
      </c>
      <c r="K24" s="536" t="s">
        <v>418</v>
      </c>
    </row>
    <row r="25" spans="2:11" x14ac:dyDescent="0.2">
      <c r="B25" s="608"/>
      <c r="C25" s="609"/>
      <c r="D25" s="610"/>
      <c r="E25" s="546" t="s">
        <v>30</v>
      </c>
      <c r="F25" s="547">
        <v>1</v>
      </c>
      <c r="G25" s="166" t="s">
        <v>897</v>
      </c>
      <c r="H25" s="166">
        <v>200708</v>
      </c>
      <c r="I25" s="166" t="s">
        <v>420</v>
      </c>
      <c r="J25" s="164">
        <v>1</v>
      </c>
      <c r="K25" s="536" t="s">
        <v>418</v>
      </c>
    </row>
    <row r="26" spans="2:11" x14ac:dyDescent="0.2">
      <c r="B26" s="608"/>
      <c r="C26" s="609"/>
      <c r="D26" s="610"/>
      <c r="E26" s="546" t="s">
        <v>30</v>
      </c>
      <c r="F26" s="547">
        <v>2</v>
      </c>
      <c r="G26" s="166" t="s">
        <v>897</v>
      </c>
      <c r="H26" s="166">
        <v>200704</v>
      </c>
      <c r="I26" s="166" t="s">
        <v>420</v>
      </c>
      <c r="J26" s="164">
        <v>1</v>
      </c>
      <c r="K26" s="536" t="s">
        <v>418</v>
      </c>
    </row>
    <row r="27" spans="2:11" x14ac:dyDescent="0.2">
      <c r="B27" s="608"/>
      <c r="C27" s="609"/>
      <c r="D27" s="610"/>
      <c r="E27" s="546" t="s">
        <v>44</v>
      </c>
      <c r="F27" s="547">
        <v>1</v>
      </c>
      <c r="G27" s="166" t="s">
        <v>897</v>
      </c>
      <c r="H27" s="166">
        <v>200705</v>
      </c>
      <c r="I27" s="166" t="s">
        <v>420</v>
      </c>
      <c r="J27" s="164">
        <v>1</v>
      </c>
      <c r="K27" s="536" t="s">
        <v>418</v>
      </c>
    </row>
    <row r="28" spans="2:11" x14ac:dyDescent="0.2">
      <c r="B28" s="608"/>
      <c r="C28" s="609"/>
      <c r="D28" s="610"/>
      <c r="E28" s="546" t="s">
        <v>53</v>
      </c>
      <c r="F28" s="547">
        <v>1</v>
      </c>
      <c r="G28" s="166" t="s">
        <v>897</v>
      </c>
      <c r="H28" s="166">
        <v>200706</v>
      </c>
      <c r="I28" s="166" t="s">
        <v>420</v>
      </c>
      <c r="J28" s="164">
        <v>1</v>
      </c>
      <c r="K28" s="536" t="s">
        <v>418</v>
      </c>
    </row>
    <row r="29" spans="2:11" x14ac:dyDescent="0.2">
      <c r="B29" s="608"/>
      <c r="C29" s="609"/>
      <c r="D29" s="610"/>
      <c r="E29" s="546" t="s">
        <v>234</v>
      </c>
      <c r="F29" s="547">
        <v>1</v>
      </c>
      <c r="G29" s="166" t="s">
        <v>897</v>
      </c>
      <c r="H29" s="166">
        <v>200707</v>
      </c>
      <c r="I29" s="166" t="s">
        <v>420</v>
      </c>
      <c r="J29" s="164">
        <v>1</v>
      </c>
      <c r="K29" s="536" t="s">
        <v>418</v>
      </c>
    </row>
    <row r="30" spans="2:11" x14ac:dyDescent="0.2">
      <c r="B30" s="608"/>
      <c r="C30" s="609"/>
      <c r="D30" s="610"/>
      <c r="E30" s="546" t="s">
        <v>243</v>
      </c>
      <c r="F30" s="547">
        <v>1</v>
      </c>
      <c r="G30" s="166" t="s">
        <v>889</v>
      </c>
      <c r="H30" s="166">
        <v>200722</v>
      </c>
      <c r="I30" s="166" t="s">
        <v>420</v>
      </c>
      <c r="J30" s="164">
        <v>1</v>
      </c>
      <c r="K30" s="536" t="s">
        <v>418</v>
      </c>
    </row>
    <row r="31" spans="2:11" x14ac:dyDescent="0.2">
      <c r="B31" s="608"/>
      <c r="C31" s="609"/>
      <c r="D31" s="610"/>
      <c r="E31" s="546" t="s">
        <v>252</v>
      </c>
      <c r="F31" s="547">
        <v>1</v>
      </c>
      <c r="G31" s="166" t="s">
        <v>889</v>
      </c>
      <c r="H31" s="166">
        <v>200723</v>
      </c>
      <c r="I31" s="166" t="s">
        <v>420</v>
      </c>
      <c r="J31" s="164">
        <v>1</v>
      </c>
      <c r="K31" s="536" t="s">
        <v>418</v>
      </c>
    </row>
    <row r="32" spans="2:11" x14ac:dyDescent="0.2">
      <c r="B32" s="608"/>
      <c r="C32" s="609"/>
      <c r="D32" s="610"/>
      <c r="E32" s="546" t="s">
        <v>261</v>
      </c>
      <c r="F32" s="547">
        <v>1</v>
      </c>
      <c r="G32" s="166" t="s">
        <v>898</v>
      </c>
      <c r="H32" s="166">
        <v>200698</v>
      </c>
      <c r="I32" s="166" t="s">
        <v>420</v>
      </c>
      <c r="J32" s="164">
        <v>1</v>
      </c>
      <c r="K32" s="536" t="s">
        <v>418</v>
      </c>
    </row>
    <row r="33" spans="2:12" x14ac:dyDescent="0.2">
      <c r="B33" s="608"/>
      <c r="C33" s="609"/>
      <c r="D33" s="610"/>
      <c r="E33" s="546" t="s">
        <v>261</v>
      </c>
      <c r="F33" s="547">
        <v>2</v>
      </c>
      <c r="G33" s="166" t="s">
        <v>889</v>
      </c>
      <c r="H33" s="166">
        <v>200724</v>
      </c>
      <c r="I33" s="166" t="s">
        <v>420</v>
      </c>
      <c r="J33" s="164">
        <v>1</v>
      </c>
      <c r="K33" s="536" t="s">
        <v>418</v>
      </c>
      <c r="L33" s="172" t="s">
        <v>373</v>
      </c>
    </row>
    <row r="34" spans="2:12" x14ac:dyDescent="0.2">
      <c r="B34" s="608"/>
      <c r="C34" s="609"/>
      <c r="D34" s="610"/>
      <c r="E34" s="546" t="s">
        <v>281</v>
      </c>
      <c r="F34" s="547">
        <v>1</v>
      </c>
      <c r="G34" s="166" t="s">
        <v>889</v>
      </c>
      <c r="H34" s="166">
        <v>200725</v>
      </c>
      <c r="I34" s="166" t="s">
        <v>420</v>
      </c>
      <c r="J34" s="164">
        <v>1</v>
      </c>
      <c r="K34" s="536" t="s">
        <v>418</v>
      </c>
    </row>
    <row r="35" spans="2:12" x14ac:dyDescent="0.2">
      <c r="B35" s="608"/>
      <c r="C35" s="609"/>
      <c r="D35" s="610"/>
      <c r="E35" s="546" t="s">
        <v>290</v>
      </c>
      <c r="F35" s="547">
        <v>1</v>
      </c>
      <c r="G35" s="166" t="s">
        <v>889</v>
      </c>
      <c r="H35" s="166">
        <v>200726</v>
      </c>
      <c r="I35" s="166" t="s">
        <v>420</v>
      </c>
      <c r="J35" s="164">
        <v>1</v>
      </c>
      <c r="K35" s="536" t="s">
        <v>418</v>
      </c>
    </row>
    <row r="36" spans="2:12" x14ac:dyDescent="0.2">
      <c r="B36" s="608"/>
      <c r="C36" s="609"/>
      <c r="D36" s="610"/>
      <c r="E36" s="546" t="s">
        <v>299</v>
      </c>
      <c r="F36" s="547">
        <v>1</v>
      </c>
      <c r="G36" s="166" t="s">
        <v>889</v>
      </c>
      <c r="H36" s="166">
        <v>200727</v>
      </c>
      <c r="I36" s="166" t="s">
        <v>420</v>
      </c>
      <c r="J36" s="164">
        <v>1</v>
      </c>
      <c r="K36" s="536" t="s">
        <v>418</v>
      </c>
    </row>
    <row r="37" spans="2:12" ht="12" thickBot="1" x14ac:dyDescent="0.25">
      <c r="B37" s="608"/>
      <c r="C37" s="609"/>
      <c r="D37" s="610"/>
      <c r="E37" s="548" t="s">
        <v>307</v>
      </c>
      <c r="F37" s="549">
        <v>1</v>
      </c>
      <c r="G37" s="169" t="s">
        <v>889</v>
      </c>
      <c r="H37" s="169">
        <v>200728</v>
      </c>
      <c r="I37" s="169" t="s">
        <v>420</v>
      </c>
      <c r="J37" s="533">
        <v>1</v>
      </c>
      <c r="K37" s="536" t="s">
        <v>418</v>
      </c>
    </row>
    <row r="38" spans="2:12" x14ac:dyDescent="0.2">
      <c r="B38" s="611">
        <v>2021</v>
      </c>
      <c r="C38" s="613">
        <v>48</v>
      </c>
      <c r="D38" s="615" t="s">
        <v>882</v>
      </c>
      <c r="E38" s="550" t="s">
        <v>252</v>
      </c>
      <c r="F38" s="551">
        <v>1</v>
      </c>
      <c r="G38" s="165" t="s">
        <v>898</v>
      </c>
      <c r="H38" s="165">
        <v>200699</v>
      </c>
      <c r="I38" s="165" t="s">
        <v>571</v>
      </c>
      <c r="J38" s="535">
        <v>1</v>
      </c>
      <c r="K38" s="539" t="s">
        <v>418</v>
      </c>
    </row>
    <row r="39" spans="2:12" x14ac:dyDescent="0.2">
      <c r="B39" s="608"/>
      <c r="C39" s="609"/>
      <c r="D39" s="610"/>
      <c r="E39" s="546" t="s">
        <v>325</v>
      </c>
      <c r="F39" s="547">
        <v>1</v>
      </c>
      <c r="G39" s="166" t="s">
        <v>898</v>
      </c>
      <c r="H39" s="166">
        <v>200700</v>
      </c>
      <c r="I39" s="166" t="s">
        <v>571</v>
      </c>
      <c r="J39" s="164">
        <v>1</v>
      </c>
      <c r="K39" s="540" t="s">
        <v>418</v>
      </c>
    </row>
    <row r="40" spans="2:12" ht="33.75" x14ac:dyDescent="0.2">
      <c r="B40" s="608"/>
      <c r="C40" s="609"/>
      <c r="D40" s="610"/>
      <c r="E40" s="546" t="s">
        <v>336</v>
      </c>
      <c r="F40" s="547">
        <v>1</v>
      </c>
      <c r="G40" s="166" t="s">
        <v>898</v>
      </c>
      <c r="H40" s="168" t="s">
        <v>899</v>
      </c>
      <c r="I40" s="166" t="s">
        <v>571</v>
      </c>
      <c r="J40" s="164">
        <v>1</v>
      </c>
      <c r="K40" s="536" t="s">
        <v>418</v>
      </c>
    </row>
    <row r="41" spans="2:12" ht="33.75" x14ac:dyDescent="0.2">
      <c r="B41" s="608"/>
      <c r="C41" s="609"/>
      <c r="D41" s="610"/>
      <c r="E41" s="546" t="s">
        <v>336</v>
      </c>
      <c r="F41" s="547">
        <v>2</v>
      </c>
      <c r="G41" s="166" t="s">
        <v>898</v>
      </c>
      <c r="H41" s="168" t="s">
        <v>900</v>
      </c>
      <c r="I41" s="166" t="s">
        <v>571</v>
      </c>
      <c r="J41" s="164">
        <v>1</v>
      </c>
      <c r="K41" s="536" t="s">
        <v>418</v>
      </c>
    </row>
    <row r="42" spans="2:12" ht="12" thickBot="1" x14ac:dyDescent="0.25">
      <c r="B42" s="612"/>
      <c r="C42" s="614"/>
      <c r="D42" s="616"/>
      <c r="E42" s="552" t="s">
        <v>290</v>
      </c>
      <c r="F42" s="553">
        <v>1</v>
      </c>
      <c r="G42" s="170" t="s">
        <v>898</v>
      </c>
      <c r="H42" s="170">
        <v>200702</v>
      </c>
      <c r="I42" s="170" t="s">
        <v>571</v>
      </c>
      <c r="J42" s="171">
        <v>1</v>
      </c>
      <c r="K42" s="538" t="s">
        <v>418</v>
      </c>
    </row>
    <row r="43" spans="2:12" s="534" customFormat="1" ht="12" thickBot="1" x14ac:dyDescent="0.25"/>
    <row r="44" spans="2:12" s="534" customFormat="1" ht="34.5" customHeight="1" thickBot="1" x14ac:dyDescent="0.25">
      <c r="B44" s="190" t="s">
        <v>872</v>
      </c>
      <c r="C44" s="191" t="s">
        <v>873</v>
      </c>
      <c r="D44" s="191" t="s">
        <v>874</v>
      </c>
      <c r="E44" s="191" t="s">
        <v>875</v>
      </c>
      <c r="F44" s="192" t="s">
        <v>1020</v>
      </c>
      <c r="G44" s="192" t="s">
        <v>877</v>
      </c>
      <c r="H44" s="192" t="s">
        <v>907</v>
      </c>
      <c r="I44" s="192" t="s">
        <v>22</v>
      </c>
      <c r="J44" s="192" t="s">
        <v>880</v>
      </c>
      <c r="K44" s="537" t="s">
        <v>1021</v>
      </c>
    </row>
    <row r="45" spans="2:12" x14ac:dyDescent="0.2">
      <c r="B45" s="602">
        <v>2022</v>
      </c>
      <c r="C45" s="605">
        <v>44</v>
      </c>
      <c r="D45" s="605" t="s">
        <v>885</v>
      </c>
      <c r="E45" s="351" t="s">
        <v>53</v>
      </c>
      <c r="F45" s="348">
        <v>1</v>
      </c>
      <c r="G45" s="348" t="s">
        <v>889</v>
      </c>
      <c r="H45" s="189">
        <v>200736</v>
      </c>
      <c r="I45" s="345">
        <v>45016</v>
      </c>
      <c r="J45" s="164">
        <v>1</v>
      </c>
      <c r="K45" s="229" t="s">
        <v>607</v>
      </c>
    </row>
    <row r="46" spans="2:12" ht="33.75" x14ac:dyDescent="0.2">
      <c r="B46" s="603"/>
      <c r="C46" s="606"/>
      <c r="D46" s="606"/>
      <c r="E46" s="352" t="s">
        <v>234</v>
      </c>
      <c r="F46" s="349">
        <v>1</v>
      </c>
      <c r="G46" s="349" t="s">
        <v>889</v>
      </c>
      <c r="H46" s="188" t="s">
        <v>901</v>
      </c>
      <c r="I46" s="346">
        <v>45016</v>
      </c>
      <c r="J46" s="164">
        <v>1</v>
      </c>
      <c r="K46" s="228" t="s">
        <v>607</v>
      </c>
    </row>
    <row r="47" spans="2:12" ht="33.75" x14ac:dyDescent="0.2">
      <c r="B47" s="603"/>
      <c r="C47" s="606"/>
      <c r="D47" s="606"/>
      <c r="E47" s="352" t="s">
        <v>234</v>
      </c>
      <c r="F47" s="349">
        <v>2</v>
      </c>
      <c r="G47" s="349" t="s">
        <v>889</v>
      </c>
      <c r="H47" s="188" t="s">
        <v>902</v>
      </c>
      <c r="I47" s="346">
        <v>44926</v>
      </c>
      <c r="J47" s="164">
        <v>1</v>
      </c>
      <c r="K47" s="536" t="s">
        <v>418</v>
      </c>
    </row>
    <row r="48" spans="2:12" x14ac:dyDescent="0.2">
      <c r="B48" s="603"/>
      <c r="C48" s="606"/>
      <c r="D48" s="606"/>
      <c r="E48" s="230" t="s">
        <v>638</v>
      </c>
      <c r="F48" s="188">
        <v>1</v>
      </c>
      <c r="G48" s="349" t="s">
        <v>883</v>
      </c>
      <c r="H48" s="188">
        <v>200738</v>
      </c>
      <c r="I48" s="346">
        <v>44926</v>
      </c>
      <c r="J48" s="164">
        <v>1</v>
      </c>
      <c r="K48" s="536" t="s">
        <v>418</v>
      </c>
    </row>
    <row r="49" spans="2:11" x14ac:dyDescent="0.2">
      <c r="B49" s="603"/>
      <c r="C49" s="606"/>
      <c r="D49" s="606"/>
      <c r="E49" s="230" t="s">
        <v>648</v>
      </c>
      <c r="F49" s="349">
        <v>1</v>
      </c>
      <c r="G49" s="349" t="s">
        <v>883</v>
      </c>
      <c r="H49" s="188">
        <v>200739</v>
      </c>
      <c r="I49" s="346">
        <v>45046</v>
      </c>
      <c r="J49" s="542">
        <v>0.7</v>
      </c>
      <c r="K49" s="709">
        <f>+I49-$K$73</f>
        <v>30</v>
      </c>
    </row>
    <row r="50" spans="2:11" x14ac:dyDescent="0.2">
      <c r="B50" s="603"/>
      <c r="C50" s="606"/>
      <c r="D50" s="606"/>
      <c r="E50" s="230" t="s">
        <v>663</v>
      </c>
      <c r="F50" s="349">
        <v>1</v>
      </c>
      <c r="G50" s="349" t="s">
        <v>883</v>
      </c>
      <c r="H50" s="188">
        <v>200740</v>
      </c>
      <c r="I50" s="346">
        <v>45046</v>
      </c>
      <c r="J50" s="542">
        <v>0.7</v>
      </c>
      <c r="K50" s="709">
        <f t="shared" ref="K50:K55" si="0">+I50-$K$73</f>
        <v>30</v>
      </c>
    </row>
    <row r="51" spans="2:11" x14ac:dyDescent="0.2">
      <c r="B51" s="603"/>
      <c r="C51" s="606"/>
      <c r="D51" s="606"/>
      <c r="E51" s="230" t="s">
        <v>670</v>
      </c>
      <c r="F51" s="349">
        <v>1</v>
      </c>
      <c r="G51" s="349" t="s">
        <v>898</v>
      </c>
      <c r="H51" s="188">
        <v>200741</v>
      </c>
      <c r="I51" s="346">
        <v>45196</v>
      </c>
      <c r="J51" s="543">
        <v>0.1</v>
      </c>
      <c r="K51" s="709">
        <f t="shared" si="0"/>
        <v>180</v>
      </c>
    </row>
    <row r="52" spans="2:11" x14ac:dyDescent="0.2">
      <c r="B52" s="603"/>
      <c r="C52" s="606"/>
      <c r="D52" s="606"/>
      <c r="E52" s="230" t="s">
        <v>252</v>
      </c>
      <c r="F52" s="349">
        <v>1</v>
      </c>
      <c r="G52" s="349" t="s">
        <v>889</v>
      </c>
      <c r="H52" s="188">
        <v>200742</v>
      </c>
      <c r="I52" s="346">
        <v>44985</v>
      </c>
      <c r="J52" s="231">
        <v>1</v>
      </c>
      <c r="K52" s="228" t="s">
        <v>607</v>
      </c>
    </row>
    <row r="53" spans="2:11" x14ac:dyDescent="0.2">
      <c r="B53" s="603"/>
      <c r="C53" s="606"/>
      <c r="D53" s="606"/>
      <c r="E53" s="230" t="s">
        <v>696</v>
      </c>
      <c r="F53" s="349">
        <v>1</v>
      </c>
      <c r="G53" s="349" t="s">
        <v>898</v>
      </c>
      <c r="H53" s="188">
        <v>200743</v>
      </c>
      <c r="I53" s="346">
        <v>45196</v>
      </c>
      <c r="J53" s="543">
        <v>0.1</v>
      </c>
      <c r="K53" s="709">
        <f t="shared" si="0"/>
        <v>180</v>
      </c>
    </row>
    <row r="54" spans="2:11" x14ac:dyDescent="0.2">
      <c r="B54" s="603"/>
      <c r="C54" s="606"/>
      <c r="D54" s="606"/>
      <c r="E54" s="230" t="s">
        <v>710</v>
      </c>
      <c r="F54" s="349">
        <v>1</v>
      </c>
      <c r="G54" s="349" t="s">
        <v>883</v>
      </c>
      <c r="H54" s="188">
        <v>200744</v>
      </c>
      <c r="I54" s="346">
        <v>45196</v>
      </c>
      <c r="J54" s="543">
        <v>0.33329999999999999</v>
      </c>
      <c r="K54" s="709">
        <f t="shared" si="0"/>
        <v>180</v>
      </c>
    </row>
    <row r="55" spans="2:11" x14ac:dyDescent="0.2">
      <c r="B55" s="603"/>
      <c r="C55" s="606"/>
      <c r="D55" s="606"/>
      <c r="E55" s="230" t="s">
        <v>721</v>
      </c>
      <c r="F55" s="349">
        <v>1</v>
      </c>
      <c r="G55" s="349" t="s">
        <v>898</v>
      </c>
      <c r="H55" s="188">
        <v>200745</v>
      </c>
      <c r="I55" s="346">
        <v>45196</v>
      </c>
      <c r="J55" s="543">
        <v>0.1</v>
      </c>
      <c r="K55" s="709">
        <f t="shared" si="0"/>
        <v>180</v>
      </c>
    </row>
    <row r="56" spans="2:11" x14ac:dyDescent="0.2">
      <c r="B56" s="603"/>
      <c r="C56" s="606"/>
      <c r="D56" s="606"/>
      <c r="E56" s="230" t="s">
        <v>261</v>
      </c>
      <c r="F56" s="349">
        <v>1</v>
      </c>
      <c r="G56" s="349" t="s">
        <v>889</v>
      </c>
      <c r="H56" s="188">
        <v>200746</v>
      </c>
      <c r="I56" s="346">
        <v>44985</v>
      </c>
      <c r="J56" s="231">
        <v>1</v>
      </c>
      <c r="K56" s="228" t="s">
        <v>607</v>
      </c>
    </row>
    <row r="57" spans="2:11" x14ac:dyDescent="0.2">
      <c r="B57" s="603"/>
      <c r="C57" s="606"/>
      <c r="D57" s="606"/>
      <c r="E57" s="230" t="s">
        <v>281</v>
      </c>
      <c r="F57" s="349">
        <v>1</v>
      </c>
      <c r="G57" s="349" t="s">
        <v>889</v>
      </c>
      <c r="H57" s="188">
        <v>200747</v>
      </c>
      <c r="I57" s="346">
        <v>44985</v>
      </c>
      <c r="J57" s="231">
        <v>1</v>
      </c>
      <c r="K57" s="228" t="s">
        <v>607</v>
      </c>
    </row>
    <row r="58" spans="2:11" x14ac:dyDescent="0.2">
      <c r="B58" s="603"/>
      <c r="C58" s="606"/>
      <c r="D58" s="606"/>
      <c r="E58" s="230" t="s">
        <v>745</v>
      </c>
      <c r="F58" s="349">
        <v>1</v>
      </c>
      <c r="G58" s="349" t="s">
        <v>889</v>
      </c>
      <c r="H58" s="188">
        <v>200748</v>
      </c>
      <c r="I58" s="346">
        <v>44985</v>
      </c>
      <c r="J58" s="231">
        <v>1</v>
      </c>
      <c r="K58" s="228" t="s">
        <v>607</v>
      </c>
    </row>
    <row r="59" spans="2:11" x14ac:dyDescent="0.2">
      <c r="B59" s="603"/>
      <c r="C59" s="606"/>
      <c r="D59" s="606"/>
      <c r="E59" s="230" t="s">
        <v>755</v>
      </c>
      <c r="F59" s="349">
        <v>1</v>
      </c>
      <c r="G59" s="349" t="s">
        <v>889</v>
      </c>
      <c r="H59" s="188">
        <v>200749</v>
      </c>
      <c r="I59" s="346">
        <v>44985</v>
      </c>
      <c r="J59" s="231">
        <v>1</v>
      </c>
      <c r="K59" s="228" t="s">
        <v>607</v>
      </c>
    </row>
    <row r="60" spans="2:11" x14ac:dyDescent="0.2">
      <c r="B60" s="603"/>
      <c r="C60" s="606"/>
      <c r="D60" s="606"/>
      <c r="E60" s="230" t="s">
        <v>767</v>
      </c>
      <c r="F60" s="349">
        <v>1</v>
      </c>
      <c r="G60" s="349" t="s">
        <v>889</v>
      </c>
      <c r="H60" s="188">
        <v>200750</v>
      </c>
      <c r="I60" s="346">
        <v>44925</v>
      </c>
      <c r="J60" s="164">
        <v>1</v>
      </c>
      <c r="K60" s="536" t="s">
        <v>418</v>
      </c>
    </row>
    <row r="61" spans="2:11" x14ac:dyDescent="0.2">
      <c r="B61" s="603"/>
      <c r="C61" s="606"/>
      <c r="D61" s="606"/>
      <c r="E61" s="230" t="s">
        <v>779</v>
      </c>
      <c r="F61" s="349">
        <v>1</v>
      </c>
      <c r="G61" s="349" t="s">
        <v>889</v>
      </c>
      <c r="H61" s="188">
        <v>200751</v>
      </c>
      <c r="I61" s="346">
        <v>44985</v>
      </c>
      <c r="J61" s="164">
        <v>1</v>
      </c>
      <c r="K61" s="228" t="s">
        <v>607</v>
      </c>
    </row>
    <row r="62" spans="2:11" x14ac:dyDescent="0.2">
      <c r="B62" s="603"/>
      <c r="C62" s="606"/>
      <c r="D62" s="606"/>
      <c r="E62" s="230" t="s">
        <v>786</v>
      </c>
      <c r="F62" s="349">
        <v>1</v>
      </c>
      <c r="G62" s="349" t="s">
        <v>889</v>
      </c>
      <c r="H62" s="188">
        <v>200752</v>
      </c>
      <c r="I62" s="346">
        <v>44985</v>
      </c>
      <c r="J62" s="164">
        <v>1</v>
      </c>
      <c r="K62" s="228" t="s">
        <v>607</v>
      </c>
    </row>
    <row r="63" spans="2:11" x14ac:dyDescent="0.2">
      <c r="B63" s="603"/>
      <c r="C63" s="606"/>
      <c r="D63" s="606"/>
      <c r="E63" s="230" t="s">
        <v>795</v>
      </c>
      <c r="F63" s="349">
        <v>1</v>
      </c>
      <c r="G63" s="349" t="s">
        <v>889</v>
      </c>
      <c r="H63" s="188">
        <v>200753</v>
      </c>
      <c r="I63" s="346">
        <v>45046</v>
      </c>
      <c r="J63" s="543">
        <v>0</v>
      </c>
      <c r="K63" s="709">
        <f t="shared" ref="K63" si="1">+I63-$K$73</f>
        <v>30</v>
      </c>
    </row>
    <row r="64" spans="2:11" x14ac:dyDescent="0.2">
      <c r="B64" s="603"/>
      <c r="C64" s="606"/>
      <c r="D64" s="606"/>
      <c r="E64" s="230" t="s">
        <v>806</v>
      </c>
      <c r="F64" s="349">
        <v>1</v>
      </c>
      <c r="G64" s="349" t="s">
        <v>889</v>
      </c>
      <c r="H64" s="188">
        <v>200754</v>
      </c>
      <c r="I64" s="346">
        <v>44985</v>
      </c>
      <c r="J64" s="164">
        <v>1</v>
      </c>
      <c r="K64" s="228" t="s">
        <v>607</v>
      </c>
    </row>
    <row r="65" spans="2:11" x14ac:dyDescent="0.2">
      <c r="B65" s="603"/>
      <c r="C65" s="606"/>
      <c r="D65" s="606"/>
      <c r="E65" s="352" t="s">
        <v>44</v>
      </c>
      <c r="F65" s="349">
        <v>1</v>
      </c>
      <c r="G65" s="349" t="s">
        <v>897</v>
      </c>
      <c r="H65" s="188">
        <v>200756</v>
      </c>
      <c r="I65" s="346">
        <v>45046</v>
      </c>
      <c r="J65" s="164">
        <v>1</v>
      </c>
      <c r="K65" s="709">
        <f t="shared" ref="K65" si="2">+I65-$K$73</f>
        <v>30</v>
      </c>
    </row>
    <row r="66" spans="2:11" x14ac:dyDescent="0.2">
      <c r="B66" s="603"/>
      <c r="C66" s="606"/>
      <c r="D66" s="606"/>
      <c r="E66" s="352" t="s">
        <v>830</v>
      </c>
      <c r="F66" s="349">
        <v>1</v>
      </c>
      <c r="G66" s="349" t="s">
        <v>897</v>
      </c>
      <c r="H66" s="188">
        <v>200757</v>
      </c>
      <c r="I66" s="346">
        <v>44985</v>
      </c>
      <c r="J66" s="164">
        <v>1</v>
      </c>
      <c r="K66" s="228" t="s">
        <v>607</v>
      </c>
    </row>
    <row r="67" spans="2:11" ht="33.75" x14ac:dyDescent="0.2">
      <c r="B67" s="603"/>
      <c r="C67" s="606"/>
      <c r="D67" s="606"/>
      <c r="E67" s="352" t="s">
        <v>841</v>
      </c>
      <c r="F67" s="349">
        <v>1</v>
      </c>
      <c r="G67" s="349" t="s">
        <v>886</v>
      </c>
      <c r="H67" s="188" t="s">
        <v>903</v>
      </c>
      <c r="I67" s="346">
        <v>45196</v>
      </c>
      <c r="J67" s="543">
        <v>0</v>
      </c>
      <c r="K67" s="709">
        <f t="shared" ref="K67:K68" si="3">+I67-$K$73</f>
        <v>180</v>
      </c>
    </row>
    <row r="68" spans="2:11" ht="34.5" thickBot="1" x14ac:dyDescent="0.25">
      <c r="B68" s="604"/>
      <c r="C68" s="607"/>
      <c r="D68" s="607"/>
      <c r="E68" s="353" t="s">
        <v>841</v>
      </c>
      <c r="F68" s="350">
        <v>2</v>
      </c>
      <c r="G68" s="350" t="s">
        <v>886</v>
      </c>
      <c r="H68" s="541" t="s">
        <v>904</v>
      </c>
      <c r="I68" s="347">
        <v>45168</v>
      </c>
      <c r="J68" s="545">
        <v>0</v>
      </c>
      <c r="K68" s="709">
        <f t="shared" si="3"/>
        <v>152</v>
      </c>
    </row>
    <row r="69" spans="2:11" ht="14.45" customHeight="1" x14ac:dyDescent="0.2">
      <c r="B69" s="636">
        <v>2022</v>
      </c>
      <c r="C69" s="639">
        <v>505</v>
      </c>
      <c r="D69" s="639" t="s">
        <v>905</v>
      </c>
      <c r="E69" s="642" t="s">
        <v>863</v>
      </c>
      <c r="F69" s="605">
        <v>1</v>
      </c>
      <c r="G69" s="605" t="s">
        <v>886</v>
      </c>
      <c r="H69" s="639">
        <v>200760</v>
      </c>
      <c r="I69" s="627">
        <v>45282</v>
      </c>
      <c r="J69" s="630">
        <v>0</v>
      </c>
      <c r="K69" s="633">
        <v>180</v>
      </c>
    </row>
    <row r="70" spans="2:11" ht="10.15" customHeight="1" x14ac:dyDescent="0.2">
      <c r="B70" s="637"/>
      <c r="C70" s="640"/>
      <c r="D70" s="640"/>
      <c r="E70" s="643"/>
      <c r="F70" s="606"/>
      <c r="G70" s="606"/>
      <c r="H70" s="640"/>
      <c r="I70" s="628"/>
      <c r="J70" s="631"/>
      <c r="K70" s="634"/>
    </row>
    <row r="71" spans="2:11" ht="10.15" customHeight="1" x14ac:dyDescent="0.2">
      <c r="B71" s="637"/>
      <c r="C71" s="640"/>
      <c r="D71" s="640"/>
      <c r="E71" s="643"/>
      <c r="F71" s="606"/>
      <c r="G71" s="606"/>
      <c r="H71" s="640"/>
      <c r="I71" s="628"/>
      <c r="J71" s="631"/>
      <c r="K71" s="634"/>
    </row>
    <row r="72" spans="2:11" ht="10.15" customHeight="1" thickBot="1" x14ac:dyDescent="0.25">
      <c r="B72" s="638"/>
      <c r="C72" s="641"/>
      <c r="D72" s="641"/>
      <c r="E72" s="644"/>
      <c r="F72" s="607"/>
      <c r="G72" s="607"/>
      <c r="H72" s="641"/>
      <c r="I72" s="629"/>
      <c r="J72" s="632"/>
      <c r="K72" s="635"/>
    </row>
    <row r="73" spans="2:11" x14ac:dyDescent="0.2">
      <c r="K73" s="708">
        <v>45016</v>
      </c>
    </row>
  </sheetData>
  <autoFilter ref="B9:K72" xr:uid="{A400EC21-72DD-442F-A5D4-0CA4F2180FCD}"/>
  <mergeCells count="28">
    <mergeCell ref="I69:I72"/>
    <mergeCell ref="J69:J72"/>
    <mergeCell ref="K69:K72"/>
    <mergeCell ref="G69:G72"/>
    <mergeCell ref="B69:B72"/>
    <mergeCell ref="C69:C72"/>
    <mergeCell ref="D69:D72"/>
    <mergeCell ref="E69:E72"/>
    <mergeCell ref="H69:H72"/>
    <mergeCell ref="F69:F72"/>
    <mergeCell ref="G3:G5"/>
    <mergeCell ref="K3:K7"/>
    <mergeCell ref="B6:B7"/>
    <mergeCell ref="C6:C7"/>
    <mergeCell ref="D6:D7"/>
    <mergeCell ref="G6:G7"/>
    <mergeCell ref="B3:B5"/>
    <mergeCell ref="C3:C5"/>
    <mergeCell ref="D3:D5"/>
    <mergeCell ref="B45:B68"/>
    <mergeCell ref="C45:C68"/>
    <mergeCell ref="D45:D68"/>
    <mergeCell ref="B10:B37"/>
    <mergeCell ref="C10:C37"/>
    <mergeCell ref="D10:D37"/>
    <mergeCell ref="B38:B42"/>
    <mergeCell ref="C38:C42"/>
    <mergeCell ref="D38:D42"/>
  </mergeCells>
  <dataValidations disablePrompts="1" count="2">
    <dataValidation type="textLength" allowBlank="1" showInputMessage="1" showErrorMessage="1" errorTitle="Entrada no válida" error="Escriba un texto  Maximo 20 Caracteres" promptTitle="Cualquier contenido Maximo 20 Caracteres" sqref="E45:E68" xr:uid="{B749CB28-5483-4455-9A9D-33D2964C89E7}">
      <formula1>0</formula1>
      <formula2>20</formula2>
    </dataValidation>
    <dataValidation type="date" allowBlank="1" showInputMessage="1" errorTitle="Entrada no válida" error="Por favor escriba una fecha válida (AAAA/MM/DD)" promptTitle="Ingrese una fecha (AAAA/MM/DD)" sqref="I45:I48 I51:I59 I61:I62 I64:I69" xr:uid="{E39364FF-DF5E-4F87-A267-9E53D3831BE2}">
      <formula1>1900/1/1</formula1>
      <formula2>3000/1/1</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26EE-4591-4697-B66C-1A02D3670FFF}">
  <dimension ref="B1:P7"/>
  <sheetViews>
    <sheetView showGridLines="0" workbookViewId="0">
      <selection activeCell="I17" sqref="I17"/>
    </sheetView>
  </sheetViews>
  <sheetFormatPr baseColWidth="10" defaultColWidth="11.42578125" defaultRowHeight="15" x14ac:dyDescent="0.25"/>
  <cols>
    <col min="3" max="3" width="7.5703125" bestFit="1" customWidth="1"/>
    <col min="4" max="4" width="15.7109375" customWidth="1"/>
    <col min="5" max="5" width="18.85546875" bestFit="1" customWidth="1"/>
    <col min="6" max="6" width="14.7109375" bestFit="1" customWidth="1"/>
    <col min="7" max="7" width="11.140625" customWidth="1"/>
    <col min="8" max="8" width="13.42578125" customWidth="1"/>
    <col min="9" max="9" width="13.140625" customWidth="1"/>
    <col min="10" max="10" width="19.42578125" customWidth="1"/>
    <col min="11" max="11" width="11.7109375" customWidth="1"/>
    <col min="12" max="12" width="20" customWidth="1"/>
  </cols>
  <sheetData>
    <row r="1" spans="2:16" ht="21" x14ac:dyDescent="0.35">
      <c r="B1" s="242"/>
      <c r="C1" s="242"/>
      <c r="D1" s="242"/>
      <c r="E1" s="242"/>
      <c r="F1" s="242"/>
      <c r="G1" s="242"/>
      <c r="H1" s="242"/>
      <c r="I1" s="242"/>
      <c r="J1" s="242"/>
      <c r="K1" s="242"/>
      <c r="L1" s="242"/>
      <c r="M1" s="242"/>
      <c r="N1" s="242"/>
      <c r="O1" s="242"/>
      <c r="P1" s="242"/>
    </row>
    <row r="2" spans="2:16" ht="21.75" thickBot="1" x14ac:dyDescent="0.4">
      <c r="B2" s="242"/>
      <c r="C2" s="242"/>
      <c r="D2" s="242"/>
      <c r="E2" s="242"/>
      <c r="F2" s="242"/>
      <c r="G2" s="242"/>
      <c r="H2" s="242"/>
      <c r="I2" s="242"/>
      <c r="J2" s="242"/>
      <c r="K2" s="242"/>
      <c r="L2" s="242"/>
      <c r="M2" s="242"/>
      <c r="N2" s="242"/>
      <c r="O2" s="242"/>
      <c r="P2" s="242"/>
    </row>
    <row r="3" spans="2:16" ht="63.75" thickBot="1" x14ac:dyDescent="0.4">
      <c r="B3" s="242"/>
      <c r="C3" s="243" t="s">
        <v>872</v>
      </c>
      <c r="D3" s="244" t="s">
        <v>873</v>
      </c>
      <c r="E3" s="244" t="s">
        <v>874</v>
      </c>
      <c r="F3" s="244" t="s">
        <v>875</v>
      </c>
      <c r="G3" s="245" t="s">
        <v>906</v>
      </c>
      <c r="H3" s="245" t="s">
        <v>877</v>
      </c>
      <c r="I3" s="245" t="s">
        <v>907</v>
      </c>
      <c r="J3" s="245" t="s">
        <v>22</v>
      </c>
      <c r="K3" s="245" t="s">
        <v>880</v>
      </c>
      <c r="L3" s="246" t="s">
        <v>908</v>
      </c>
      <c r="M3" s="242"/>
      <c r="N3" s="242"/>
      <c r="O3" s="242"/>
      <c r="P3" s="242"/>
    </row>
    <row r="4" spans="2:16" ht="21" x14ac:dyDescent="0.35">
      <c r="B4" s="242"/>
      <c r="C4" s="645">
        <v>2022</v>
      </c>
      <c r="D4" s="647">
        <v>44</v>
      </c>
      <c r="E4" s="647" t="s">
        <v>885</v>
      </c>
      <c r="F4" s="354" t="s">
        <v>44</v>
      </c>
      <c r="G4" s="356">
        <v>1</v>
      </c>
      <c r="H4" s="356" t="s">
        <v>897</v>
      </c>
      <c r="I4" s="249">
        <v>200756</v>
      </c>
      <c r="J4" s="358">
        <v>45046</v>
      </c>
      <c r="K4" s="259">
        <v>1</v>
      </c>
      <c r="L4" s="261">
        <f ca="1">+J4-TODAY()</f>
        <v>11</v>
      </c>
      <c r="M4" s="242"/>
      <c r="N4" s="242"/>
      <c r="O4" s="242"/>
      <c r="P4" s="242"/>
    </row>
    <row r="5" spans="2:16" ht="21.75" thickBot="1" x14ac:dyDescent="0.4">
      <c r="B5" s="242"/>
      <c r="C5" s="646"/>
      <c r="D5" s="648"/>
      <c r="E5" s="648"/>
      <c r="F5" s="355" t="s">
        <v>830</v>
      </c>
      <c r="G5" s="357">
        <v>1</v>
      </c>
      <c r="H5" s="357" t="s">
        <v>897</v>
      </c>
      <c r="I5" s="252">
        <v>200757</v>
      </c>
      <c r="J5" s="556">
        <v>44985</v>
      </c>
      <c r="K5" s="554">
        <v>1</v>
      </c>
      <c r="L5" s="555">
        <v>0</v>
      </c>
      <c r="M5" s="242"/>
      <c r="N5" s="242"/>
      <c r="O5" s="242"/>
      <c r="P5" s="242"/>
    </row>
    <row r="6" spans="2:16" ht="21" x14ac:dyDescent="0.35">
      <c r="B6" s="242"/>
      <c r="C6" s="242"/>
      <c r="D6" s="242"/>
      <c r="E6" s="242"/>
      <c r="F6" s="242"/>
      <c r="G6" s="242"/>
      <c r="H6" s="242"/>
      <c r="I6" s="242"/>
      <c r="J6" s="242"/>
      <c r="K6" s="242"/>
      <c r="L6" s="242"/>
      <c r="M6" s="242"/>
      <c r="N6" s="242"/>
      <c r="O6" s="242"/>
      <c r="P6" s="242"/>
    </row>
    <row r="7" spans="2:16" ht="21" x14ac:dyDescent="0.35">
      <c r="B7" s="242"/>
      <c r="C7" s="242"/>
      <c r="D7" s="242"/>
      <c r="E7" s="242"/>
      <c r="F7" s="242"/>
      <c r="G7" s="242"/>
      <c r="H7" s="242"/>
      <c r="I7" s="242"/>
      <c r="J7" s="242"/>
      <c r="K7" s="242"/>
      <c r="L7" s="242"/>
      <c r="M7" s="242"/>
      <c r="N7" s="242"/>
      <c r="O7" s="242"/>
      <c r="P7" s="242"/>
    </row>
  </sheetData>
  <mergeCells count="3">
    <mergeCell ref="C4:C5"/>
    <mergeCell ref="D4:D5"/>
    <mergeCell ref="E4:E5"/>
  </mergeCells>
  <dataValidations count="2">
    <dataValidation type="date" allowBlank="1" showInputMessage="1" errorTitle="Entrada no válida" error="Por favor escriba una fecha válida (AAAA/MM/DD)" promptTitle="Ingrese una fecha (AAAA/MM/DD)" sqref="J4:J5" xr:uid="{806EBF0E-BFC4-4104-B8EA-D327E0502F14}">
      <formula1>1900/1/1</formula1>
      <formula2>3000/1/1</formula2>
    </dataValidation>
    <dataValidation type="textLength" allowBlank="1" showInputMessage="1" showErrorMessage="1" errorTitle="Entrada no válida" error="Escriba un texto  Maximo 20 Caracteres" promptTitle="Cualquier contenido Maximo 20 Caracteres" sqref="F4:F5" xr:uid="{1FB080DD-557D-42F5-B2A3-DA57CF5D776A}">
      <formula1>0</formula1>
      <formula2>20</formula2>
    </dataValidation>
  </dataValidation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4E2C7-4DC9-405A-B72C-2AC806A56A15}">
  <dimension ref="C2:L14"/>
  <sheetViews>
    <sheetView showGridLines="0" workbookViewId="0">
      <selection activeCell="I17" sqref="I17"/>
    </sheetView>
  </sheetViews>
  <sheetFormatPr baseColWidth="10" defaultColWidth="11.42578125" defaultRowHeight="15" x14ac:dyDescent="0.25"/>
  <cols>
    <col min="2" max="2" width="1" customWidth="1"/>
    <col min="3" max="3" width="11.5703125" bestFit="1" customWidth="1"/>
    <col min="4" max="4" width="15.5703125" customWidth="1"/>
    <col min="5" max="5" width="18.140625" customWidth="1"/>
    <col min="6" max="6" width="14.85546875" customWidth="1"/>
    <col min="7" max="7" width="11.5703125" bestFit="1" customWidth="1"/>
    <col min="8" max="9" width="12.85546875" customWidth="1"/>
    <col min="10" max="10" width="19.7109375" customWidth="1"/>
    <col min="11" max="11" width="11.5703125" bestFit="1" customWidth="1"/>
    <col min="12" max="12" width="20.28515625" customWidth="1"/>
  </cols>
  <sheetData>
    <row r="2" spans="3:12" ht="15.75" thickBot="1" x14ac:dyDescent="0.3"/>
    <row r="3" spans="3:12" ht="63.75" thickBot="1" x14ac:dyDescent="0.3">
      <c r="C3" s="243" t="s">
        <v>872</v>
      </c>
      <c r="D3" s="244" t="s">
        <v>873</v>
      </c>
      <c r="E3" s="244" t="s">
        <v>874</v>
      </c>
      <c r="F3" s="244" t="s">
        <v>875</v>
      </c>
      <c r="G3" s="245" t="s">
        <v>906</v>
      </c>
      <c r="H3" s="245" t="s">
        <v>877</v>
      </c>
      <c r="I3" s="245" t="s">
        <v>907</v>
      </c>
      <c r="J3" s="245" t="s">
        <v>22</v>
      </c>
      <c r="K3" s="245" t="s">
        <v>880</v>
      </c>
      <c r="L3" s="246" t="s">
        <v>908</v>
      </c>
    </row>
    <row r="4" spans="3:12" ht="21" x14ac:dyDescent="0.25">
      <c r="C4" s="649">
        <v>2022</v>
      </c>
      <c r="D4" s="650">
        <v>44</v>
      </c>
      <c r="E4" s="650" t="s">
        <v>885</v>
      </c>
      <c r="F4" s="254" t="s">
        <v>53</v>
      </c>
      <c r="G4" s="255">
        <v>1</v>
      </c>
      <c r="H4" s="255" t="s">
        <v>889</v>
      </c>
      <c r="I4" s="256">
        <v>200736</v>
      </c>
      <c r="J4" s="559">
        <v>45016</v>
      </c>
      <c r="K4" s="557">
        <v>1</v>
      </c>
      <c r="L4" s="558">
        <v>0</v>
      </c>
    </row>
    <row r="5" spans="3:12" ht="63" x14ac:dyDescent="0.25">
      <c r="C5" s="645"/>
      <c r="D5" s="647"/>
      <c r="E5" s="647"/>
      <c r="F5" s="247" t="s">
        <v>234</v>
      </c>
      <c r="G5" s="248">
        <v>1</v>
      </c>
      <c r="H5" s="248" t="s">
        <v>889</v>
      </c>
      <c r="I5" s="249" t="s">
        <v>901</v>
      </c>
      <c r="J5" s="560">
        <v>45016</v>
      </c>
      <c r="K5" s="259">
        <v>1</v>
      </c>
      <c r="L5" s="261">
        <v>0</v>
      </c>
    </row>
    <row r="6" spans="3:12" ht="21" x14ac:dyDescent="0.25">
      <c r="C6" s="645"/>
      <c r="D6" s="647"/>
      <c r="E6" s="647"/>
      <c r="F6" s="258" t="s">
        <v>252</v>
      </c>
      <c r="G6" s="248">
        <v>1</v>
      </c>
      <c r="H6" s="248" t="s">
        <v>889</v>
      </c>
      <c r="I6" s="249">
        <v>200742</v>
      </c>
      <c r="J6" s="560">
        <v>44985</v>
      </c>
      <c r="K6" s="259">
        <v>1</v>
      </c>
      <c r="L6" s="261">
        <v>0</v>
      </c>
    </row>
    <row r="7" spans="3:12" ht="21" x14ac:dyDescent="0.25">
      <c r="C7" s="645"/>
      <c r="D7" s="647"/>
      <c r="E7" s="647"/>
      <c r="F7" s="258" t="s">
        <v>261</v>
      </c>
      <c r="G7" s="248">
        <v>1</v>
      </c>
      <c r="H7" s="248" t="s">
        <v>889</v>
      </c>
      <c r="I7" s="249">
        <v>200746</v>
      </c>
      <c r="J7" s="560">
        <v>44985</v>
      </c>
      <c r="K7" s="259">
        <v>1</v>
      </c>
      <c r="L7" s="261">
        <v>0</v>
      </c>
    </row>
    <row r="8" spans="3:12" ht="21" x14ac:dyDescent="0.25">
      <c r="C8" s="645"/>
      <c r="D8" s="647"/>
      <c r="E8" s="647"/>
      <c r="F8" s="258" t="s">
        <v>281</v>
      </c>
      <c r="G8" s="248">
        <v>1</v>
      </c>
      <c r="H8" s="248" t="s">
        <v>889</v>
      </c>
      <c r="I8" s="249">
        <v>200747</v>
      </c>
      <c r="J8" s="560">
        <v>44985</v>
      </c>
      <c r="K8" s="259">
        <v>1</v>
      </c>
      <c r="L8" s="261">
        <v>0</v>
      </c>
    </row>
    <row r="9" spans="3:12" ht="21" x14ac:dyDescent="0.25">
      <c r="C9" s="645"/>
      <c r="D9" s="647"/>
      <c r="E9" s="647"/>
      <c r="F9" s="258" t="s">
        <v>745</v>
      </c>
      <c r="G9" s="248">
        <v>1</v>
      </c>
      <c r="H9" s="248" t="s">
        <v>889</v>
      </c>
      <c r="I9" s="249">
        <v>200748</v>
      </c>
      <c r="J9" s="560">
        <v>44985</v>
      </c>
      <c r="K9" s="259">
        <v>1</v>
      </c>
      <c r="L9" s="261">
        <v>0</v>
      </c>
    </row>
    <row r="10" spans="3:12" ht="21" x14ac:dyDescent="0.25">
      <c r="C10" s="645"/>
      <c r="D10" s="647"/>
      <c r="E10" s="647"/>
      <c r="F10" s="258" t="s">
        <v>755</v>
      </c>
      <c r="G10" s="248">
        <v>1</v>
      </c>
      <c r="H10" s="248" t="s">
        <v>889</v>
      </c>
      <c r="I10" s="249">
        <v>200749</v>
      </c>
      <c r="J10" s="560">
        <v>44985</v>
      </c>
      <c r="K10" s="259">
        <v>1</v>
      </c>
      <c r="L10" s="261">
        <v>0</v>
      </c>
    </row>
    <row r="11" spans="3:12" ht="21" x14ac:dyDescent="0.25">
      <c r="C11" s="645"/>
      <c r="D11" s="647"/>
      <c r="E11" s="647"/>
      <c r="F11" s="258" t="s">
        <v>779</v>
      </c>
      <c r="G11" s="248">
        <v>1</v>
      </c>
      <c r="H11" s="248" t="s">
        <v>889</v>
      </c>
      <c r="I11" s="249">
        <v>200751</v>
      </c>
      <c r="J11" s="560">
        <v>44985</v>
      </c>
      <c r="K11" s="259">
        <v>1</v>
      </c>
      <c r="L11" s="261">
        <v>0</v>
      </c>
    </row>
    <row r="12" spans="3:12" ht="21" x14ac:dyDescent="0.25">
      <c r="C12" s="645"/>
      <c r="D12" s="647"/>
      <c r="E12" s="647"/>
      <c r="F12" s="258" t="s">
        <v>786</v>
      </c>
      <c r="G12" s="248">
        <v>1</v>
      </c>
      <c r="H12" s="248" t="s">
        <v>889</v>
      </c>
      <c r="I12" s="249">
        <v>200752</v>
      </c>
      <c r="J12" s="560">
        <v>44985</v>
      </c>
      <c r="K12" s="259">
        <v>1</v>
      </c>
      <c r="L12" s="261">
        <v>0</v>
      </c>
    </row>
    <row r="13" spans="3:12" ht="21" x14ac:dyDescent="0.25">
      <c r="C13" s="645"/>
      <c r="D13" s="647"/>
      <c r="E13" s="647"/>
      <c r="F13" s="258" t="s">
        <v>795</v>
      </c>
      <c r="G13" s="248">
        <v>1</v>
      </c>
      <c r="H13" s="248" t="s">
        <v>889</v>
      </c>
      <c r="I13" s="249">
        <v>200753</v>
      </c>
      <c r="J13" s="250">
        <v>45046</v>
      </c>
      <c r="K13" s="569">
        <v>0</v>
      </c>
      <c r="L13" s="564">
        <f ca="1">+J13-TODAY()</f>
        <v>11</v>
      </c>
    </row>
    <row r="14" spans="3:12" ht="21.75" thickBot="1" x14ac:dyDescent="0.3">
      <c r="C14" s="646"/>
      <c r="D14" s="648"/>
      <c r="E14" s="648"/>
      <c r="F14" s="260" t="s">
        <v>806</v>
      </c>
      <c r="G14" s="251">
        <v>1</v>
      </c>
      <c r="H14" s="251" t="s">
        <v>889</v>
      </c>
      <c r="I14" s="252">
        <v>200754</v>
      </c>
      <c r="J14" s="556">
        <v>44985</v>
      </c>
      <c r="K14" s="554">
        <v>1</v>
      </c>
      <c r="L14" s="555">
        <v>0</v>
      </c>
    </row>
  </sheetData>
  <mergeCells count="3">
    <mergeCell ref="C4:C14"/>
    <mergeCell ref="D4:D14"/>
    <mergeCell ref="E4:E14"/>
  </mergeCells>
  <dataValidations count="2">
    <dataValidation type="date" allowBlank="1" showInputMessage="1" errorTitle="Entrada no válida" error="Por favor escriba una fecha válida (AAAA/MM/DD)" promptTitle="Ingrese una fecha (AAAA/MM/DD)" sqref="J4:J12 J14" xr:uid="{61A90DBF-0276-4DAC-9D47-5D655F21BA37}">
      <formula1>1900/1/1</formula1>
      <formula2>3000/1/1</formula2>
    </dataValidation>
    <dataValidation type="textLength" allowBlank="1" showInputMessage="1" showErrorMessage="1" errorTitle="Entrada no válida" error="Escriba un texto  Maximo 20 Caracteres" promptTitle="Cualquier contenido Maximo 20 Caracteres" sqref="F4:F14" xr:uid="{2D44616F-EAA2-4BA8-841D-A880950C0F1F}">
      <formula1>0</formula1>
      <formula2>20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1C30-4F03-47A4-9538-718FE12E01AA}">
  <dimension ref="C2:L7"/>
  <sheetViews>
    <sheetView showGridLines="0" workbookViewId="0">
      <selection activeCell="I17" sqref="I17"/>
    </sheetView>
  </sheetViews>
  <sheetFormatPr baseColWidth="10" defaultColWidth="11.42578125" defaultRowHeight="15" x14ac:dyDescent="0.25"/>
  <cols>
    <col min="3" max="3" width="11.5703125" bestFit="1" customWidth="1"/>
    <col min="4" max="4" width="14.85546875" customWidth="1"/>
    <col min="5" max="5" width="18.42578125" customWidth="1"/>
    <col min="6" max="6" width="14.7109375" customWidth="1"/>
    <col min="7" max="7" width="11.5703125" bestFit="1" customWidth="1"/>
    <col min="8" max="8" width="13.28515625" customWidth="1"/>
    <col min="9" max="9" width="11.5703125" bestFit="1" customWidth="1"/>
    <col min="10" max="10" width="20" customWidth="1"/>
    <col min="11" max="11" width="11.5703125" bestFit="1" customWidth="1"/>
    <col min="12" max="12" width="21.28515625" customWidth="1"/>
  </cols>
  <sheetData>
    <row r="2" spans="3:12" ht="15.75" thickBot="1" x14ac:dyDescent="0.3"/>
    <row r="3" spans="3:12" ht="63.75" thickBot="1" x14ac:dyDescent="0.3">
      <c r="C3" s="243" t="s">
        <v>872</v>
      </c>
      <c r="D3" s="244" t="s">
        <v>873</v>
      </c>
      <c r="E3" s="244" t="s">
        <v>874</v>
      </c>
      <c r="F3" s="244" t="s">
        <v>875</v>
      </c>
      <c r="G3" s="245" t="s">
        <v>906</v>
      </c>
      <c r="H3" s="245" t="s">
        <v>877</v>
      </c>
      <c r="I3" s="245" t="s">
        <v>907</v>
      </c>
      <c r="J3" s="245" t="s">
        <v>22</v>
      </c>
      <c r="K3" s="245" t="s">
        <v>880</v>
      </c>
      <c r="L3" s="246" t="s">
        <v>908</v>
      </c>
    </row>
    <row r="4" spans="3:12" ht="21" x14ac:dyDescent="0.25">
      <c r="C4" s="649">
        <v>2022</v>
      </c>
      <c r="D4" s="650">
        <v>44</v>
      </c>
      <c r="E4" s="650" t="s">
        <v>885</v>
      </c>
      <c r="F4" s="262" t="s">
        <v>670</v>
      </c>
      <c r="G4" s="255">
        <v>1</v>
      </c>
      <c r="H4" s="255" t="s">
        <v>898</v>
      </c>
      <c r="I4" s="256">
        <v>200741</v>
      </c>
      <c r="J4" s="257">
        <v>45196</v>
      </c>
      <c r="K4" s="561">
        <v>0.1</v>
      </c>
      <c r="L4" s="562">
        <f ca="1">+J4-TODAY()</f>
        <v>161</v>
      </c>
    </row>
    <row r="5" spans="3:12" ht="21" x14ac:dyDescent="0.25">
      <c r="C5" s="645"/>
      <c r="D5" s="647"/>
      <c r="E5" s="647"/>
      <c r="F5" s="258" t="s">
        <v>696</v>
      </c>
      <c r="G5" s="248">
        <v>1</v>
      </c>
      <c r="H5" s="248" t="s">
        <v>898</v>
      </c>
      <c r="I5" s="249">
        <v>200743</v>
      </c>
      <c r="J5" s="250">
        <v>45196</v>
      </c>
      <c r="K5" s="563">
        <v>0.1</v>
      </c>
      <c r="L5" s="564">
        <f t="shared" ref="L5:L6" ca="1" si="0">+J5-TODAY()</f>
        <v>161</v>
      </c>
    </row>
    <row r="6" spans="3:12" ht="21.75" thickBot="1" x14ac:dyDescent="0.3">
      <c r="C6" s="646"/>
      <c r="D6" s="648"/>
      <c r="E6" s="648"/>
      <c r="F6" s="260" t="s">
        <v>721</v>
      </c>
      <c r="G6" s="251">
        <v>1</v>
      </c>
      <c r="H6" s="251" t="s">
        <v>898</v>
      </c>
      <c r="I6" s="252">
        <v>200745</v>
      </c>
      <c r="J6" s="253">
        <v>45196</v>
      </c>
      <c r="K6" s="565">
        <v>0.1</v>
      </c>
      <c r="L6" s="566">
        <f t="shared" ca="1" si="0"/>
        <v>161</v>
      </c>
    </row>
    <row r="7" spans="3:12" ht="21" x14ac:dyDescent="0.35">
      <c r="C7" s="242"/>
      <c r="D7" s="242"/>
      <c r="E7" s="242"/>
      <c r="F7" s="242"/>
      <c r="G7" s="242"/>
      <c r="H7" s="242"/>
      <c r="I7" s="242"/>
      <c r="J7" s="242"/>
      <c r="K7" s="242"/>
      <c r="L7" s="242"/>
    </row>
  </sheetData>
  <mergeCells count="3">
    <mergeCell ref="C4:C6"/>
    <mergeCell ref="D4:D6"/>
    <mergeCell ref="E4:E6"/>
  </mergeCells>
  <dataValidations count="2">
    <dataValidation type="textLength" allowBlank="1" showInputMessage="1" showErrorMessage="1" errorTitle="Entrada no válida" error="Escriba un texto  Maximo 20 Caracteres" promptTitle="Cualquier contenido Maximo 20 Caracteres" sqref="F4:F6" xr:uid="{ED9B216F-35CD-4A97-8C49-17787AD7E14A}">
      <formula1>0</formula1>
      <formula2>20</formula2>
    </dataValidation>
    <dataValidation type="date" allowBlank="1" showInputMessage="1" errorTitle="Entrada no válida" error="Por favor escriba una fecha válida (AAAA/MM/DD)" promptTitle="Ingrese una fecha (AAAA/MM/DD)" sqref="J4:J6" xr:uid="{A7939AA0-8B9C-409F-B0CC-858FF9CC68E8}">
      <formula1>1900/1/1</formula1>
      <formula2>3000/1/1</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34F8-2AD4-4B68-B0CA-7EF1AF293BE5}">
  <dimension ref="C2:L9"/>
  <sheetViews>
    <sheetView showGridLines="0" workbookViewId="0">
      <selection activeCell="I17" sqref="I17"/>
    </sheetView>
  </sheetViews>
  <sheetFormatPr baseColWidth="10" defaultColWidth="11.42578125" defaultRowHeight="15" x14ac:dyDescent="0.25"/>
  <cols>
    <col min="2" max="2" width="2.140625" customWidth="1"/>
    <col min="3" max="3" width="11.5703125" bestFit="1" customWidth="1"/>
    <col min="4" max="4" width="14.85546875" customWidth="1"/>
    <col min="5" max="5" width="17.7109375" customWidth="1"/>
    <col min="6" max="6" width="15.140625" customWidth="1"/>
    <col min="7" max="7" width="11.5703125" bestFit="1" customWidth="1"/>
    <col min="8" max="8" width="13" customWidth="1"/>
    <col min="9" max="9" width="14.28515625" customWidth="1"/>
    <col min="10" max="10" width="19.28515625" customWidth="1"/>
    <col min="11" max="11" width="11.5703125" bestFit="1" customWidth="1"/>
    <col min="12" max="12" width="20.28515625" customWidth="1"/>
  </cols>
  <sheetData>
    <row r="2" spans="3:12" ht="15.75" thickBot="1" x14ac:dyDescent="0.3"/>
    <row r="3" spans="3:12" ht="63.75" thickBot="1" x14ac:dyDescent="0.3">
      <c r="C3" s="243" t="s">
        <v>872</v>
      </c>
      <c r="D3" s="244" t="s">
        <v>873</v>
      </c>
      <c r="E3" s="244" t="s">
        <v>874</v>
      </c>
      <c r="F3" s="244" t="s">
        <v>875</v>
      </c>
      <c r="G3" s="245" t="s">
        <v>906</v>
      </c>
      <c r="H3" s="245" t="s">
        <v>877</v>
      </c>
      <c r="I3" s="245" t="s">
        <v>907</v>
      </c>
      <c r="J3" s="245" t="s">
        <v>22</v>
      </c>
      <c r="K3" s="245" t="s">
        <v>880</v>
      </c>
      <c r="L3" s="246" t="s">
        <v>908</v>
      </c>
    </row>
    <row r="4" spans="3:12" ht="63" x14ac:dyDescent="0.25">
      <c r="C4" s="645">
        <v>2022</v>
      </c>
      <c r="D4" s="647">
        <v>44</v>
      </c>
      <c r="E4" s="647" t="s">
        <v>885</v>
      </c>
      <c r="F4" s="247" t="s">
        <v>841</v>
      </c>
      <c r="G4" s="248">
        <v>1</v>
      </c>
      <c r="H4" s="248" t="s">
        <v>886</v>
      </c>
      <c r="I4" s="249" t="s">
        <v>903</v>
      </c>
      <c r="J4" s="250">
        <v>45196</v>
      </c>
      <c r="K4" s="563">
        <v>0</v>
      </c>
      <c r="L4" s="564">
        <f ca="1">+J4-TODAY()</f>
        <v>161</v>
      </c>
    </row>
    <row r="5" spans="3:12" ht="63" x14ac:dyDescent="0.25">
      <c r="C5" s="645"/>
      <c r="D5" s="647"/>
      <c r="E5" s="647"/>
      <c r="F5" s="263" t="s">
        <v>841</v>
      </c>
      <c r="G5" s="264">
        <v>2</v>
      </c>
      <c r="H5" s="264" t="s">
        <v>886</v>
      </c>
      <c r="I5" s="265" t="s">
        <v>904</v>
      </c>
      <c r="J5" s="266">
        <v>45168</v>
      </c>
      <c r="K5" s="567">
        <v>0</v>
      </c>
      <c r="L5" s="568">
        <f t="shared" ref="L5:L9" ca="1" si="0">+J5-TODAY()</f>
        <v>133</v>
      </c>
    </row>
    <row r="6" spans="3:12" x14ac:dyDescent="0.25">
      <c r="C6" s="666">
        <v>2022</v>
      </c>
      <c r="D6" s="657">
        <v>505</v>
      </c>
      <c r="E6" s="657" t="s">
        <v>905</v>
      </c>
      <c r="F6" s="654" t="s">
        <v>863</v>
      </c>
      <c r="G6" s="650">
        <v>1</v>
      </c>
      <c r="H6" s="650" t="s">
        <v>886</v>
      </c>
      <c r="I6" s="657">
        <v>200760</v>
      </c>
      <c r="J6" s="660">
        <v>45282</v>
      </c>
      <c r="K6" s="663">
        <v>0</v>
      </c>
      <c r="L6" s="651">
        <f t="shared" ca="1" si="0"/>
        <v>247</v>
      </c>
    </row>
    <row r="7" spans="3:12" x14ac:dyDescent="0.25">
      <c r="C7" s="667"/>
      <c r="D7" s="658"/>
      <c r="E7" s="658"/>
      <c r="F7" s="655"/>
      <c r="G7" s="647"/>
      <c r="H7" s="647"/>
      <c r="I7" s="658"/>
      <c r="J7" s="661"/>
      <c r="K7" s="664"/>
      <c r="L7" s="652">
        <f t="shared" ca="1" si="0"/>
        <v>-45035</v>
      </c>
    </row>
    <row r="8" spans="3:12" x14ac:dyDescent="0.25">
      <c r="C8" s="667"/>
      <c r="D8" s="658"/>
      <c r="E8" s="658"/>
      <c r="F8" s="655"/>
      <c r="G8" s="647"/>
      <c r="H8" s="647"/>
      <c r="I8" s="658"/>
      <c r="J8" s="661"/>
      <c r="K8" s="664"/>
      <c r="L8" s="652">
        <f t="shared" ca="1" si="0"/>
        <v>-45035</v>
      </c>
    </row>
    <row r="9" spans="3:12" ht="15.75" thickBot="1" x14ac:dyDescent="0.3">
      <c r="C9" s="668"/>
      <c r="D9" s="659"/>
      <c r="E9" s="659"/>
      <c r="F9" s="656"/>
      <c r="G9" s="648"/>
      <c r="H9" s="648"/>
      <c r="I9" s="659"/>
      <c r="J9" s="662"/>
      <c r="K9" s="665"/>
      <c r="L9" s="653">
        <f t="shared" ca="1" si="0"/>
        <v>-45035</v>
      </c>
    </row>
  </sheetData>
  <mergeCells count="13">
    <mergeCell ref="C4:C5"/>
    <mergeCell ref="D4:D5"/>
    <mergeCell ref="E4:E5"/>
    <mergeCell ref="C6:C9"/>
    <mergeCell ref="D6:D9"/>
    <mergeCell ref="E6:E9"/>
    <mergeCell ref="L6:L9"/>
    <mergeCell ref="F6:F9"/>
    <mergeCell ref="G6:G9"/>
    <mergeCell ref="H6:H9"/>
    <mergeCell ref="I6:I9"/>
    <mergeCell ref="J6:J9"/>
    <mergeCell ref="K6:K9"/>
  </mergeCells>
  <dataValidations count="2">
    <dataValidation type="date" allowBlank="1" showInputMessage="1" errorTitle="Entrada no válida" error="Por favor escriba una fecha válida (AAAA/MM/DD)" promptTitle="Ingrese una fecha (AAAA/MM/DD)" sqref="J4:J6" xr:uid="{E660762F-C897-4B0A-81AC-12B126892274}">
      <formula1>1900/1/1</formula1>
      <formula2>3000/1/1</formula2>
    </dataValidation>
    <dataValidation type="textLength" allowBlank="1" showInputMessage="1" showErrorMessage="1" errorTitle="Entrada no válida" error="Escriba un texto  Maximo 20 Caracteres" promptTitle="Cualquier contenido Maximo 20 Caracteres" sqref="F4:F5" xr:uid="{493806C0-83D5-42F3-85AE-E019DA7A7E03}">
      <formula1>0</formula1>
      <formula2>20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5841-6DD0-4978-BFCD-C4C9E5E4B835}">
  <dimension ref="C2:L6"/>
  <sheetViews>
    <sheetView showGridLines="0" workbookViewId="0">
      <selection activeCell="I17" sqref="I17"/>
    </sheetView>
  </sheetViews>
  <sheetFormatPr baseColWidth="10" defaultColWidth="11.42578125" defaultRowHeight="15" x14ac:dyDescent="0.25"/>
  <cols>
    <col min="2" max="2" width="1.42578125" customWidth="1"/>
    <col min="3" max="3" width="11.5703125" bestFit="1" customWidth="1"/>
    <col min="4" max="4" width="15.28515625" customWidth="1"/>
    <col min="5" max="5" width="19.5703125" customWidth="1"/>
    <col min="6" max="6" width="15.42578125" customWidth="1"/>
    <col min="7" max="7" width="11.5703125" bestFit="1" customWidth="1"/>
    <col min="8" max="8" width="13.5703125" customWidth="1"/>
    <col min="9" max="9" width="11.5703125" bestFit="1" customWidth="1"/>
    <col min="10" max="10" width="21.140625" customWidth="1"/>
    <col min="11" max="11" width="11.5703125" bestFit="1" customWidth="1"/>
    <col min="12" max="12" width="19.7109375" customWidth="1"/>
  </cols>
  <sheetData>
    <row r="2" spans="3:12" ht="15.75" thickBot="1" x14ac:dyDescent="0.3"/>
    <row r="3" spans="3:12" ht="63.75" thickBot="1" x14ac:dyDescent="0.3">
      <c r="C3" s="243" t="s">
        <v>872</v>
      </c>
      <c r="D3" s="244" t="s">
        <v>873</v>
      </c>
      <c r="E3" s="244" t="s">
        <v>874</v>
      </c>
      <c r="F3" s="244" t="s">
        <v>875</v>
      </c>
      <c r="G3" s="245" t="s">
        <v>906</v>
      </c>
      <c r="H3" s="245" t="s">
        <v>877</v>
      </c>
      <c r="I3" s="245" t="s">
        <v>907</v>
      </c>
      <c r="J3" s="245" t="s">
        <v>22</v>
      </c>
      <c r="K3" s="245" t="s">
        <v>880</v>
      </c>
      <c r="L3" s="246" t="s">
        <v>908</v>
      </c>
    </row>
    <row r="4" spans="3:12" ht="21" x14ac:dyDescent="0.25">
      <c r="C4" s="645">
        <v>2022</v>
      </c>
      <c r="D4" s="647">
        <v>44</v>
      </c>
      <c r="E4" s="647" t="s">
        <v>885</v>
      </c>
      <c r="F4" s="258" t="s">
        <v>648</v>
      </c>
      <c r="G4" s="248">
        <v>1</v>
      </c>
      <c r="H4" s="248" t="s">
        <v>883</v>
      </c>
      <c r="I4" s="249">
        <v>200739</v>
      </c>
      <c r="J4" s="250">
        <v>45046</v>
      </c>
      <c r="K4" s="570">
        <v>0.7</v>
      </c>
      <c r="L4" s="571">
        <f ca="1">+J4-TODAY()</f>
        <v>11</v>
      </c>
    </row>
    <row r="5" spans="3:12" ht="21" x14ac:dyDescent="0.25">
      <c r="C5" s="645"/>
      <c r="D5" s="647"/>
      <c r="E5" s="647"/>
      <c r="F5" s="258" t="s">
        <v>663</v>
      </c>
      <c r="G5" s="248">
        <v>1</v>
      </c>
      <c r="H5" s="248" t="s">
        <v>883</v>
      </c>
      <c r="I5" s="249">
        <v>200740</v>
      </c>
      <c r="J5" s="250">
        <v>45046</v>
      </c>
      <c r="K5" s="570">
        <v>0.7</v>
      </c>
      <c r="L5" s="571">
        <f t="shared" ref="L5:L6" ca="1" si="0">+J5-TODAY()</f>
        <v>11</v>
      </c>
    </row>
    <row r="6" spans="3:12" ht="21.75" thickBot="1" x14ac:dyDescent="0.3">
      <c r="C6" s="646"/>
      <c r="D6" s="648"/>
      <c r="E6" s="648"/>
      <c r="F6" s="260" t="s">
        <v>710</v>
      </c>
      <c r="G6" s="251">
        <v>1</v>
      </c>
      <c r="H6" s="251" t="s">
        <v>883</v>
      </c>
      <c r="I6" s="252">
        <v>200744</v>
      </c>
      <c r="J6" s="253">
        <v>45196</v>
      </c>
      <c r="K6" s="565">
        <v>0.33329999999999999</v>
      </c>
      <c r="L6" s="566">
        <f t="shared" ca="1" si="0"/>
        <v>161</v>
      </c>
    </row>
  </sheetData>
  <mergeCells count="3">
    <mergeCell ref="C4:C6"/>
    <mergeCell ref="D4:D6"/>
    <mergeCell ref="E4:E6"/>
  </mergeCells>
  <dataValidations count="2">
    <dataValidation type="textLength" allowBlank="1" showInputMessage="1" showErrorMessage="1" errorTitle="Entrada no válida" error="Escriba un texto  Maximo 20 Caracteres" promptTitle="Cualquier contenido Maximo 20 Caracteres" sqref="F4:F6" xr:uid="{39FD179C-AA15-46A4-9B8A-11096F062439}">
      <formula1>0</formula1>
      <formula2>20</formula2>
    </dataValidation>
    <dataValidation type="date" allowBlank="1" showInputMessage="1" errorTitle="Entrada no válida" error="Por favor escriba una fecha válida (AAAA/MM/DD)" promptTitle="Ingrese una fecha (AAAA/MM/DD)" sqref="J6" xr:uid="{5FDBE9FB-8BC8-4986-AF6B-31F2E658454D}">
      <formula1>1900/1/1</formula1>
      <formula2>3000/1/1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58EC-5052-48DB-ABE3-F304FA4D3F1E}">
  <dimension ref="B2:E86"/>
  <sheetViews>
    <sheetView topLeftCell="A40" workbookViewId="0">
      <selection activeCell="E90" sqref="E90"/>
    </sheetView>
  </sheetViews>
  <sheetFormatPr baseColWidth="10" defaultColWidth="11.42578125" defaultRowHeight="15" x14ac:dyDescent="0.25"/>
  <cols>
    <col min="1" max="3" width="11.42578125" style="9"/>
    <col min="4" max="4" width="12.7109375" style="9" customWidth="1"/>
    <col min="5" max="16384" width="11.42578125" style="9"/>
  </cols>
  <sheetData>
    <row r="2" spans="2:5" ht="15.75" thickBot="1" x14ac:dyDescent="0.3"/>
    <row r="3" spans="2:5" ht="15.75" thickBot="1" x14ac:dyDescent="0.3">
      <c r="B3" s="669" t="s">
        <v>909</v>
      </c>
      <c r="C3" s="670"/>
      <c r="D3" s="670"/>
      <c r="E3" s="671"/>
    </row>
    <row r="4" spans="2:5" ht="22.5" x14ac:dyDescent="0.25">
      <c r="B4" s="132" t="s">
        <v>910</v>
      </c>
      <c r="C4" s="133" t="s">
        <v>911</v>
      </c>
      <c r="D4" s="134" t="s">
        <v>888</v>
      </c>
      <c r="E4" s="135" t="s">
        <v>912</v>
      </c>
    </row>
    <row r="5" spans="2:5" ht="15.75" thickBot="1" x14ac:dyDescent="0.3">
      <c r="B5" s="121" t="s">
        <v>913</v>
      </c>
      <c r="C5" s="232">
        <v>1</v>
      </c>
      <c r="D5" s="122">
        <v>0</v>
      </c>
      <c r="E5" s="186">
        <v>44916</v>
      </c>
    </row>
    <row r="6" spans="2:5" x14ac:dyDescent="0.25">
      <c r="B6" s="140"/>
      <c r="C6" s="141"/>
      <c r="D6" s="142"/>
      <c r="E6" s="143"/>
    </row>
    <row r="7" spans="2:5" x14ac:dyDescent="0.25">
      <c r="B7" s="140"/>
      <c r="C7" s="141"/>
      <c r="D7" s="142"/>
      <c r="E7" s="143"/>
    </row>
    <row r="8" spans="2:5" x14ac:dyDescent="0.25">
      <c r="B8" s="140"/>
      <c r="C8" s="141"/>
      <c r="D8" s="142"/>
      <c r="E8" s="143"/>
    </row>
    <row r="9" spans="2:5" x14ac:dyDescent="0.25">
      <c r="B9" s="140"/>
      <c r="C9" s="141"/>
      <c r="D9" s="142"/>
      <c r="E9" s="143"/>
    </row>
    <row r="10" spans="2:5" x14ac:dyDescent="0.25">
      <c r="B10" s="140"/>
      <c r="C10" s="141"/>
      <c r="D10" s="142"/>
      <c r="E10" s="143"/>
    </row>
    <row r="11" spans="2:5" x14ac:dyDescent="0.25">
      <c r="B11" s="140"/>
      <c r="C11" s="141"/>
      <c r="D11" s="142"/>
      <c r="E11" s="143"/>
    </row>
    <row r="12" spans="2:5" ht="15.75" thickBot="1" x14ac:dyDescent="0.3"/>
    <row r="13" spans="2:5" ht="15.75" thickBot="1" x14ac:dyDescent="0.3">
      <c r="B13" s="672" t="s">
        <v>914</v>
      </c>
      <c r="C13" s="673"/>
      <c r="D13" s="673"/>
      <c r="E13" s="674"/>
    </row>
    <row r="14" spans="2:5" ht="22.5" x14ac:dyDescent="0.25">
      <c r="B14" s="194" t="s">
        <v>910</v>
      </c>
      <c r="C14" s="195" t="s">
        <v>911</v>
      </c>
      <c r="D14" s="196" t="s">
        <v>888</v>
      </c>
      <c r="E14" s="197" t="s">
        <v>912</v>
      </c>
    </row>
    <row r="15" spans="2:5" x14ac:dyDescent="0.25">
      <c r="B15" s="126" t="s">
        <v>915</v>
      </c>
      <c r="C15" s="128">
        <v>1</v>
      </c>
      <c r="D15" s="127">
        <v>0</v>
      </c>
      <c r="E15" s="185">
        <v>44916</v>
      </c>
    </row>
    <row r="16" spans="2:5" x14ac:dyDescent="0.25">
      <c r="B16" s="126" t="s">
        <v>916</v>
      </c>
      <c r="C16" s="128">
        <v>1</v>
      </c>
      <c r="D16" s="127">
        <v>0</v>
      </c>
      <c r="E16" s="185">
        <v>44916</v>
      </c>
    </row>
    <row r="17" spans="2:5" x14ac:dyDescent="0.25">
      <c r="B17" s="126" t="s">
        <v>917</v>
      </c>
      <c r="C17" s="128">
        <v>1</v>
      </c>
      <c r="D17" s="127">
        <v>0</v>
      </c>
      <c r="E17" s="185">
        <v>44916</v>
      </c>
    </row>
    <row r="18" spans="2:5" x14ac:dyDescent="0.25">
      <c r="B18" s="126" t="s">
        <v>918</v>
      </c>
      <c r="C18" s="128">
        <v>1</v>
      </c>
      <c r="D18" s="127">
        <v>0</v>
      </c>
      <c r="E18" s="185">
        <v>44916</v>
      </c>
    </row>
    <row r="19" spans="2:5" x14ac:dyDescent="0.25">
      <c r="B19" s="126" t="s">
        <v>919</v>
      </c>
      <c r="C19" s="128">
        <v>1</v>
      </c>
      <c r="D19" s="127">
        <v>0</v>
      </c>
      <c r="E19" s="185">
        <v>44916</v>
      </c>
    </row>
    <row r="20" spans="2:5" x14ac:dyDescent="0.25">
      <c r="B20" s="126" t="s">
        <v>920</v>
      </c>
      <c r="C20" s="128">
        <v>1</v>
      </c>
      <c r="D20" s="127">
        <v>0</v>
      </c>
      <c r="E20" s="185">
        <v>44916</v>
      </c>
    </row>
    <row r="21" spans="2:5" x14ac:dyDescent="0.25">
      <c r="B21" s="126" t="s">
        <v>921</v>
      </c>
      <c r="C21" s="128">
        <v>1</v>
      </c>
      <c r="D21" s="127">
        <v>0</v>
      </c>
      <c r="E21" s="185">
        <v>44916</v>
      </c>
    </row>
    <row r="22" spans="2:5" x14ac:dyDescent="0.25">
      <c r="B22" s="126" t="s">
        <v>922</v>
      </c>
      <c r="C22" s="128">
        <v>1</v>
      </c>
      <c r="D22" s="127">
        <v>0</v>
      </c>
      <c r="E22" s="185">
        <v>44916</v>
      </c>
    </row>
    <row r="23" spans="2:5" x14ac:dyDescent="0.25">
      <c r="B23" s="126" t="s">
        <v>923</v>
      </c>
      <c r="C23" s="128">
        <v>1</v>
      </c>
      <c r="D23" s="127">
        <v>0</v>
      </c>
      <c r="E23" s="185">
        <v>44916</v>
      </c>
    </row>
    <row r="24" spans="2:5" x14ac:dyDescent="0.25">
      <c r="B24" s="126" t="s">
        <v>924</v>
      </c>
      <c r="C24" s="128">
        <v>1</v>
      </c>
      <c r="D24" s="127">
        <v>0</v>
      </c>
      <c r="E24" s="185">
        <v>44916</v>
      </c>
    </row>
    <row r="25" spans="2:5" x14ac:dyDescent="0.25">
      <c r="B25" s="126" t="s">
        <v>925</v>
      </c>
      <c r="C25" s="128">
        <v>1</v>
      </c>
      <c r="D25" s="127">
        <v>0</v>
      </c>
      <c r="E25" s="185">
        <v>44916</v>
      </c>
    </row>
    <row r="26" spans="2:5" ht="15.75" thickBot="1" x14ac:dyDescent="0.3">
      <c r="B26" s="129" t="s">
        <v>926</v>
      </c>
      <c r="C26" s="131">
        <v>1</v>
      </c>
      <c r="D26" s="130">
        <v>0</v>
      </c>
      <c r="E26" s="187">
        <v>44916</v>
      </c>
    </row>
    <row r="27" spans="2:5" x14ac:dyDescent="0.25">
      <c r="B27" s="233" t="s">
        <v>927</v>
      </c>
      <c r="C27" s="205">
        <v>0</v>
      </c>
      <c r="D27" s="206">
        <f t="shared" ref="D27:D39" ca="1" si="0">+E27-TODAY()</f>
        <v>-19</v>
      </c>
      <c r="E27" s="200">
        <v>45016</v>
      </c>
    </row>
    <row r="28" spans="2:5" x14ac:dyDescent="0.25">
      <c r="B28" s="234" t="s">
        <v>928</v>
      </c>
      <c r="C28" s="207">
        <v>0</v>
      </c>
      <c r="D28" s="208">
        <f t="shared" ca="1" si="0"/>
        <v>-19</v>
      </c>
      <c r="E28" s="202">
        <v>45016</v>
      </c>
    </row>
    <row r="29" spans="2:5" x14ac:dyDescent="0.25">
      <c r="B29" s="126" t="s">
        <v>928</v>
      </c>
      <c r="C29" s="128">
        <v>1</v>
      </c>
      <c r="D29" s="127">
        <v>0</v>
      </c>
      <c r="E29" s="185">
        <v>44926</v>
      </c>
    </row>
    <row r="30" spans="2:5" x14ac:dyDescent="0.25">
      <c r="B30" s="234" t="s">
        <v>929</v>
      </c>
      <c r="C30" s="207">
        <v>0</v>
      </c>
      <c r="D30" s="208">
        <f t="shared" ca="1" si="0"/>
        <v>-50</v>
      </c>
      <c r="E30" s="202">
        <v>44985</v>
      </c>
    </row>
    <row r="31" spans="2:5" x14ac:dyDescent="0.25">
      <c r="B31" s="234" t="s">
        <v>930</v>
      </c>
      <c r="C31" s="207">
        <v>0</v>
      </c>
      <c r="D31" s="208">
        <f t="shared" ca="1" si="0"/>
        <v>-50</v>
      </c>
      <c r="E31" s="202">
        <v>44985</v>
      </c>
    </row>
    <row r="32" spans="2:5" x14ac:dyDescent="0.25">
      <c r="B32" s="126" t="s">
        <v>931</v>
      </c>
      <c r="C32" s="128">
        <v>1</v>
      </c>
      <c r="D32" s="127">
        <f t="shared" ca="1" si="0"/>
        <v>-50</v>
      </c>
      <c r="E32" s="185">
        <v>44985</v>
      </c>
    </row>
    <row r="33" spans="2:5" x14ac:dyDescent="0.25">
      <c r="B33" s="126" t="s">
        <v>932</v>
      </c>
      <c r="C33" s="128">
        <v>1</v>
      </c>
      <c r="D33" s="127">
        <f t="shared" ca="1" si="0"/>
        <v>-50</v>
      </c>
      <c r="E33" s="185">
        <v>44985</v>
      </c>
    </row>
    <row r="34" spans="2:5" x14ac:dyDescent="0.25">
      <c r="B34" s="234" t="s">
        <v>933</v>
      </c>
      <c r="C34" s="207">
        <v>0</v>
      </c>
      <c r="D34" s="208">
        <f t="shared" ca="1" si="0"/>
        <v>-50</v>
      </c>
      <c r="E34" s="202">
        <v>44985</v>
      </c>
    </row>
    <row r="35" spans="2:5" x14ac:dyDescent="0.25">
      <c r="B35" s="126" t="s">
        <v>934</v>
      </c>
      <c r="C35" s="128">
        <v>1</v>
      </c>
      <c r="D35" s="127">
        <v>0</v>
      </c>
      <c r="E35" s="185">
        <v>44925</v>
      </c>
    </row>
    <row r="36" spans="2:5" x14ac:dyDescent="0.25">
      <c r="B36" s="234" t="s">
        <v>935</v>
      </c>
      <c r="C36" s="207">
        <v>0</v>
      </c>
      <c r="D36" s="208">
        <f t="shared" ca="1" si="0"/>
        <v>-50</v>
      </c>
      <c r="E36" s="202">
        <v>44985</v>
      </c>
    </row>
    <row r="37" spans="2:5" x14ac:dyDescent="0.25">
      <c r="B37" s="234" t="s">
        <v>936</v>
      </c>
      <c r="C37" s="207">
        <v>0</v>
      </c>
      <c r="D37" s="208">
        <f t="shared" ca="1" si="0"/>
        <v>-50</v>
      </c>
      <c r="E37" s="202">
        <v>44985</v>
      </c>
    </row>
    <row r="38" spans="2:5" x14ac:dyDescent="0.25">
      <c r="B38" s="234" t="s">
        <v>937</v>
      </c>
      <c r="C38" s="207">
        <v>0</v>
      </c>
      <c r="D38" s="208">
        <f t="shared" ca="1" si="0"/>
        <v>11</v>
      </c>
      <c r="E38" s="202">
        <v>45046</v>
      </c>
    </row>
    <row r="39" spans="2:5" ht="15.75" thickBot="1" x14ac:dyDescent="0.3">
      <c r="B39" s="235" t="s">
        <v>938</v>
      </c>
      <c r="C39" s="209">
        <v>0</v>
      </c>
      <c r="D39" s="210">
        <f t="shared" ca="1" si="0"/>
        <v>-50</v>
      </c>
      <c r="E39" s="204">
        <v>44985</v>
      </c>
    </row>
    <row r="40" spans="2:5" x14ac:dyDescent="0.25">
      <c r="B40" s="124"/>
      <c r="C40" s="124"/>
      <c r="D40" s="124"/>
      <c r="E40" s="124"/>
    </row>
    <row r="41" spans="2:5" ht="15.75" thickBot="1" x14ac:dyDescent="0.3">
      <c r="B41" s="124"/>
      <c r="C41" s="124"/>
      <c r="D41" s="124"/>
      <c r="E41" s="124"/>
    </row>
    <row r="42" spans="2:5" ht="15.75" thickBot="1" x14ac:dyDescent="0.3">
      <c r="B42" s="675" t="s">
        <v>939</v>
      </c>
      <c r="C42" s="676"/>
      <c r="D42" s="676"/>
      <c r="E42" s="677"/>
    </row>
    <row r="43" spans="2:5" ht="22.5" x14ac:dyDescent="0.25">
      <c r="B43" s="194" t="s">
        <v>910</v>
      </c>
      <c r="C43" s="195" t="s">
        <v>911</v>
      </c>
      <c r="D43" s="196" t="s">
        <v>888</v>
      </c>
      <c r="E43" s="197" t="s">
        <v>912</v>
      </c>
    </row>
    <row r="44" spans="2:5" x14ac:dyDescent="0.25">
      <c r="B44" s="126" t="s">
        <v>940</v>
      </c>
      <c r="C44" s="128">
        <v>1</v>
      </c>
      <c r="D44" s="127">
        <v>0</v>
      </c>
      <c r="E44" s="185">
        <v>44916</v>
      </c>
    </row>
    <row r="45" spans="2:5" x14ac:dyDescent="0.25">
      <c r="B45" s="126" t="s">
        <v>941</v>
      </c>
      <c r="C45" s="128">
        <v>1</v>
      </c>
      <c r="D45" s="127">
        <v>0</v>
      </c>
      <c r="E45" s="185">
        <v>44916</v>
      </c>
    </row>
    <row r="46" spans="2:5" x14ac:dyDescent="0.25">
      <c r="B46" s="126" t="s">
        <v>942</v>
      </c>
      <c r="C46" s="128">
        <v>1</v>
      </c>
      <c r="D46" s="127">
        <v>0</v>
      </c>
      <c r="E46" s="185">
        <v>44916</v>
      </c>
    </row>
    <row r="47" spans="2:5" ht="15.75" thickBot="1" x14ac:dyDescent="0.3">
      <c r="B47" s="236" t="s">
        <v>943</v>
      </c>
      <c r="C47" s="237">
        <v>1</v>
      </c>
      <c r="D47" s="193">
        <v>0</v>
      </c>
      <c r="E47" s="238">
        <v>44916</v>
      </c>
    </row>
    <row r="48" spans="2:5" x14ac:dyDescent="0.25">
      <c r="B48" s="239" t="s">
        <v>944</v>
      </c>
      <c r="C48" s="240">
        <v>1</v>
      </c>
      <c r="D48" s="199">
        <v>0</v>
      </c>
      <c r="E48" s="241">
        <v>44926</v>
      </c>
    </row>
    <row r="49" spans="2:5" x14ac:dyDescent="0.25">
      <c r="B49" s="234" t="s">
        <v>945</v>
      </c>
      <c r="C49" s="214">
        <v>0</v>
      </c>
      <c r="D49" s="123">
        <f t="shared" ref="D49:D51" ca="1" si="1">+E49-TODAY()</f>
        <v>11</v>
      </c>
      <c r="E49" s="202">
        <v>45046</v>
      </c>
    </row>
    <row r="50" spans="2:5" x14ac:dyDescent="0.25">
      <c r="B50" s="234" t="s">
        <v>946</v>
      </c>
      <c r="C50" s="214">
        <v>0</v>
      </c>
      <c r="D50" s="123">
        <f t="shared" ca="1" si="1"/>
        <v>11</v>
      </c>
      <c r="E50" s="202">
        <v>45046</v>
      </c>
    </row>
    <row r="51" spans="2:5" ht="15.75" thickBot="1" x14ac:dyDescent="0.3">
      <c r="B51" s="235" t="s">
        <v>947</v>
      </c>
      <c r="C51" s="215">
        <v>0</v>
      </c>
      <c r="D51" s="122">
        <f t="shared" ca="1" si="1"/>
        <v>161</v>
      </c>
      <c r="E51" s="204">
        <v>45196</v>
      </c>
    </row>
    <row r="52" spans="2:5" x14ac:dyDescent="0.25">
      <c r="B52" s="124"/>
      <c r="C52" s="124"/>
      <c r="D52" s="124"/>
      <c r="E52" s="124"/>
    </row>
    <row r="53" spans="2:5" x14ac:dyDescent="0.25">
      <c r="B53" s="124"/>
      <c r="C53" s="124"/>
      <c r="D53" s="124"/>
      <c r="E53" s="124"/>
    </row>
    <row r="54" spans="2:5" ht="15.75" thickBot="1" x14ac:dyDescent="0.3">
      <c r="B54" s="124"/>
      <c r="C54" s="124"/>
      <c r="D54" s="124"/>
      <c r="E54" s="124"/>
    </row>
    <row r="55" spans="2:5" ht="28.5" customHeight="1" thickBot="1" x14ac:dyDescent="0.3">
      <c r="B55" s="678" t="s">
        <v>948</v>
      </c>
      <c r="C55" s="679"/>
      <c r="D55" s="679"/>
      <c r="E55" s="680"/>
    </row>
    <row r="56" spans="2:5" ht="23.25" thickBot="1" x14ac:dyDescent="0.3">
      <c r="B56" s="178" t="s">
        <v>910</v>
      </c>
      <c r="C56" s="179" t="s">
        <v>911</v>
      </c>
      <c r="D56" s="180" t="s">
        <v>888</v>
      </c>
      <c r="E56" s="181" t="s">
        <v>912</v>
      </c>
    </row>
    <row r="57" spans="2:5" x14ac:dyDescent="0.25">
      <c r="B57" s="182" t="s">
        <v>949</v>
      </c>
      <c r="C57" s="128">
        <v>1</v>
      </c>
      <c r="D57" s="183">
        <v>0</v>
      </c>
      <c r="E57" s="184">
        <v>44918</v>
      </c>
    </row>
    <row r="58" spans="2:5" x14ac:dyDescent="0.25">
      <c r="B58" s="125" t="s">
        <v>950</v>
      </c>
      <c r="C58" s="128">
        <v>1</v>
      </c>
      <c r="D58" s="123">
        <v>0</v>
      </c>
      <c r="E58" s="177">
        <v>44918</v>
      </c>
    </row>
    <row r="59" spans="2:5" x14ac:dyDescent="0.25">
      <c r="B59" s="125" t="s">
        <v>951</v>
      </c>
      <c r="C59" s="128">
        <v>1</v>
      </c>
      <c r="D59" s="123">
        <v>0</v>
      </c>
      <c r="E59" s="177">
        <v>44916</v>
      </c>
    </row>
    <row r="60" spans="2:5" x14ac:dyDescent="0.25">
      <c r="B60" s="125" t="s">
        <v>952</v>
      </c>
      <c r="C60" s="128">
        <v>1</v>
      </c>
      <c r="D60" s="123">
        <v>0</v>
      </c>
      <c r="E60" s="177">
        <v>44918</v>
      </c>
    </row>
    <row r="61" spans="2:5" ht="15.75" thickBot="1" x14ac:dyDescent="0.3">
      <c r="B61" s="211" t="s">
        <v>953</v>
      </c>
      <c r="C61" s="128">
        <v>1</v>
      </c>
      <c r="D61" s="212">
        <v>0</v>
      </c>
      <c r="E61" s="216">
        <v>44918</v>
      </c>
    </row>
    <row r="62" spans="2:5" x14ac:dyDescent="0.25">
      <c r="B62" s="198">
        <v>200741</v>
      </c>
      <c r="C62" s="213">
        <v>0.1</v>
      </c>
      <c r="D62" s="183">
        <f t="shared" ref="D62:D64" ca="1" si="2">+E62-TODAY()</f>
        <v>161</v>
      </c>
      <c r="E62" s="200">
        <v>45196</v>
      </c>
    </row>
    <row r="63" spans="2:5" x14ac:dyDescent="0.25">
      <c r="B63" s="201">
        <v>200743</v>
      </c>
      <c r="C63" s="214">
        <v>0.1</v>
      </c>
      <c r="D63" s="123">
        <f t="shared" ca="1" si="2"/>
        <v>161</v>
      </c>
      <c r="E63" s="202">
        <v>45196</v>
      </c>
    </row>
    <row r="64" spans="2:5" ht="15.75" thickBot="1" x14ac:dyDescent="0.3">
      <c r="B64" s="203">
        <v>200745</v>
      </c>
      <c r="C64" s="215">
        <v>0.1</v>
      </c>
      <c r="D64" s="122">
        <f t="shared" ca="1" si="2"/>
        <v>161</v>
      </c>
      <c r="E64" s="204">
        <v>45196</v>
      </c>
    </row>
    <row r="68" spans="2:5" ht="15.75" thickBot="1" x14ac:dyDescent="0.3"/>
    <row r="69" spans="2:5" ht="15.75" thickBot="1" x14ac:dyDescent="0.3">
      <c r="B69" s="669" t="s">
        <v>954</v>
      </c>
      <c r="C69" s="670"/>
      <c r="D69" s="670"/>
      <c r="E69" s="671"/>
    </row>
    <row r="70" spans="2:5" ht="18" x14ac:dyDescent="0.25">
      <c r="B70" s="136" t="s">
        <v>910</v>
      </c>
      <c r="C70" s="133" t="s">
        <v>911</v>
      </c>
      <c r="D70" s="133" t="s">
        <v>888</v>
      </c>
      <c r="E70" s="137" t="s">
        <v>912</v>
      </c>
    </row>
    <row r="71" spans="2:5" x14ac:dyDescent="0.25">
      <c r="B71" s="138" t="s">
        <v>955</v>
      </c>
      <c r="C71" s="139">
        <v>1</v>
      </c>
      <c r="D71" s="127">
        <f t="shared" ref="D71:D77" ca="1" si="3">+E71-TODAY()</f>
        <v>-119</v>
      </c>
      <c r="E71" s="176">
        <v>44916</v>
      </c>
    </row>
    <row r="72" spans="2:5" x14ac:dyDescent="0.25">
      <c r="B72" s="138" t="s">
        <v>956</v>
      </c>
      <c r="C72" s="139">
        <v>1</v>
      </c>
      <c r="D72" s="127">
        <f t="shared" ca="1" si="3"/>
        <v>-119</v>
      </c>
      <c r="E72" s="176">
        <v>44916</v>
      </c>
    </row>
    <row r="73" spans="2:5" x14ac:dyDescent="0.25">
      <c r="B73" s="138" t="s">
        <v>957</v>
      </c>
      <c r="C73" s="139">
        <v>1</v>
      </c>
      <c r="D73" s="127">
        <f t="shared" ca="1" si="3"/>
        <v>-119</v>
      </c>
      <c r="E73" s="176">
        <v>44916</v>
      </c>
    </row>
    <row r="74" spans="2:5" x14ac:dyDescent="0.25">
      <c r="B74" s="138" t="s">
        <v>958</v>
      </c>
      <c r="C74" s="139">
        <v>1</v>
      </c>
      <c r="D74" s="127">
        <f t="shared" ca="1" si="3"/>
        <v>-119</v>
      </c>
      <c r="E74" s="176">
        <v>44916</v>
      </c>
    </row>
    <row r="75" spans="2:5" ht="15.75" thickBot="1" x14ac:dyDescent="0.3">
      <c r="B75" s="217" t="s">
        <v>959</v>
      </c>
      <c r="C75" s="218">
        <v>1</v>
      </c>
      <c r="D75" s="193">
        <f t="shared" ca="1" si="3"/>
        <v>-119</v>
      </c>
      <c r="E75" s="219">
        <v>44916</v>
      </c>
    </row>
    <row r="76" spans="2:5" x14ac:dyDescent="0.25">
      <c r="B76" s="198">
        <v>200756</v>
      </c>
      <c r="C76" s="220">
        <v>0</v>
      </c>
      <c r="D76" s="183">
        <f t="shared" ca="1" si="3"/>
        <v>11</v>
      </c>
      <c r="E76" s="200">
        <v>45046</v>
      </c>
    </row>
    <row r="77" spans="2:5" ht="15.75" thickBot="1" x14ac:dyDescent="0.3">
      <c r="B77" s="203">
        <v>200757</v>
      </c>
      <c r="C77" s="221">
        <v>0</v>
      </c>
      <c r="D77" s="122">
        <f t="shared" ca="1" si="3"/>
        <v>-50</v>
      </c>
      <c r="E77" s="204">
        <v>44985</v>
      </c>
    </row>
    <row r="78" spans="2:5" x14ac:dyDescent="0.25">
      <c r="B78" s="124"/>
      <c r="C78" s="124"/>
      <c r="D78" s="124"/>
      <c r="E78" s="124"/>
    </row>
    <row r="79" spans="2:5" ht="15.75" thickBot="1" x14ac:dyDescent="0.3">
      <c r="B79" s="124"/>
      <c r="C79" s="124"/>
      <c r="D79" s="124"/>
      <c r="E79" s="124"/>
    </row>
    <row r="80" spans="2:5" ht="22.5" customHeight="1" thickBot="1" x14ac:dyDescent="0.3">
      <c r="B80" s="669" t="s">
        <v>960</v>
      </c>
      <c r="C80" s="670"/>
      <c r="D80" s="670"/>
      <c r="E80" s="671"/>
    </row>
    <row r="81" spans="2:5" ht="18" x14ac:dyDescent="0.25">
      <c r="B81" s="136" t="s">
        <v>910</v>
      </c>
      <c r="C81" s="133" t="s">
        <v>911</v>
      </c>
      <c r="D81" s="133" t="s">
        <v>888</v>
      </c>
      <c r="E81" s="137" t="s">
        <v>912</v>
      </c>
    </row>
    <row r="82" spans="2:5" x14ac:dyDescent="0.25">
      <c r="B82" s="222" t="s">
        <v>961</v>
      </c>
      <c r="C82" s="223">
        <v>1</v>
      </c>
      <c r="D82" s="193">
        <v>0</v>
      </c>
      <c r="E82" s="224">
        <v>44916</v>
      </c>
    </row>
    <row r="83" spans="2:5" ht="15.75" thickBot="1" x14ac:dyDescent="0.3">
      <c r="B83" s="222" t="s">
        <v>962</v>
      </c>
      <c r="C83" s="223">
        <v>1</v>
      </c>
      <c r="D83" s="193">
        <v>0</v>
      </c>
      <c r="E83" s="224">
        <v>44916</v>
      </c>
    </row>
    <row r="84" spans="2:5" x14ac:dyDescent="0.25">
      <c r="B84" s="198" t="s">
        <v>963</v>
      </c>
      <c r="C84" s="220">
        <v>0</v>
      </c>
      <c r="D84" s="199">
        <f t="shared" ref="D84:D86" ca="1" si="4">+E84-TODAY()</f>
        <v>161</v>
      </c>
      <c r="E84" s="200">
        <v>45196</v>
      </c>
    </row>
    <row r="85" spans="2:5" ht="15.75" thickBot="1" x14ac:dyDescent="0.3">
      <c r="B85" s="203" t="s">
        <v>963</v>
      </c>
      <c r="C85" s="221">
        <v>0</v>
      </c>
      <c r="D85" s="130">
        <f t="shared" ca="1" si="4"/>
        <v>133</v>
      </c>
      <c r="E85" s="204">
        <v>45168</v>
      </c>
    </row>
    <row r="86" spans="2:5" ht="15.75" thickBot="1" x14ac:dyDescent="0.3">
      <c r="B86" s="203" t="s">
        <v>964</v>
      </c>
      <c r="C86" s="221">
        <v>0</v>
      </c>
      <c r="D86" s="130">
        <f t="shared" ca="1" si="4"/>
        <v>247</v>
      </c>
      <c r="E86" s="204">
        <v>45282</v>
      </c>
    </row>
  </sheetData>
  <sheetProtection algorithmName="SHA-512" hashValue="5y25YTKmvCQxfuwTL1Z+mOeESj9MDg/azqFILevgYdW1G1moMOr2fScIBlmZ30rbTdptFjYVigm8x8rZWnkedg==" saltValue="/GnwN2TbbgT9zXzydefeQw==" spinCount="100000" sheet="1" objects="1" scenarios="1"/>
  <mergeCells count="6">
    <mergeCell ref="B80:E80"/>
    <mergeCell ref="B3:E3"/>
    <mergeCell ref="B13:E13"/>
    <mergeCell ref="B42:E42"/>
    <mergeCell ref="B55:E55"/>
    <mergeCell ref="B69:E69"/>
  </mergeCells>
  <dataValidations count="1">
    <dataValidation type="date" allowBlank="1" showInputMessage="1" errorTitle="Entrada no válida" error="Por favor escriba una fecha válida (AAAA/MM/DD)" promptTitle="Ingrese una fecha (AAAA/MM/DD)" sqref="E76:E77 E36:E37 E39 E48 E51 E62:E64 E27:E34 E84:E85" xr:uid="{28FFE292-FC42-4B4C-A5E8-D0BD8858277D}">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seguimiento OCI</vt:lpstr>
      <vt:lpstr>Seguimient OCI 1 Trimestre 2023</vt:lpstr>
      <vt:lpstr>RESUMEN</vt:lpstr>
      <vt:lpstr>OAP</vt:lpstr>
      <vt:lpstr>SGC</vt:lpstr>
      <vt:lpstr>SRI</vt:lpstr>
      <vt:lpstr>SGI</vt:lpstr>
      <vt:lpstr>OJ</vt:lpstr>
      <vt:lpstr>GRAF</vt:lpstr>
      <vt:lpstr>OTRAS AUDITORIAS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 Alejandro Guerra Venegas</cp:lastModifiedBy>
  <cp:revision/>
  <dcterms:created xsi:type="dcterms:W3CDTF">2022-02-02T17:15:29Z</dcterms:created>
  <dcterms:modified xsi:type="dcterms:W3CDTF">2023-04-19T15:41:23Z</dcterms:modified>
  <cp:category/>
  <cp:contentStatus/>
</cp:coreProperties>
</file>