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adepbta.sharepoint.com/sites/OficinaAsesoradePlaneacin/Shared Documents/OAP - EQUIPOS/Políticas_Planes y Programas/2021/1. Planes y programas/Planes institucionales 2021/Planes/PLAN DE ACCIÓN/2021/Sepiembre 2021/"/>
    </mc:Choice>
  </mc:AlternateContent>
  <xr:revisionPtr revIDLastSave="48" documentId="8_{91DE01EC-9B24-4B9A-B3A3-D46A518333B3}" xr6:coauthVersionLast="47" xr6:coauthVersionMax="47" xr10:uidLastSave="{F573CE91-F1F5-4FCE-B3ED-A7C810662130}"/>
  <bookViews>
    <workbookView xWindow="-120" yWindow="-120" windowWidth="20730" windowHeight="11160" xr2:uid="{00000000-000D-0000-FFFF-FFFF00000000}"/>
  </bookViews>
  <sheets>
    <sheet name="SEGUIMIENTO 30092021" sheetId="4" r:id="rId1"/>
    <sheet name="SEGUIMIENTO" sheetId="6" state="hidden" r:id="rId2"/>
  </sheets>
  <definedNames>
    <definedName name="_xlnm._FilterDatabase" localSheetId="1" hidden="1">SEGUIMIENTO!$B$8:$AJ$11</definedName>
    <definedName name="_xlnm._FilterDatabase" localSheetId="0" hidden="1">'SEGUIMIENTO 30092021'!$B$8:$Z$11</definedName>
    <definedName name="_xlnm.Print_Area" localSheetId="1">SEGUIMIENTO!$A$2:$AK$16</definedName>
    <definedName name="_xlnm.Print_Area" localSheetId="0">'SEGUIMIENTO 30092021'!$A$2:$AA$16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Y56" i="4" l="1"/>
  <c r="Q54" i="4"/>
  <c r="Q33" i="4" l="1"/>
  <c r="Q19" i="4" l="1"/>
  <c r="W17" i="4"/>
  <c r="Q12" i="4"/>
  <c r="Y10" i="4"/>
  <c r="T60" i="4" l="1"/>
  <c r="T59" i="4"/>
  <c r="AB59" i="4"/>
  <c r="AC59" i="4" s="1"/>
  <c r="Y59" i="4"/>
  <c r="Z59" i="4" s="1"/>
  <c r="X59" i="4"/>
  <c r="AA59" i="4" s="1"/>
  <c r="W59" i="4"/>
  <c r="Q59" i="4"/>
  <c r="N59" i="4"/>
  <c r="X57" i="4"/>
  <c r="N60" i="4"/>
  <c r="W57" i="4"/>
  <c r="Y57" i="4"/>
  <c r="T57" i="4"/>
  <c r="Q57" i="4"/>
  <c r="N57" i="4"/>
  <c r="Z57" i="4" l="1"/>
  <c r="W60" i="4"/>
  <c r="W54" i="4"/>
  <c r="W53" i="4"/>
  <c r="W45" i="4"/>
  <c r="W33" i="4"/>
  <c r="W19" i="4"/>
  <c r="W18" i="4"/>
  <c r="W16" i="4"/>
  <c r="W14" i="4"/>
  <c r="W13" i="4"/>
  <c r="W12" i="4"/>
  <c r="T45" i="4"/>
  <c r="T19" i="4"/>
  <c r="T16" i="4"/>
  <c r="T14" i="4"/>
  <c r="T13" i="4"/>
  <c r="T12" i="4"/>
  <c r="Q55" i="4"/>
  <c r="Q39" i="4"/>
  <c r="Q36" i="4"/>
  <c r="Q23" i="4"/>
  <c r="N62" i="4"/>
  <c r="N58" i="4"/>
  <c r="N55" i="4"/>
  <c r="N54" i="4"/>
  <c r="N45" i="4"/>
  <c r="N39" i="4"/>
  <c r="N14" i="4"/>
  <c r="N13" i="4"/>
  <c r="W63" i="4" l="1"/>
  <c r="W62" i="4"/>
  <c r="W61" i="4"/>
  <c r="W58" i="4"/>
  <c r="W56" i="4"/>
  <c r="W55" i="4"/>
  <c r="W52" i="4"/>
  <c r="W51" i="4"/>
  <c r="W50" i="4"/>
  <c r="W49" i="4"/>
  <c r="W48" i="4"/>
  <c r="W47" i="4"/>
  <c r="W46" i="4"/>
  <c r="W44" i="4"/>
  <c r="W43" i="4"/>
  <c r="W42" i="4"/>
  <c r="W41" i="4"/>
  <c r="W40" i="4"/>
  <c r="W39" i="4"/>
  <c r="W38" i="4"/>
  <c r="W37" i="4"/>
  <c r="W35" i="4"/>
  <c r="W34" i="4"/>
  <c r="W32" i="4"/>
  <c r="W31" i="4"/>
  <c r="W30" i="4"/>
  <c r="W29" i="4"/>
  <c r="W28" i="4"/>
  <c r="W27" i="4"/>
  <c r="W26" i="4"/>
  <c r="W25" i="4"/>
  <c r="W24" i="4"/>
  <c r="W23" i="4"/>
  <c r="W22" i="4"/>
  <c r="W21" i="4"/>
  <c r="W20" i="4"/>
  <c r="W15" i="4"/>
  <c r="W11" i="4"/>
  <c r="W10" i="4"/>
  <c r="T11" i="4"/>
  <c r="T15" i="4"/>
  <c r="T17" i="4"/>
  <c r="T18" i="4"/>
  <c r="T20" i="4"/>
  <c r="T21" i="4"/>
  <c r="T22" i="4"/>
  <c r="T23" i="4"/>
  <c r="T24" i="4"/>
  <c r="T25" i="4"/>
  <c r="T26" i="4"/>
  <c r="T27" i="4"/>
  <c r="T28" i="4"/>
  <c r="T29" i="4"/>
  <c r="T30" i="4"/>
  <c r="T31" i="4"/>
  <c r="T32" i="4"/>
  <c r="T33" i="4"/>
  <c r="T34" i="4"/>
  <c r="T35" i="4"/>
  <c r="T36" i="4"/>
  <c r="T37" i="4"/>
  <c r="T38" i="4"/>
  <c r="T39" i="4"/>
  <c r="T40" i="4"/>
  <c r="T41" i="4"/>
  <c r="T42" i="4"/>
  <c r="T43" i="4"/>
  <c r="T44" i="4"/>
  <c r="T46" i="4"/>
  <c r="T47" i="4"/>
  <c r="T48" i="4"/>
  <c r="T49" i="4"/>
  <c r="T50" i="4"/>
  <c r="T51" i="4"/>
  <c r="T52" i="4"/>
  <c r="T54" i="4"/>
  <c r="T55" i="4"/>
  <c r="T56" i="4"/>
  <c r="T58" i="4"/>
  <c r="T61" i="4"/>
  <c r="T62" i="4"/>
  <c r="T63" i="4"/>
  <c r="T10" i="4"/>
  <c r="Y11" i="4"/>
  <c r="Y12" i="4"/>
  <c r="Y13" i="4"/>
  <c r="Y14" i="4"/>
  <c r="Y15" i="4"/>
  <c r="Y16" i="4"/>
  <c r="Y17" i="4"/>
  <c r="Y18" i="4"/>
  <c r="Y19" i="4"/>
  <c r="Y20" i="4"/>
  <c r="Y21" i="4"/>
  <c r="Y22" i="4"/>
  <c r="Y23" i="4"/>
  <c r="Y24" i="4"/>
  <c r="Y25" i="4"/>
  <c r="Y26" i="4"/>
  <c r="Y27" i="4"/>
  <c r="Y28" i="4"/>
  <c r="Y29" i="4"/>
  <c r="Y30" i="4"/>
  <c r="Y31" i="4"/>
  <c r="Y32" i="4"/>
  <c r="Y33" i="4"/>
  <c r="Y34" i="4"/>
  <c r="Y35" i="4"/>
  <c r="Y36" i="4"/>
  <c r="Y37" i="4"/>
  <c r="Y38" i="4"/>
  <c r="Y39" i="4"/>
  <c r="Y40" i="4"/>
  <c r="Y41" i="4"/>
  <c r="Y42" i="4"/>
  <c r="Y43" i="4"/>
  <c r="Y44" i="4"/>
  <c r="Y45" i="4"/>
  <c r="Y46" i="4"/>
  <c r="Y47" i="4"/>
  <c r="Y48" i="4"/>
  <c r="Y49" i="4"/>
  <c r="Y50" i="4"/>
  <c r="Y51" i="4"/>
  <c r="Y52" i="4"/>
  <c r="Y53" i="4"/>
  <c r="Y54" i="4"/>
  <c r="Y55" i="4"/>
  <c r="AB56" i="4"/>
  <c r="Y58" i="4"/>
  <c r="Y60" i="4"/>
  <c r="Y61" i="4"/>
  <c r="Y62" i="4"/>
  <c r="Y63" i="4"/>
  <c r="AB19" i="4" l="1"/>
  <c r="AB38" i="4"/>
  <c r="AB63" i="4"/>
  <c r="AB62" i="4"/>
  <c r="AB61" i="4"/>
  <c r="AB60" i="4"/>
  <c r="AB58" i="4"/>
  <c r="AB52" i="4"/>
  <c r="AB51" i="4"/>
  <c r="AB50" i="4"/>
  <c r="AB49" i="4"/>
  <c r="AB48" i="4"/>
  <c r="AB47" i="4"/>
  <c r="AB46" i="4"/>
  <c r="AB43" i="4"/>
  <c r="AB42" i="4"/>
  <c r="AB41" i="4"/>
  <c r="AB40" i="4"/>
  <c r="AB37" i="4"/>
  <c r="AB36" i="4"/>
  <c r="AB35" i="4"/>
  <c r="AB34" i="4"/>
  <c r="AB33" i="4"/>
  <c r="AB32" i="4"/>
  <c r="AB31" i="4"/>
  <c r="AB30" i="4"/>
  <c r="AB29" i="4"/>
  <c r="AB28" i="4"/>
  <c r="AB27" i="4"/>
  <c r="AB14" i="4"/>
  <c r="AB11" i="4"/>
  <c r="AB10" i="4"/>
  <c r="AB15" i="4"/>
  <c r="X28" i="4" l="1"/>
  <c r="Z28" i="4" s="1"/>
  <c r="Q11" i="4" l="1"/>
  <c r="Q13" i="4"/>
  <c r="Q14" i="4"/>
  <c r="Q15" i="4"/>
  <c r="Q16" i="4"/>
  <c r="Q17" i="4"/>
  <c r="Q18" i="4"/>
  <c r="Q20" i="4"/>
  <c r="Q21" i="4"/>
  <c r="Q22" i="4"/>
  <c r="Q24" i="4"/>
  <c r="Q25" i="4"/>
  <c r="Q26" i="4"/>
  <c r="Q27" i="4"/>
  <c r="Q28" i="4"/>
  <c r="Q29" i="4"/>
  <c r="Q30" i="4"/>
  <c r="Q31" i="4"/>
  <c r="Q32" i="4"/>
  <c r="Q34" i="4"/>
  <c r="Q35" i="4"/>
  <c r="Q37" i="4"/>
  <c r="Q38" i="4"/>
  <c r="Q40" i="4"/>
  <c r="Q41" i="4"/>
  <c r="Q42" i="4"/>
  <c r="Q43" i="4"/>
  <c r="Q44" i="4"/>
  <c r="Q45" i="4"/>
  <c r="Q46" i="4"/>
  <c r="Q47" i="4"/>
  <c r="Q48" i="4"/>
  <c r="Q49" i="4"/>
  <c r="Q50" i="4"/>
  <c r="Q51" i="4"/>
  <c r="Q52" i="4"/>
  <c r="Q53" i="4"/>
  <c r="R53" i="4" s="1"/>
  <c r="T53" i="4" s="1"/>
  <c r="Q56" i="4"/>
  <c r="Q58" i="4"/>
  <c r="Q60" i="4"/>
  <c r="Q61" i="4"/>
  <c r="Q62" i="4"/>
  <c r="Q63" i="4"/>
  <c r="Q10" i="4"/>
  <c r="N10" i="4"/>
  <c r="X45" i="4" l="1"/>
  <c r="X11" i="4"/>
  <c r="AA11" i="4" s="1"/>
  <c r="X12" i="4"/>
  <c r="X13" i="4"/>
  <c r="X14" i="4"/>
  <c r="AA15" i="4" s="1"/>
  <c r="X15" i="4"/>
  <c r="X16" i="4"/>
  <c r="X17" i="4"/>
  <c r="X18" i="4"/>
  <c r="X19" i="4"/>
  <c r="X20" i="4"/>
  <c r="X21" i="4"/>
  <c r="X22" i="4"/>
  <c r="X23" i="4"/>
  <c r="X24" i="4"/>
  <c r="X25" i="4"/>
  <c r="X26" i="4"/>
  <c r="X27" i="4"/>
  <c r="AA27" i="4" s="1"/>
  <c r="AA28" i="4"/>
  <c r="X29" i="4"/>
  <c r="X30" i="4"/>
  <c r="AA30" i="4" s="1"/>
  <c r="X31" i="4"/>
  <c r="AA31" i="4" s="1"/>
  <c r="X32" i="4"/>
  <c r="AA32" i="4" s="1"/>
  <c r="X33" i="4"/>
  <c r="AA33" i="4" s="1"/>
  <c r="X34" i="4"/>
  <c r="AA34" i="4" s="1"/>
  <c r="X35" i="4"/>
  <c r="AA35" i="4" s="1"/>
  <c r="X36" i="4"/>
  <c r="AA36" i="4" s="1"/>
  <c r="X37" i="4"/>
  <c r="AA37" i="4" s="1"/>
  <c r="X38" i="4"/>
  <c r="X39" i="4"/>
  <c r="X40" i="4"/>
  <c r="AA40" i="4" s="1"/>
  <c r="X41" i="4"/>
  <c r="AA41" i="4" s="1"/>
  <c r="X42" i="4"/>
  <c r="AA42" i="4" s="1"/>
  <c r="X43" i="4"/>
  <c r="AA43" i="4" s="1"/>
  <c r="X44" i="4"/>
  <c r="X46" i="4"/>
  <c r="AA46" i="4" s="1"/>
  <c r="X47" i="4"/>
  <c r="AA47" i="4" s="1"/>
  <c r="X48" i="4"/>
  <c r="AA48" i="4" s="1"/>
  <c r="X49" i="4"/>
  <c r="AA49" i="4" s="1"/>
  <c r="X50" i="4"/>
  <c r="AA50" i="4" s="1"/>
  <c r="X51" i="4"/>
  <c r="AA51" i="4" s="1"/>
  <c r="X52" i="4"/>
  <c r="AA52" i="4" s="1"/>
  <c r="X53" i="4"/>
  <c r="Z53" i="4" s="1"/>
  <c r="X54" i="4"/>
  <c r="X55" i="4"/>
  <c r="X56" i="4"/>
  <c r="AA56" i="4" s="1"/>
  <c r="X58" i="4"/>
  <c r="AA58" i="4" s="1"/>
  <c r="X60" i="4"/>
  <c r="AA60" i="4" s="1"/>
  <c r="X61" i="4"/>
  <c r="AA61" i="4" s="1"/>
  <c r="X62" i="4"/>
  <c r="AA62" i="4" s="1"/>
  <c r="X63" i="4"/>
  <c r="AA63" i="4" s="1"/>
  <c r="X10" i="4"/>
  <c r="AA10" i="4" s="1"/>
  <c r="N11" i="4"/>
  <c r="N12" i="4"/>
  <c r="N15" i="4"/>
  <c r="N16" i="4"/>
  <c r="N17" i="4"/>
  <c r="N18" i="4"/>
  <c r="N19" i="4"/>
  <c r="N20" i="4"/>
  <c r="N21" i="4"/>
  <c r="N22" i="4"/>
  <c r="N23" i="4"/>
  <c r="N24" i="4"/>
  <c r="N25" i="4"/>
  <c r="N26" i="4"/>
  <c r="N27" i="4"/>
  <c r="N28" i="4"/>
  <c r="N29" i="4"/>
  <c r="N30" i="4"/>
  <c r="N31" i="4"/>
  <c r="N32" i="4"/>
  <c r="N33" i="4"/>
  <c r="N34" i="4"/>
  <c r="N35" i="4"/>
  <c r="N36" i="4"/>
  <c r="N37" i="4"/>
  <c r="N38" i="4"/>
  <c r="N40" i="4"/>
  <c r="N41" i="4"/>
  <c r="N42" i="4"/>
  <c r="N43" i="4"/>
  <c r="N44" i="4"/>
  <c r="N46" i="4"/>
  <c r="N47" i="4"/>
  <c r="N48" i="4"/>
  <c r="N49" i="4"/>
  <c r="N50" i="4"/>
  <c r="N51" i="4"/>
  <c r="N52" i="4"/>
  <c r="N53" i="4"/>
  <c r="N56" i="4"/>
  <c r="N61" i="4"/>
  <c r="N63" i="4"/>
  <c r="Y10" i="6"/>
  <c r="T10" i="6"/>
  <c r="O10" i="6"/>
  <c r="AG61" i="6"/>
  <c r="AG60" i="6"/>
  <c r="AG59" i="6"/>
  <c r="AG58" i="6"/>
  <c r="AG57" i="6"/>
  <c r="AG56" i="6"/>
  <c r="AG55" i="6"/>
  <c r="AG54" i="6"/>
  <c r="AG53" i="6"/>
  <c r="AG52" i="6"/>
  <c r="AG51" i="6"/>
  <c r="AG50" i="6"/>
  <c r="AG49" i="6"/>
  <c r="AG48" i="6"/>
  <c r="AG47" i="6"/>
  <c r="AG46" i="6"/>
  <c r="AG45" i="6"/>
  <c r="AG44" i="6"/>
  <c r="AG43" i="6"/>
  <c r="AG42" i="6"/>
  <c r="AG41" i="6"/>
  <c r="AG40" i="6"/>
  <c r="AG39" i="6"/>
  <c r="AG38" i="6"/>
  <c r="AG37" i="6"/>
  <c r="AG36" i="6"/>
  <c r="AG35" i="6"/>
  <c r="AG34" i="6"/>
  <c r="AG33" i="6"/>
  <c r="AG32" i="6"/>
  <c r="AG31" i="6"/>
  <c r="AG30" i="6"/>
  <c r="AG29" i="6"/>
  <c r="AG28" i="6"/>
  <c r="AG27" i="6"/>
  <c r="AG26" i="6"/>
  <c r="AG25" i="6"/>
  <c r="AG24" i="6"/>
  <c r="AG23" i="6"/>
  <c r="AG22" i="6"/>
  <c r="AG21" i="6"/>
  <c r="AG20" i="6"/>
  <c r="AG19" i="6"/>
  <c r="AG18" i="6"/>
  <c r="AG17" i="6"/>
  <c r="AG16" i="6"/>
  <c r="AG15" i="6"/>
  <c r="AG14" i="6"/>
  <c r="AG13" i="6"/>
  <c r="AG12" i="6"/>
  <c r="AG11" i="6"/>
  <c r="AG10" i="6"/>
  <c r="AH10" i="6" s="1"/>
  <c r="AA29" i="4" l="1"/>
  <c r="AC29" i="4" s="1"/>
  <c r="Z29" i="4"/>
  <c r="Z47" i="4"/>
  <c r="Z63" i="4"/>
  <c r="Z45" i="4"/>
  <c r="Z21" i="4"/>
  <c r="AA53" i="4"/>
  <c r="AA12" i="4"/>
  <c r="Z33" i="4"/>
  <c r="AA16" i="4"/>
  <c r="AA19" i="4"/>
  <c r="Z56" i="4"/>
  <c r="AC48" i="4"/>
  <c r="Z40" i="4"/>
  <c r="Z24" i="4"/>
  <c r="Z16" i="4"/>
  <c r="Z55" i="4"/>
  <c r="Z31" i="4"/>
  <c r="Z23" i="4"/>
  <c r="Z15" i="4"/>
  <c r="Z13" i="4"/>
  <c r="AC33" i="4"/>
  <c r="AC32" i="4"/>
  <c r="AC10" i="4"/>
  <c r="Z10" i="4"/>
  <c r="Z54" i="4"/>
  <c r="AC46" i="4"/>
  <c r="Z30" i="4"/>
  <c r="Z22" i="4"/>
  <c r="Z14" i="4"/>
  <c r="AC51" i="4"/>
  <c r="AA14" i="4"/>
  <c r="AC14" i="4" s="1"/>
  <c r="AC62" i="4"/>
  <c r="Z52" i="4"/>
  <c r="Z36" i="4"/>
  <c r="Z20" i="4"/>
  <c r="Z61" i="4"/>
  <c r="Z43" i="4"/>
  <c r="Z35" i="4"/>
  <c r="AC27" i="4"/>
  <c r="Z11" i="4"/>
  <c r="AC56" i="4"/>
  <c r="AC60" i="4"/>
  <c r="AC42" i="4"/>
  <c r="Z34" i="4"/>
  <c r="Z26" i="4"/>
  <c r="Z18" i="4"/>
  <c r="AC28" i="4"/>
  <c r="Z58" i="4"/>
  <c r="AC49" i="4"/>
  <c r="AC41" i="4"/>
  <c r="Z25" i="4"/>
  <c r="Z17" i="4"/>
  <c r="Z32" i="4"/>
  <c r="AC50" i="4"/>
  <c r="AC63" i="4"/>
  <c r="Z62" i="4"/>
  <c r="AC61" i="4"/>
  <c r="Z60" i="4"/>
  <c r="AC58" i="4"/>
  <c r="AB53" i="4"/>
  <c r="AC52" i="4"/>
  <c r="Z51" i="4"/>
  <c r="Z50" i="4"/>
  <c r="Z49" i="4"/>
  <c r="Z48" i="4"/>
  <c r="AC47" i="4"/>
  <c r="Z46" i="4"/>
  <c r="AB44" i="4"/>
  <c r="Z44" i="4"/>
  <c r="AA44" i="4"/>
  <c r="AC43" i="4"/>
  <c r="Z42" i="4"/>
  <c r="Z41" i="4"/>
  <c r="AC40" i="4"/>
  <c r="Z39" i="4"/>
  <c r="AA38" i="4"/>
  <c r="AC37" i="4"/>
  <c r="Z38" i="4"/>
  <c r="Z37" i="4"/>
  <c r="AC36" i="4"/>
  <c r="AC35" i="4"/>
  <c r="AC34" i="4"/>
  <c r="AC31" i="4"/>
  <c r="AC30" i="4"/>
  <c r="Z27" i="4"/>
  <c r="Z19" i="4"/>
  <c r="AB16" i="4"/>
  <c r="AC16" i="4" s="1"/>
  <c r="AC15" i="4"/>
  <c r="AB12" i="4"/>
  <c r="Z12" i="4"/>
  <c r="AC11" i="4"/>
  <c r="AC53" i="4" l="1"/>
  <c r="AC12" i="4"/>
  <c r="AC19" i="4"/>
  <c r="AC44" i="4"/>
  <c r="AC38" i="4"/>
</calcChain>
</file>

<file path=xl/sharedStrings.xml><?xml version="1.0" encoding="utf-8"?>
<sst xmlns="http://schemas.openxmlformats.org/spreadsheetml/2006/main" count="285" uniqueCount="206">
  <si>
    <t>Proyecto de Inversión</t>
  </si>
  <si>
    <t>Proceso</t>
  </si>
  <si>
    <t>Nombre Objetivo Estratégico</t>
  </si>
  <si>
    <t>Estrategia</t>
  </si>
  <si>
    <t xml:space="preserve">Código </t>
  </si>
  <si>
    <t>Versión</t>
  </si>
  <si>
    <t>Vigencia desde</t>
  </si>
  <si>
    <t>PROCESO Y/O DOCUMENTO: PLANEACIÓN Y GESTIÓN INSTITUCIONAL</t>
  </si>
  <si>
    <t>127-FORDE-32</t>
  </si>
  <si>
    <t>Producto del plan de acción institucional</t>
  </si>
  <si>
    <t>Meta/Actividad Proyecto de Inversión</t>
  </si>
  <si>
    <t>Fecha de Inicio del Producto</t>
  </si>
  <si>
    <t>Fecha de Finalización del Producto</t>
  </si>
  <si>
    <t>Actividad</t>
  </si>
  <si>
    <t>Avance Programado</t>
  </si>
  <si>
    <t>Avance Ejecutado</t>
  </si>
  <si>
    <t>% de Avance</t>
  </si>
  <si>
    <t>Evidencias Programadas</t>
  </si>
  <si>
    <t>Avance Cualitativo</t>
  </si>
  <si>
    <t>I Seguimiento (Enero -  Marzo)</t>
  </si>
  <si>
    <t>II Seguimiento (Abril - Junio)</t>
  </si>
  <si>
    <t>III Seguimiento (Julio -  Septiembre)</t>
  </si>
  <si>
    <t>Consolidado Año</t>
  </si>
  <si>
    <t>Producto Entregado</t>
  </si>
  <si>
    <t>Avance Cualitativo Final</t>
  </si>
  <si>
    <t>I Trimestre</t>
  </si>
  <si>
    <t>II Trimestre</t>
  </si>
  <si>
    <t>III Trimestre</t>
  </si>
  <si>
    <t>IV Trimestre</t>
  </si>
  <si>
    <t>Dependencia  Responsable de la Actividad</t>
  </si>
  <si>
    <r>
      <t>PROCESO:</t>
    </r>
    <r>
      <rPr>
        <sz val="11"/>
        <color indexed="9"/>
        <rFont val="Museo Sans 300"/>
        <family val="3"/>
      </rPr>
      <t xml:space="preserve"> DIRECCIONAMIENTO ESTRATÉGICO</t>
    </r>
  </si>
  <si>
    <t>IV Seguimiento (Octubre -  Diciembre)</t>
  </si>
  <si>
    <t>Realizar el 100% del diseño, formulación, estructuración e implementación de la Escuela de espacio público.</t>
  </si>
  <si>
    <t>Plataforma WEB</t>
  </si>
  <si>
    <t>Tareas Desarrolladas / Tareas Programadas</t>
  </si>
  <si>
    <t>Indicador de Avance de la actividad</t>
  </si>
  <si>
    <t>Diseñar e implementar la plataforma Web de la Escuela del Espacio Público</t>
  </si>
  <si>
    <t>Porcentaje de Activida Acumulado</t>
  </si>
  <si>
    <t>Avance Actividad Acumulado</t>
  </si>
  <si>
    <t>Oficina de Sistemas/ SAI</t>
  </si>
  <si>
    <t>7838 – Fortalecimiento de la sostenibilidad y defensa del patrimonio inmobiliario distrital y el espacio público a cargo del DADEP en Bogotá</t>
  </si>
  <si>
    <t>1. Realizar el 100% del diseño, formulación y estructuración de la Escuela de espacio público</t>
  </si>
  <si>
    <t>Escuela de Espacio Público Implementada</t>
  </si>
  <si>
    <t>Desarrollar la actividades para la implementación de la Escuela del Espacio Público</t>
  </si>
  <si>
    <t>Subdirección de Administración Inmobiliaria</t>
  </si>
  <si>
    <t>Defensa del Patrimonio Inmobiliario Distrital</t>
  </si>
  <si>
    <t>3. Mejorar la coordinación interinstitucional con todas las entidades que tienen competencia en materia de espacio público, así como la comunicación con los grupos de interés y de valor.</t>
  </si>
  <si>
    <t>Cultura Ciudadana
Gestión del conocimiento
Gestión social</t>
  </si>
  <si>
    <t>1.  	Contribuir al incremento del uso, goce y disfrute del patrimonio inmobiliario distrital y el espacio público, con acceso universal a la ciudadanía</t>
  </si>
  <si>
    <t>Alianza público, privada y comunitaria</t>
  </si>
  <si>
    <t>Alianza público, privada y comunitaria
Gestión social</t>
  </si>
  <si>
    <t xml:space="preserve">Espacio Público 
Recuperado </t>
  </si>
  <si>
    <t>2. Realizar el 100% de las actividades necesarias para la administración, defensa y recuperación del patrimonio inmobiliario distrital y el espacio público a cargo del DADEP</t>
  </si>
  <si>
    <t>Portal Inmobiliario</t>
  </si>
  <si>
    <t>Articular el Portal Inmobiliario con el Sistema de Información alfanumérica del Dadep (Sidep) y Sistema de Información Geográfica del Dadep (Sigdep)</t>
  </si>
  <si>
    <t>Crear un portal inmobiliario basado en los sistemas misionales (Sigdep y Sidep), que permita obtener información en tiempo real de la oferta de bienes inmuebles disponibles a cargo del DADEP</t>
  </si>
  <si>
    <t>Feria Inmobiliaria</t>
  </si>
  <si>
    <t>Ofertar los bienes inmubles disponibles del Distrito Capital</t>
  </si>
  <si>
    <t>Administración del Patrimonio Inmobiliario Distrital</t>
  </si>
  <si>
    <t>Administración Directa de los inmubles a cargo del DADEP</t>
  </si>
  <si>
    <t>Adelantar las acciones necesarias para la administración directa relacionada con servicios públicos, administraciones de P.H., mantenimientos, entre otros</t>
  </si>
  <si>
    <t>Intervenciones y acciones interinstitucionales que logren la recuperacion de espacio publico ocupado, privatizado, utilizado o aprovechado sin autorizacion de autoridad competente, entre otra</t>
  </si>
  <si>
    <t>Formular los indicadores de calidad</t>
  </si>
  <si>
    <t>Diseñar acciones estratégicas y de mejora que permitan incrementar los niveles de calidad de los documentos, procedimientos y trámites resultados de las acciones adelantadas por las áreas funcionales de la Subdirección de Administración Inmobiliaria y del Espacio Público</t>
  </si>
  <si>
    <t>Definir de estandares de calidad de los productos a cargo de SAI (Incluye los dos procesos)</t>
  </si>
  <si>
    <t>Implementar las estrategia de cielos abiertos</t>
  </si>
  <si>
    <t>Realizar informe mensual de la ejecución de la conseción</t>
  </si>
  <si>
    <t>Gestionar la expedición de 4 nuevas Autorizaciones de Uso y la Creación de 2 DEMOS nuevos</t>
  </si>
  <si>
    <t>Celebrar los contratos para la Concesión e interventoría del HUB de Movilidad Plaza Calle 136</t>
  </si>
  <si>
    <t>Generar un espacio de divulgación entre actores y gremios interesados en la formulación y presentación de APP</t>
  </si>
  <si>
    <t>Proyectar 12 liquidaciones de contratos, convenios y/o documentos designados para supervisión</t>
  </si>
  <si>
    <t>Realizar las matrices de los contratos y convenios a cargo.</t>
  </si>
  <si>
    <t>Estructurar 5 procesos de contratación necesarios para la oferta en administración de las zonas de Estacionamiento, Bahía y /o parqueadero.</t>
  </si>
  <si>
    <t>Realizar  2.840 visitas o recorridos virtuales de diagnóstico  (remoto, técnico administrativo y técnico)</t>
  </si>
  <si>
    <t>Proceso Administración del Patrimonio Inmobiliario Distrital Actualizado
Proceso  Defensa del Patrimonio Inmobiliario Distrital Actualizado</t>
  </si>
  <si>
    <t>Estratégia a Cielo abierto 2.0</t>
  </si>
  <si>
    <t>Informe mensual de conseción (Eucoles)</t>
  </si>
  <si>
    <t>Autorizaciones de Uso
DEMOS</t>
  </si>
  <si>
    <t>Contrato APP Hub de Movilidad Plaza Calle 136</t>
  </si>
  <si>
    <t>Rueda de Negocios de APP</t>
  </si>
  <si>
    <t>Matriz de seguimiento contractual de instrumentos de entrega en administración de espacio público</t>
  </si>
  <si>
    <t>Procesos de oferta en administración de zonas de estacionamiento viables para entrega.</t>
  </si>
  <si>
    <t>Informes de diagnóstico</t>
  </si>
  <si>
    <t>3. Gestionar el 100% de las iniciativas públicas y/o privadas para la administración del patrimonio inmobiliario distrital y el espacio público</t>
  </si>
  <si>
    <t>4. Realizar el 100% de los diagnósticos de los Espacios Públicos objetos de defensa, administración y sostenibilidad del patrimonio inmobiliario distrital a cargo del DADEP</t>
  </si>
  <si>
    <t>Administración del Patrimonio Inmobiliario Distrital
Defensa del Patrimonio Inmobiliario Distrital</t>
  </si>
  <si>
    <t>Gestión del conocimiento</t>
  </si>
  <si>
    <t>Inventario General de Espacio público y Bienes Fiscales</t>
  </si>
  <si>
    <t>7861 – Implementación de la Política de Espacio Público para la generación de más y mejores áreas para encuentro, cuidado y disfrute en Bogotá</t>
  </si>
  <si>
    <t>Informe de actualización cartográfica y alfanumérica</t>
  </si>
  <si>
    <t>Presentar un informe consolidado de los sitemas de información SIDEP-SIGDEP</t>
  </si>
  <si>
    <t>Documentos Técnicos</t>
  </si>
  <si>
    <t>Elaborar los documentos técnicos</t>
  </si>
  <si>
    <t>Documentos de investigación</t>
  </si>
  <si>
    <t>Publicar en la página web del DADEP, el resultado de tres investigaciones del Observatorio y la Política Distrital de Espacio Público</t>
  </si>
  <si>
    <t>Plan de acción PDEP 2021</t>
  </si>
  <si>
    <t>Administración y Gestión del Observatorio y la Política del Espacio Público de Bogotá</t>
  </si>
  <si>
    <t>Coordinar la implementación de la Política Distrital de Espacio Público</t>
  </si>
  <si>
    <t>2. Aumentar  la oferta cuantitativa, cualitativa y la equidad territorial del patrimonio inmobiliario distrital y el espacio público.</t>
  </si>
  <si>
    <t>Gestión del conocimiento
Madurez Tecnológica</t>
  </si>
  <si>
    <t>Cultura Ciudadana
Gestión del conocimiento</t>
  </si>
  <si>
    <t>Subdirección de Registro Inmobiliario</t>
  </si>
  <si>
    <t>Realizar la implementación, mantenimiento y seguimiento al Sistema de Gestión de la Entidad bajo el enfoque del modelo MIPG</t>
  </si>
  <si>
    <t>Informe FURAG</t>
  </si>
  <si>
    <t>Realizar el reporte en el formulario único reporte de avances de la Gestión-  FURAG</t>
  </si>
  <si>
    <t xml:space="preserve">Plan Estratégico de Comunicaciones </t>
  </si>
  <si>
    <t>Formular y desarrollar el plan Estratégico de comunicaciones de la Entidad</t>
  </si>
  <si>
    <t>1. Gestionar el 100 % del plan de sostenibilidad de MIPG en el marco de la normatividad legal vigente y los lineamientos expedidos por la Administración Distrital</t>
  </si>
  <si>
    <t>1. Realizar el 100% de la actualización cartográfica y los documentos normativos y legales de los predios constitutivos del Espacio Público Distrital en el sistema de información, garantizando su interoperabilidad</t>
  </si>
  <si>
    <t>2. Elaborar el 100% de los documentos técnicos derivados de la identificación jurídica, urbanistica o catastral para la titulación y saneamiento de bienes públicos</t>
  </si>
  <si>
    <t>3. Elaborar 12 documentos de investigación derivados de la batería de Indicadores de la Política Pública Distrital de Espacio Público y el Observatorio de espacio público</t>
  </si>
  <si>
    <t>Sistema de Gestión del DADEP</t>
  </si>
  <si>
    <t>7862 – Fortalecimiento de la gestión y desempeño institucional del DADEP, para un mejor servicio a la ciudadania en Bogota</t>
  </si>
  <si>
    <t>Direccionamiento Estratégico</t>
  </si>
  <si>
    <t>4. Fortalecer la capacidad institucional en el marco del Modelo Integrado de Planeación y Gestión, bajo los enfoques de una gestión orientada a resultados, la eficiencia en el manejo de recursos, la transparencia, el gobierno abierto y la participación de los grupos de interés.</t>
  </si>
  <si>
    <t>Oficina Asesora de Planeación</t>
  </si>
  <si>
    <t>Oficina de Comunicaciones</t>
  </si>
  <si>
    <t>Gestión social
Innovación administrativa</t>
  </si>
  <si>
    <t>Plan anual de Auditoría por procesos</t>
  </si>
  <si>
    <t>Informe parametrizado</t>
  </si>
  <si>
    <t>Adelantar el 100% de las actividades programadas en el Plan Anual de Auditoría por proceso, en el marco del Sistema de Control Interno</t>
  </si>
  <si>
    <t>Evaluar y contribuir al fortalecimiento del Sistema de Control Interno de la Defensoría del Espacio Publico</t>
  </si>
  <si>
    <t>2. Adelantar el 100 % de las actividades programadas en el plan anual de auditoría, relacionadas con el Sistema de Control Interno y en articulación con la séptima dimensión</t>
  </si>
  <si>
    <t>Control y Verificación</t>
  </si>
  <si>
    <t>Oficina de Control Interno</t>
  </si>
  <si>
    <t>Informes Contables</t>
  </si>
  <si>
    <t>Informes de Ejecución Presupuestal y Anteproyecto de recursos de funcionamiento</t>
  </si>
  <si>
    <t>Procesos Contractuales</t>
  </si>
  <si>
    <t>Sistema Gestión Ambiental de la Defensoría del Espacio Publico</t>
  </si>
  <si>
    <t xml:space="preserve">Sistema de Gestión Documental </t>
  </si>
  <si>
    <t>Gestión Disciplinaria</t>
  </si>
  <si>
    <t>Sistema de Seguridad  y salud en el Trabajo</t>
  </si>
  <si>
    <t>Planes de Gestión del Talento</t>
  </si>
  <si>
    <t xml:space="preserve"> Estrategia de Atención a la ciudadanía</t>
  </si>
  <si>
    <t>Realizar los informes contables establecidos en la normativa Distital y Nacional</t>
  </si>
  <si>
    <t>Gestionar los procesos presupuestales de la Entidad</t>
  </si>
  <si>
    <t xml:space="preserve">Formular el anteproyecto del presupuesto de funcionamiento </t>
  </si>
  <si>
    <t>Adelantar las etapas precontractual, contractual y pos contractual de los procesos de selección a cargo de la SAF, conforme al plan anual de adquisiciones.</t>
  </si>
  <si>
    <t>Desarrollar las acciones requeridas para dar cumplimiento a la normativa ambiental vigente y al PIGA.</t>
  </si>
  <si>
    <t>Desarrollar las acciones para dar cumplimiento a la normativa distrital y nacional en gestión documental</t>
  </si>
  <si>
    <t>Fortalecer la prevención disciplinaria y realizar el desarrollo de los procesos disciplinarios</t>
  </si>
  <si>
    <t>Realizar las actividades del Plan de Trabajo del Sistema de Seguridad  y salud en el Trabajo</t>
  </si>
  <si>
    <t>Desarrollar las actividades de planes de acción del Talento Humano del DADEP.</t>
  </si>
  <si>
    <t>Realizar las actividades requeridas para la adecuada atención al ciudadano e implementación de la Política Pública Distrital de Servicio a la Ciudadanía</t>
  </si>
  <si>
    <t>3. Cumplir con el 100 % de las actividades de apoyo administrativo, financiero, ambiental, documental, archivo y de control disciplinario que fueron identificadas en el plan de trabajo para el año</t>
  </si>
  <si>
    <t>4. Desarrollar el 100 % de las actividades requeridas para el mejoramiento de la infraestructura física, dotacional y administrativa priorizadas en el diagnóstico de mantenimiento anual realizado</t>
  </si>
  <si>
    <t>Plan de mantenimiento físico, dotacional y administrativo de las sedes del DADEP</t>
  </si>
  <si>
    <t>Subdirección Administrativa, Financiera y de Control Disciplinario</t>
  </si>
  <si>
    <t xml:space="preserve">Identificar las acciones para el mejoramiento de la infraestructura física, dotacional y administrativa </t>
  </si>
  <si>
    <t>Proyectos del PETI, que aplican para la vigencia</t>
  </si>
  <si>
    <t>Procedimientos del Dominio BAI de COBIT 2019</t>
  </si>
  <si>
    <t>Infraestructura Tecnologíca del PETI</t>
  </si>
  <si>
    <t>Servicios  de asesoría y consultoria a los proyectos</t>
  </si>
  <si>
    <t xml:space="preserve">Realizar la planeación y seguimiento de los proyectos </t>
  </si>
  <si>
    <t xml:space="preserve">Definir y actualizar los procesos, principios e indicadores </t>
  </si>
  <si>
    <t>Adquirir, parametrizar y renovar la infraestructura tecnologica aprobada en el PETI 2020-2024</t>
  </si>
  <si>
    <t>Prestar servicios de asesoría y consultoría a los proyectos e iniciativas que se apalancan en el uso de la tecnología de la entidad</t>
  </si>
  <si>
    <t>7876 – Fortalecimiento de las TIC como componente estratégico institucional del DADEP en Bogotá D.C.</t>
  </si>
  <si>
    <t>1. Establecer una (1)  Oficina de gestión de Proyectos Táctica</t>
  </si>
  <si>
    <t>2. Establecer el 100% de los procesos, políticas y guías que rigen la gobernabilidad de las TIC  basados en buenas prácticas</t>
  </si>
  <si>
    <t>3. Mantener el 90% de disponibilidad en los servicios críticos de la Entidad</t>
  </si>
  <si>
    <t>4. Prestar el 100% de los servicios de asesoría y consultoría a los proyectos e iniciativas que se apalacan en el uso de la tecnología de la entidad</t>
  </si>
  <si>
    <t>Gestión de la información y la técnología</t>
  </si>
  <si>
    <t>Madurez tecnológica</t>
  </si>
  <si>
    <t>Oficina de Sistemas</t>
  </si>
  <si>
    <t>Gestión Documental</t>
  </si>
  <si>
    <t>Gestión del Talento Humano</t>
  </si>
  <si>
    <t>Atención al Cliente y/o Usuario</t>
  </si>
  <si>
    <t>Direccionamiento Estratégico
Verificación y mejoramiento continuo</t>
  </si>
  <si>
    <t>Gestión de Recursos</t>
  </si>
  <si>
    <t xml:space="preserve">Contratar una consultoría para la generación de la evaluación diagnóstica y jurídica y la formulación del plan estratégico </t>
  </si>
  <si>
    <t>Realizar la evaluación diagnóstica de la gestión jurídica (Gestión contractual, Gestión Judicial, Riesgos de la gestión Jurídica y doctrina institucional)</t>
  </si>
  <si>
    <t>Definir el Plan estratégico para el fortalecimiento de la prevención y dinamización en materia jurídica</t>
  </si>
  <si>
    <t>Elaborar, actualizar y socializar  los documentos del proceso de Gestión Juridica</t>
  </si>
  <si>
    <t>Realizar un estudio transversal que dé cuenta del estado actual de las deficiencias en la gestión judicial y con base en ello, definir los resultados esperados.</t>
  </si>
  <si>
    <t>Elaborar y adoptar un documento guía para adelantar el trámite de asociaciones público privadas APP del DADEP.</t>
  </si>
  <si>
    <t>Identificar las necesidades de consulta de evaluación de la Mesa de Ayuda Jurídica, relacionadas con la defensa, Sostenibilidad, Gobernanza y Recuperación del Patrimonio Inmobiliario Distrital y el Espacio Público.</t>
  </si>
  <si>
    <t>Plan estratégico para el fortalecimiento de la prevención y dinamización en materia jurídica</t>
  </si>
  <si>
    <t>Documentación del proceso de Gestión Juridica</t>
  </si>
  <si>
    <t>Documento de buenas prácticas en defensa judicial con énfasis en las actividades de saneamiento de los bienes que conforman el patrimonio inmobiliario distrital</t>
  </si>
  <si>
    <t>Documento guía para adelantar el trámite de Asociaciones Público Privadas APP</t>
  </si>
  <si>
    <t>Documento de estructura y operación de la herramienta digital con contenidos jurídicos en el marco de la gestión de conocimiento</t>
  </si>
  <si>
    <t>Protocolo de operación  de la mesa de ayuda jurídica.</t>
  </si>
  <si>
    <t>7877 – Fortalecimiento de la gestión y el conocimiento jurídico en el DADEP, para la defensa del espacio público y el patrimonio</t>
  </si>
  <si>
    <t>2. Realizar el 100% de acciones para el diseño, actualización, implementación, divulgación y seguimiento de instrumentos de planeación y gestión de la OAJ</t>
  </si>
  <si>
    <t>1. Formular un (1) plan estratégico para el fortalecimiento, la prevención y dinamización en materia jurídica, que incluya evaluación diagnóstica de la gestión jurídica del DADEP</t>
  </si>
  <si>
    <t>3. Garantizar el 100% de la contratación del talento humano necesario para atender los ejes funcionales de la OAJ</t>
  </si>
  <si>
    <t>4. Desarrollar un (1) programa de gestión del conocimiento jurídico basado en la herramienta de unificación conceptual, actualización  y consulta</t>
  </si>
  <si>
    <t>5. Implementar una (1) mesa de ayuda jurídica a las áreas misionales</t>
  </si>
  <si>
    <t>Gestión Jurídica</t>
  </si>
  <si>
    <t>Gestión del conocimiento
Fortalecimiento de la Gestión jurídica</t>
  </si>
  <si>
    <t>Fortalecimiento de la Gestión jurídica
Innovación administrativa</t>
  </si>
  <si>
    <t>Gestión del conocimiento
Innovación administrativa</t>
  </si>
  <si>
    <t>Oficina Asesora Jurídica</t>
  </si>
  <si>
    <t>Ejecución</t>
  </si>
  <si>
    <t>% Avance</t>
  </si>
  <si>
    <t>Realizar la semana de la seguridad y salud en el trabajo con actividades enfocadas a los Programas de Promoción y prevención</t>
  </si>
  <si>
    <t>Avance vigencia</t>
  </si>
  <si>
    <t xml:space="preserve">Ejecución Vigencia </t>
  </si>
  <si>
    <t>% Ejecución</t>
  </si>
  <si>
    <t>AVANCE PRODUCTO</t>
  </si>
  <si>
    <t>AVANCE  ACTIVIDAD</t>
  </si>
  <si>
    <t>Hacer seguimiento a instrumentos de planeación y gestión de la OAJ</t>
  </si>
  <si>
    <t xml:space="preserve">Fortalecimiento y seguimiento al proceso de contratación </t>
  </si>
  <si>
    <t>Definir una herramienta de apoyo técnico y metodológico con información jurídica tácita y dispersa en el DADEP.</t>
  </si>
  <si>
    <t>Identificar temáticas y líneas conceptuales principales en espacio público.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</si>
</sst>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,,,"/>
    <numFmt numFmtId="165" formatCode="#,##0;[Red]#,##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rebuchet MS"/>
      <family val="2"/>
    </font>
    <font>
      <sz val="11"/>
      <name val="Trebuchet MS"/>
      <family val="2"/>
    </font>
    <font>
      <sz val="8"/>
      <name val="Trebuchet MS"/>
      <family val="2"/>
    </font>
    <font>
      <sz val="8"/>
      <color theme="1"/>
      <name val="Trebuchet MS"/>
      <family val="2"/>
    </font>
    <font>
      <sz val="10"/>
      <name val="Arial"/>
      <family val="2"/>
    </font>
    <font>
      <b/>
      <sz val="11"/>
      <name val="Trebuchet MS"/>
      <family val="2"/>
    </font>
    <font>
      <sz val="12"/>
      <name val="Arial"/>
      <family val="2"/>
    </font>
    <font>
      <sz val="12"/>
      <name val="Trebuchet MS"/>
      <family val="2"/>
    </font>
    <font>
      <b/>
      <sz val="26"/>
      <name val="Trebuchet MS"/>
      <family val="2"/>
    </font>
    <font>
      <b/>
      <sz val="11"/>
      <color theme="0"/>
      <name val="Museo Sans 300"/>
      <family val="3"/>
    </font>
    <font>
      <sz val="11"/>
      <color indexed="9"/>
      <name val="Museo Sans 300"/>
      <family val="3"/>
    </font>
    <font>
      <sz val="9"/>
      <name val="Museo Sans 300"/>
      <family val="3"/>
    </font>
    <font>
      <sz val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711BA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6" fillId="0" borderId="0"/>
    <xf numFmtId="0" fontId="8" fillId="0" borderId="0"/>
  </cellStyleXfs>
  <cellXfs count="115">
    <xf numFmtId="0" fontId="0" fillId="0" borderId="0" xfId="0"/>
    <xf numFmtId="0" fontId="2" fillId="0" borderId="0" xfId="0" applyFont="1"/>
    <xf numFmtId="0" fontId="3" fillId="0" borderId="0" xfId="0" applyFont="1" applyBorder="1"/>
    <xf numFmtId="0" fontId="3" fillId="0" borderId="0" xfId="0" applyFont="1"/>
    <xf numFmtId="0" fontId="5" fillId="0" borderId="0" xfId="0" applyFont="1"/>
    <xf numFmtId="0" fontId="2" fillId="0" borderId="0" xfId="0" applyFont="1" applyBorder="1"/>
    <xf numFmtId="0" fontId="9" fillId="0" borderId="0" xfId="3" applyFont="1"/>
    <xf numFmtId="0" fontId="10" fillId="0" borderId="0" xfId="3" applyFont="1" applyAlignment="1">
      <alignment vertical="center"/>
    </xf>
    <xf numFmtId="0" fontId="7" fillId="2" borderId="2" xfId="2" applyFont="1" applyFill="1" applyBorder="1" applyAlignment="1">
      <alignment horizontal="center" vertical="center" wrapText="1"/>
    </xf>
    <xf numFmtId="0" fontId="7" fillId="2" borderId="0" xfId="2" applyFont="1" applyFill="1" applyBorder="1" applyAlignment="1">
      <alignment horizontal="center" vertical="center" wrapText="1"/>
    </xf>
    <xf numFmtId="0" fontId="9" fillId="0" borderId="0" xfId="3" applyFont="1" applyBorder="1" applyAlignment="1">
      <alignment horizontal="left" vertical="center"/>
    </xf>
    <xf numFmtId="0" fontId="9" fillId="0" borderId="0" xfId="3" applyFont="1" applyBorder="1" applyAlignment="1">
      <alignment horizontal="center"/>
    </xf>
    <xf numFmtId="0" fontId="7" fillId="2" borderId="0" xfId="2" applyFont="1" applyFill="1" applyBorder="1" applyAlignment="1">
      <alignment vertical="center" wrapText="1"/>
    </xf>
    <xf numFmtId="0" fontId="9" fillId="0" borderId="1" xfId="3" applyFont="1" applyBorder="1" applyAlignment="1">
      <alignment horizontal="center" vertical="center"/>
    </xf>
    <xf numFmtId="14" fontId="9" fillId="0" borderId="1" xfId="3" applyNumberFormat="1" applyFont="1" applyBorder="1" applyAlignment="1">
      <alignment horizontal="center" vertical="center"/>
    </xf>
    <xf numFmtId="0" fontId="7" fillId="2" borderId="0" xfId="2" applyFont="1" applyFill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 indent="1" readingOrder="1"/>
    </xf>
    <xf numFmtId="0" fontId="4" fillId="0" borderId="1" xfId="0" applyFont="1" applyFill="1" applyBorder="1" applyAlignment="1">
      <alignment horizontal="center" vertical="center" wrapText="1" readingOrder="1"/>
    </xf>
    <xf numFmtId="9" fontId="4" fillId="0" borderId="1" xfId="0" applyNumberFormat="1" applyFont="1" applyFill="1" applyBorder="1" applyAlignment="1">
      <alignment horizontal="center" vertical="center" wrapText="1" readingOrder="1"/>
    </xf>
    <xf numFmtId="165" fontId="4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/>
    <xf numFmtId="0" fontId="3" fillId="0" borderId="0" xfId="0" applyFont="1" applyFill="1"/>
    <xf numFmtId="10" fontId="4" fillId="0" borderId="1" xfId="0" applyNumberFormat="1" applyFont="1" applyFill="1" applyBorder="1" applyAlignment="1">
      <alignment horizontal="center" vertical="center" wrapText="1" readingOrder="1"/>
    </xf>
    <xf numFmtId="0" fontId="5" fillId="0" borderId="0" xfId="0" applyFont="1" applyFill="1"/>
    <xf numFmtId="0" fontId="2" fillId="0" borderId="0" xfId="0" applyFont="1" applyFill="1"/>
    <xf numFmtId="0" fontId="7" fillId="2" borderId="0" xfId="2" applyFont="1" applyFill="1" applyBorder="1" applyAlignment="1">
      <alignment horizontal="center" vertical="center" wrapText="1"/>
    </xf>
    <xf numFmtId="0" fontId="7" fillId="2" borderId="0" xfId="2" applyFont="1" applyFill="1" applyBorder="1" applyAlignment="1">
      <alignment horizontal="center" vertical="center" wrapText="1"/>
    </xf>
    <xf numFmtId="0" fontId="7" fillId="2" borderId="0" xfId="2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vertical="center" wrapText="1"/>
    </xf>
    <xf numFmtId="0" fontId="13" fillId="6" borderId="1" xfId="0" applyFont="1" applyFill="1" applyBorder="1" applyAlignment="1">
      <alignment horizontal="center" vertical="center" wrapText="1"/>
    </xf>
    <xf numFmtId="0" fontId="13" fillId="6" borderId="1" xfId="0" applyFont="1" applyFill="1" applyBorder="1" applyAlignment="1">
      <alignment horizontal="center" vertical="center" wrapText="1" readingOrder="1"/>
    </xf>
    <xf numFmtId="0" fontId="13" fillId="7" borderId="1" xfId="0" applyFont="1" applyFill="1" applyBorder="1" applyAlignment="1">
      <alignment horizontal="center" vertical="center" wrapText="1"/>
    </xf>
    <xf numFmtId="0" fontId="13" fillId="7" borderId="1" xfId="0" applyFont="1" applyFill="1" applyBorder="1" applyAlignment="1">
      <alignment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9" fontId="4" fillId="0" borderId="1" xfId="1" applyFont="1" applyFill="1" applyBorder="1" applyAlignment="1">
      <alignment horizontal="center" vertical="center"/>
    </xf>
    <xf numFmtId="9" fontId="4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left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0" fontId="4" fillId="0" borderId="1" xfId="0" applyNumberFormat="1" applyFont="1" applyFill="1" applyBorder="1" applyAlignment="1">
      <alignment horizontal="center" vertical="center" wrapText="1"/>
    </xf>
    <xf numFmtId="10" fontId="4" fillId="0" borderId="1" xfId="1" applyNumberFormat="1" applyFont="1" applyFill="1" applyBorder="1" applyAlignment="1">
      <alignment horizontal="center" vertical="center" wrapText="1"/>
    </xf>
    <xf numFmtId="10" fontId="4" fillId="0" borderId="1" xfId="1" applyNumberFormat="1" applyFont="1" applyFill="1" applyBorder="1" applyAlignment="1">
      <alignment horizontal="center" vertical="center" wrapText="1" readingOrder="1"/>
    </xf>
    <xf numFmtId="0" fontId="4" fillId="0" borderId="4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7" fillId="2" borderId="0" xfId="2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6" borderId="10" xfId="0" applyFont="1" applyFill="1" applyBorder="1" applyAlignment="1">
      <alignment horizontal="center" vertical="center" wrapText="1"/>
    </xf>
    <xf numFmtId="0" fontId="13" fillId="6" borderId="5" xfId="0" applyFont="1" applyFill="1" applyBorder="1" applyAlignment="1">
      <alignment horizontal="center" vertical="center" wrapText="1"/>
    </xf>
    <xf numFmtId="0" fontId="9" fillId="0" borderId="1" xfId="3" applyFont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7" fillId="0" borderId="0" xfId="2" applyFont="1" applyFill="1" applyBorder="1" applyAlignment="1">
      <alignment horizontal="center" vertical="center" wrapText="1"/>
    </xf>
    <xf numFmtId="0" fontId="7" fillId="0" borderId="0" xfId="2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10" fontId="4" fillId="0" borderId="4" xfId="0" applyNumberFormat="1" applyFont="1" applyFill="1" applyBorder="1" applyAlignment="1">
      <alignment horizontal="center" vertical="center" wrapText="1" readingOrder="1"/>
    </xf>
    <xf numFmtId="10" fontId="4" fillId="0" borderId="5" xfId="0" applyNumberFormat="1" applyFont="1" applyFill="1" applyBorder="1" applyAlignment="1">
      <alignment horizontal="center" vertical="center" wrapText="1" readingOrder="1"/>
    </xf>
    <xf numFmtId="10" fontId="4" fillId="0" borderId="6" xfId="0" applyNumberFormat="1" applyFont="1" applyFill="1" applyBorder="1" applyAlignment="1">
      <alignment horizontal="center" vertical="center" wrapText="1" readingOrder="1"/>
    </xf>
    <xf numFmtId="0" fontId="4" fillId="0" borderId="4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164" fontId="4" fillId="0" borderId="4" xfId="0" applyNumberFormat="1" applyFont="1" applyFill="1" applyBorder="1" applyAlignment="1">
      <alignment horizontal="center" vertical="center" wrapText="1"/>
    </xf>
    <xf numFmtId="164" fontId="4" fillId="0" borderId="5" xfId="0" applyNumberFormat="1" applyFont="1" applyFill="1" applyBorder="1" applyAlignment="1">
      <alignment horizontal="center" vertical="center" wrapText="1"/>
    </xf>
    <xf numFmtId="0" fontId="13" fillId="6" borderId="7" xfId="0" applyFont="1" applyFill="1" applyBorder="1" applyAlignment="1">
      <alignment horizontal="center" vertical="center" wrapText="1"/>
    </xf>
    <xf numFmtId="0" fontId="13" fillId="6" borderId="8" xfId="0" applyFont="1" applyFill="1" applyBorder="1" applyAlignment="1">
      <alignment horizontal="center" vertical="center" wrapText="1"/>
    </xf>
    <xf numFmtId="0" fontId="13" fillId="6" borderId="9" xfId="0" applyFont="1" applyFill="1" applyBorder="1" applyAlignment="1">
      <alignment horizontal="center" vertical="center" wrapText="1"/>
    </xf>
    <xf numFmtId="10" fontId="4" fillId="0" borderId="4" xfId="0" applyNumberFormat="1" applyFont="1" applyFill="1" applyBorder="1" applyAlignment="1">
      <alignment horizontal="center" vertical="center" wrapText="1"/>
    </xf>
    <xf numFmtId="10" fontId="4" fillId="0" borderId="5" xfId="0" applyNumberFormat="1" applyFont="1" applyFill="1" applyBorder="1" applyAlignment="1">
      <alignment horizontal="center" vertical="center" wrapText="1"/>
    </xf>
    <xf numFmtId="0" fontId="9" fillId="0" borderId="7" xfId="3" applyFont="1" applyBorder="1" applyAlignment="1">
      <alignment horizontal="center" vertical="center"/>
    </xf>
    <xf numFmtId="0" fontId="9" fillId="0" borderId="8" xfId="3" applyFont="1" applyBorder="1" applyAlignment="1">
      <alignment horizontal="center" vertical="center"/>
    </xf>
    <xf numFmtId="0" fontId="9" fillId="0" borderId="9" xfId="3" applyFont="1" applyBorder="1" applyAlignment="1">
      <alignment horizontal="center" vertical="center"/>
    </xf>
    <xf numFmtId="14" fontId="9" fillId="0" borderId="7" xfId="3" applyNumberFormat="1" applyFont="1" applyBorder="1" applyAlignment="1">
      <alignment horizontal="center" vertical="center"/>
    </xf>
    <xf numFmtId="14" fontId="9" fillId="0" borderId="8" xfId="3" applyNumberFormat="1" applyFont="1" applyBorder="1" applyAlignment="1">
      <alignment horizontal="center" vertical="center"/>
    </xf>
    <xf numFmtId="14" fontId="9" fillId="0" borderId="9" xfId="3" applyNumberFormat="1" applyFont="1" applyBorder="1" applyAlignment="1">
      <alignment horizontal="center" vertical="center"/>
    </xf>
    <xf numFmtId="0" fontId="11" fillId="3" borderId="11" xfId="2" applyFont="1" applyFill="1" applyBorder="1" applyAlignment="1">
      <alignment horizontal="left" vertical="center" wrapText="1"/>
    </xf>
    <xf numFmtId="0" fontId="11" fillId="3" borderId="12" xfId="2" applyFont="1" applyFill="1" applyBorder="1" applyAlignment="1">
      <alignment horizontal="left" vertical="center" wrapText="1"/>
    </xf>
    <xf numFmtId="0" fontId="11" fillId="3" borderId="13" xfId="2" applyFont="1" applyFill="1" applyBorder="1" applyAlignment="1">
      <alignment horizontal="left" vertical="center" wrapText="1"/>
    </xf>
    <xf numFmtId="164" fontId="4" fillId="0" borderId="6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4" fontId="4" fillId="0" borderId="4" xfId="0" applyNumberFormat="1" applyFont="1" applyFill="1" applyBorder="1" applyAlignment="1">
      <alignment horizontal="center" vertical="center" wrapText="1"/>
    </xf>
    <xf numFmtId="14" fontId="4" fillId="0" borderId="5" xfId="0" applyNumberFormat="1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14" fontId="4" fillId="0" borderId="6" xfId="0" applyNumberFormat="1" applyFont="1" applyFill="1" applyBorder="1" applyAlignment="1">
      <alignment horizontal="center" vertical="center" wrapText="1"/>
    </xf>
    <xf numFmtId="0" fontId="7" fillId="2" borderId="0" xfId="2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center" wrapText="1"/>
    </xf>
    <xf numFmtId="0" fontId="13" fillId="4" borderId="4" xfId="0" applyFont="1" applyFill="1" applyBorder="1" applyAlignment="1">
      <alignment horizontal="center" vertical="center" wrapText="1"/>
    </xf>
    <xf numFmtId="0" fontId="13" fillId="4" borderId="5" xfId="0" applyFont="1" applyFill="1" applyBorder="1" applyAlignment="1">
      <alignment horizontal="center" vertical="center" wrapText="1"/>
    </xf>
    <xf numFmtId="0" fontId="11" fillId="3" borderId="3" xfId="2" applyFont="1" applyFill="1" applyBorder="1" applyAlignment="1">
      <alignment horizontal="left" vertical="center" wrapText="1" indent="1"/>
    </xf>
    <xf numFmtId="0" fontId="13" fillId="5" borderId="4" xfId="0" applyFont="1" applyFill="1" applyBorder="1" applyAlignment="1">
      <alignment horizontal="center" vertical="center" wrapText="1"/>
    </xf>
    <xf numFmtId="0" fontId="13" fillId="5" borderId="5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14" fontId="4" fillId="0" borderId="4" xfId="0" applyNumberFormat="1" applyFont="1" applyFill="1" applyBorder="1" applyAlignment="1">
      <alignment horizontal="center" vertical="center"/>
    </xf>
    <xf numFmtId="14" fontId="4" fillId="0" borderId="6" xfId="0" applyNumberFormat="1" applyFont="1" applyFill="1" applyBorder="1" applyAlignment="1">
      <alignment horizontal="center" vertical="center"/>
    </xf>
    <xf numFmtId="14" fontId="4" fillId="0" borderId="5" xfId="0" applyNumberFormat="1" applyFont="1" applyFill="1" applyBorder="1" applyAlignment="1">
      <alignment horizontal="center" vertical="center"/>
    </xf>
    <xf numFmtId="0" fontId="13" fillId="7" borderId="7" xfId="0" applyFont="1" applyFill="1" applyBorder="1" applyAlignment="1">
      <alignment horizontal="center" vertical="center" wrapText="1"/>
    </xf>
    <xf numFmtId="0" fontId="13" fillId="7" borderId="8" xfId="0" applyFont="1" applyFill="1" applyBorder="1" applyAlignment="1">
      <alignment horizontal="center" vertical="center" wrapText="1"/>
    </xf>
    <xf numFmtId="0" fontId="13" fillId="7" borderId="9" xfId="0" applyFont="1" applyFill="1" applyBorder="1" applyAlignment="1">
      <alignment horizontal="center" vertical="center" wrapText="1"/>
    </xf>
  </cellXfs>
  <cellStyles count="4">
    <cellStyle name="Normal" xfId="0" builtinId="0"/>
    <cellStyle name="Normal 3" xfId="3" xr:uid="{00000000-0005-0000-0000-000001000000}"/>
    <cellStyle name="Normal_Fac 17 - 001" xfId="2" xr:uid="{00000000-0005-0000-0000-000002000000}"/>
    <cellStyle name="Porcentaje" xfId="1" builtinId="5"/>
  </cellStyles>
  <dxfs count="0"/>
  <tableStyles count="0" defaultTableStyle="TableStyleMedium2" defaultPivotStyle="PivotStyleLight16"/>
  <colors>
    <mruColors>
      <color rgb="FFC711BA"/>
      <color rgb="FF002060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1591849</xdr:colOff>
      <xdr:row>1</xdr:row>
      <xdr:rowOff>9063</xdr:rowOff>
    </xdr:from>
    <xdr:to>
      <xdr:col>19</xdr:col>
      <xdr:colOff>561061</xdr:colOff>
      <xdr:row>3</xdr:row>
      <xdr:rowOff>356046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696233" y="100399"/>
          <a:ext cx="22507705" cy="1103763"/>
        </a:xfrm>
        <a:prstGeom prst="roundRect">
          <a:avLst/>
        </a:prstGeom>
        <a:ln w="38100">
          <a:solidFill>
            <a:srgbClr val="002060"/>
          </a:solidFill>
        </a:ln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O" sz="2800" b="1" baseline="0">
              <a:solidFill>
                <a:srgbClr val="002060"/>
              </a:solidFill>
              <a:latin typeface="Museo Sans Condensed" panose="02000000000000000000" pitchFamily="2" charset="0"/>
            </a:rPr>
            <a:t>FORMATO PLAN DE</a:t>
          </a:r>
        </a:p>
        <a:p>
          <a:pPr algn="ctr"/>
          <a:r>
            <a:rPr lang="es-CO" sz="2800" b="1" baseline="0">
              <a:solidFill>
                <a:srgbClr val="002060"/>
              </a:solidFill>
              <a:latin typeface="Museo Sans Condensed" panose="02000000000000000000" pitchFamily="2" charset="0"/>
            </a:rPr>
            <a:t>ACCIÓN INSTITUCIONAL</a:t>
          </a:r>
        </a:p>
      </xdr:txBody>
    </xdr:sp>
    <xdr:clientData/>
  </xdr:twoCellAnchor>
  <xdr:twoCellAnchor editAs="oneCell">
    <xdr:from>
      <xdr:col>1</xdr:col>
      <xdr:colOff>79990</xdr:colOff>
      <xdr:row>1</xdr:row>
      <xdr:rowOff>66870</xdr:rowOff>
    </xdr:from>
    <xdr:to>
      <xdr:col>1</xdr:col>
      <xdr:colOff>1399882</xdr:colOff>
      <xdr:row>3</xdr:row>
      <xdr:rowOff>357128</xdr:rowOff>
    </xdr:to>
    <xdr:pic>
      <xdr:nvPicPr>
        <xdr:cNvPr id="3" name="Imagen 2" descr="Descripción: Descripción: Descripción: PROCEDIMIENTO-03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319" t="6877" r="16673" b="11517"/>
        <a:stretch/>
      </xdr:blipFill>
      <xdr:spPr bwMode="auto">
        <a:xfrm>
          <a:off x="184374" y="158206"/>
          <a:ext cx="1319892" cy="1047038"/>
        </a:xfrm>
        <a:prstGeom prst="roundRect">
          <a:avLst>
            <a:gd name="adj" fmla="val 4167"/>
          </a:avLst>
        </a:prstGeom>
        <a:solidFill>
          <a:srgbClr val="FFFFFF"/>
        </a:solidFill>
        <a:ln w="19050" cap="sq" cmpd="sng" algn="ctr">
          <a:solidFill>
            <a:srgbClr val="002060"/>
          </a:solidFill>
          <a:prstDash val="solid"/>
          <a:miter lim="800000"/>
          <a:headEnd type="none" w="med" len="med"/>
          <a:tailEnd type="none" w="med" len="med"/>
        </a:ln>
        <a:effectLst/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1702</xdr:colOff>
      <xdr:row>1</xdr:row>
      <xdr:rowOff>71438</xdr:rowOff>
    </xdr:from>
    <xdr:to>
      <xdr:col>2</xdr:col>
      <xdr:colOff>595312</xdr:colOff>
      <xdr:row>3</xdr:row>
      <xdr:rowOff>357188</xdr:rowOff>
    </xdr:to>
    <xdr:pic>
      <xdr:nvPicPr>
        <xdr:cNvPr id="3" name="Imagen 2" descr="Descripción: Descripción: Descripción: PROCEDIMIENTO-03.png">
          <a:extLst>
            <a:ext uri="{FF2B5EF4-FFF2-40B4-BE49-F238E27FC236}">
              <a16:creationId xmlns:a16="http://schemas.microsoft.com/office/drawing/2014/main" id="{D3D6EE16-66FA-4991-ADDA-BA22B26056A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319" t="6877" r="16673" b="11517"/>
        <a:stretch/>
      </xdr:blipFill>
      <xdr:spPr bwMode="auto">
        <a:xfrm>
          <a:off x="108858" y="166688"/>
          <a:ext cx="1391329" cy="1047750"/>
        </a:xfrm>
        <a:prstGeom prst="roundRect">
          <a:avLst>
            <a:gd name="adj" fmla="val 4167"/>
          </a:avLst>
        </a:prstGeom>
        <a:solidFill>
          <a:srgbClr val="FFFFFF"/>
        </a:solidFill>
        <a:ln w="19050" cap="sq" cmpd="sng" algn="ctr">
          <a:solidFill>
            <a:srgbClr val="002060"/>
          </a:solidFill>
          <a:prstDash val="solid"/>
          <a:miter lim="800000"/>
          <a:headEnd type="none" w="med" len="med"/>
          <a:tailEnd type="none" w="med" len="med"/>
        </a:ln>
        <a:effectLst/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2</xdr:col>
      <xdr:colOff>678657</xdr:colOff>
      <xdr:row>1</xdr:row>
      <xdr:rowOff>35719</xdr:rowOff>
    </xdr:from>
    <xdr:to>
      <xdr:col>33</xdr:col>
      <xdr:colOff>797718</xdr:colOff>
      <xdr:row>4</xdr:row>
      <xdr:rowOff>1702</xdr:rowOff>
    </xdr:to>
    <xdr:sp macro="" textlink="">
      <xdr:nvSpPr>
        <xdr:cNvPr id="4" name="1 Rectángulo redondeado">
          <a:extLst>
            <a:ext uri="{FF2B5EF4-FFF2-40B4-BE49-F238E27FC236}">
              <a16:creationId xmlns:a16="http://schemas.microsoft.com/office/drawing/2014/main" id="{E5A5FA11-0648-4718-B9D5-4D67B85531E3}"/>
            </a:ext>
          </a:extLst>
        </xdr:cNvPr>
        <xdr:cNvSpPr/>
      </xdr:nvSpPr>
      <xdr:spPr>
        <a:xfrm>
          <a:off x="1583532" y="130969"/>
          <a:ext cx="29860874" cy="1108983"/>
        </a:xfrm>
        <a:prstGeom prst="roundRect">
          <a:avLst/>
        </a:prstGeom>
        <a:ln w="38100">
          <a:solidFill>
            <a:srgbClr val="002060"/>
          </a:solidFill>
        </a:ln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O" sz="2800" b="1" baseline="0">
              <a:solidFill>
                <a:srgbClr val="002060"/>
              </a:solidFill>
              <a:latin typeface="Museo Sans Condensed" panose="02000000000000000000" pitchFamily="2" charset="0"/>
            </a:rPr>
            <a:t>FORMATO</a:t>
          </a:r>
        </a:p>
        <a:p>
          <a:pPr algn="ctr"/>
          <a:r>
            <a:rPr lang="es-CO" sz="2800" b="1" baseline="0">
              <a:solidFill>
                <a:srgbClr val="002060"/>
              </a:solidFill>
              <a:latin typeface="Museo Sans Condensed" panose="02000000000000000000" pitchFamily="2" charset="0"/>
            </a:rPr>
            <a:t>ACCIÓN INSTITUCIONAL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S63"/>
  <sheetViews>
    <sheetView showGridLines="0" tabSelected="1" zoomScale="80" zoomScaleNormal="80" workbookViewId="0">
      <selection activeCell="R63" sqref="R63"/>
    </sheetView>
  </sheetViews>
  <sheetFormatPr baseColWidth="10" defaultColWidth="11.42578125" defaultRowHeight="16.5" x14ac:dyDescent="0.3"/>
  <cols>
    <col min="1" max="1" width="1.5703125" style="1" customWidth="1"/>
    <col min="2" max="2" width="30.42578125" style="1" customWidth="1"/>
    <col min="3" max="3" width="36.85546875" style="1" customWidth="1"/>
    <col min="4" max="4" width="18" style="1" customWidth="1"/>
    <col min="5" max="5" width="19.5703125" style="1" customWidth="1"/>
    <col min="6" max="6" width="29.28515625" style="1" customWidth="1"/>
    <col min="7" max="7" width="22.28515625" style="1" customWidth="1"/>
    <col min="8" max="8" width="16" style="1" hidden="1" customWidth="1"/>
    <col min="9" max="9" width="17.28515625" style="1" hidden="1" customWidth="1"/>
    <col min="10" max="10" width="42.42578125" style="16" customWidth="1"/>
    <col min="11" max="11" width="23.28515625" style="1" customWidth="1"/>
    <col min="12" max="12" width="13.85546875" style="1" customWidth="1"/>
    <col min="13" max="14" width="11.28515625" style="1" customWidth="1"/>
    <col min="15" max="15" width="13.28515625" style="1" customWidth="1"/>
    <col min="16" max="17" width="11.42578125" style="1" customWidth="1"/>
    <col min="18" max="18" width="12.42578125" style="1" customWidth="1"/>
    <col min="19" max="19" width="12.42578125" style="27" customWidth="1"/>
    <col min="20" max="20" width="12.42578125" style="1" customWidth="1"/>
    <col min="21" max="21" width="12.85546875" style="1" customWidth="1"/>
    <col min="22" max="23" width="10.7109375" style="1" customWidth="1"/>
    <col min="24" max="24" width="10.140625" style="1" customWidth="1"/>
    <col min="25" max="25" width="10.85546875" style="1" customWidth="1"/>
    <col min="26" max="26" width="9.42578125" style="1" customWidth="1"/>
    <col min="27" max="27" width="8.42578125" style="1" customWidth="1"/>
    <col min="28" max="28" width="11" style="1" customWidth="1"/>
    <col min="29" max="29" width="9.5703125" style="1" customWidth="1"/>
    <col min="30" max="16384" width="11.42578125" style="1"/>
  </cols>
  <sheetData>
    <row r="1" spans="1:227" ht="7.5" customHeight="1" x14ac:dyDescent="0.35">
      <c r="A1" s="8"/>
      <c r="B1" s="28"/>
      <c r="C1" s="28"/>
      <c r="D1" s="28"/>
      <c r="E1" s="28"/>
      <c r="F1" s="29"/>
      <c r="G1" s="28"/>
      <c r="H1" s="28"/>
      <c r="I1" s="28"/>
      <c r="J1" s="15"/>
      <c r="K1" s="55"/>
      <c r="L1" s="55"/>
      <c r="M1" s="55"/>
      <c r="N1" s="55"/>
      <c r="O1" s="55"/>
      <c r="P1" s="55"/>
      <c r="Q1" s="55"/>
      <c r="R1" s="55"/>
      <c r="S1" s="61"/>
      <c r="T1" s="55"/>
      <c r="AD1" s="12"/>
      <c r="AE1" s="12"/>
      <c r="AF1" s="12"/>
      <c r="AG1" s="12"/>
      <c r="AH1" s="12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5"/>
      <c r="AT1" s="5"/>
      <c r="AU1" s="5"/>
      <c r="AV1" s="5"/>
      <c r="AW1" s="5"/>
      <c r="AX1" s="5"/>
      <c r="AY1" s="5"/>
      <c r="AZ1" s="10"/>
      <c r="BA1" s="10"/>
      <c r="BB1" s="10"/>
      <c r="BC1" s="10"/>
      <c r="BD1" s="10"/>
      <c r="BE1" s="10"/>
      <c r="BF1" s="11"/>
      <c r="BG1" s="11"/>
      <c r="BH1" s="11"/>
      <c r="BI1" s="11"/>
      <c r="BJ1" s="11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7"/>
    </row>
    <row r="2" spans="1:227" ht="30" customHeight="1" x14ac:dyDescent="0.35">
      <c r="A2" s="99"/>
      <c r="B2" s="99"/>
      <c r="C2" s="99"/>
      <c r="D2" s="99"/>
      <c r="E2" s="12"/>
      <c r="F2" s="12"/>
      <c r="G2" s="12"/>
      <c r="H2" s="12"/>
      <c r="I2" s="12"/>
      <c r="J2" s="15"/>
      <c r="K2" s="12"/>
      <c r="L2" s="12"/>
      <c r="M2" s="12"/>
      <c r="N2" s="12"/>
      <c r="O2" s="12"/>
      <c r="P2" s="12"/>
      <c r="Q2" s="12"/>
      <c r="R2" s="12"/>
      <c r="S2" s="62"/>
      <c r="T2" s="12"/>
      <c r="U2" s="13" t="s">
        <v>4</v>
      </c>
      <c r="V2" s="81" t="s">
        <v>8</v>
      </c>
      <c r="W2" s="82"/>
      <c r="X2" s="82"/>
      <c r="Y2" s="82"/>
      <c r="Z2" s="83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5"/>
      <c r="AT2" s="5"/>
      <c r="AU2" s="5"/>
      <c r="AV2" s="5"/>
      <c r="AW2" s="5"/>
      <c r="AX2" s="5"/>
      <c r="AY2" s="5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7"/>
    </row>
    <row r="3" spans="1:227" ht="30" customHeight="1" x14ac:dyDescent="0.35">
      <c r="A3" s="99"/>
      <c r="B3" s="99"/>
      <c r="C3" s="99"/>
      <c r="D3" s="99"/>
      <c r="E3" s="12"/>
      <c r="F3" s="12"/>
      <c r="G3" s="12"/>
      <c r="H3" s="12"/>
      <c r="I3" s="12"/>
      <c r="J3" s="15"/>
      <c r="K3" s="12"/>
      <c r="L3" s="12"/>
      <c r="M3" s="12"/>
      <c r="N3" s="12"/>
      <c r="O3" s="12"/>
      <c r="P3" s="12"/>
      <c r="Q3" s="12"/>
      <c r="R3" s="12"/>
      <c r="S3" s="62"/>
      <c r="T3" s="12"/>
      <c r="U3" s="13" t="s">
        <v>5</v>
      </c>
      <c r="V3" s="81">
        <v>1</v>
      </c>
      <c r="W3" s="82"/>
      <c r="X3" s="82"/>
      <c r="Y3" s="82"/>
      <c r="Z3" s="83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5"/>
      <c r="AT3" s="5"/>
      <c r="AU3" s="5"/>
      <c r="AV3" s="5"/>
      <c r="AW3" s="5"/>
      <c r="AX3" s="5"/>
      <c r="AY3" s="5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7"/>
    </row>
    <row r="4" spans="1:227" ht="38.25" customHeight="1" x14ac:dyDescent="0.35">
      <c r="A4" s="99"/>
      <c r="B4" s="99"/>
      <c r="C4" s="99"/>
      <c r="D4" s="99"/>
      <c r="E4" s="12"/>
      <c r="F4" s="12"/>
      <c r="G4" s="12"/>
      <c r="H4" s="12"/>
      <c r="I4" s="12"/>
      <c r="J4" s="15"/>
      <c r="K4" s="12"/>
      <c r="L4" s="12"/>
      <c r="M4" s="12"/>
      <c r="N4" s="12"/>
      <c r="O4" s="12"/>
      <c r="P4" s="12"/>
      <c r="Q4" s="12"/>
      <c r="R4" s="12"/>
      <c r="S4" s="62"/>
      <c r="T4" s="12"/>
      <c r="U4" s="59" t="s">
        <v>6</v>
      </c>
      <c r="V4" s="84">
        <v>43495</v>
      </c>
      <c r="W4" s="85"/>
      <c r="X4" s="85"/>
      <c r="Y4" s="85"/>
      <c r="Z4" s="86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5"/>
      <c r="AT4" s="5"/>
      <c r="AU4" s="5"/>
      <c r="AV4" s="5"/>
      <c r="AW4" s="5"/>
      <c r="AX4" s="5"/>
      <c r="AY4" s="5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7"/>
    </row>
    <row r="5" spans="1:227" ht="7.5" customHeight="1" x14ac:dyDescent="0.35">
      <c r="A5" s="8"/>
      <c r="B5" s="9"/>
      <c r="C5" s="9"/>
      <c r="D5" s="9"/>
      <c r="E5" s="9"/>
      <c r="F5" s="29"/>
      <c r="G5" s="9"/>
      <c r="H5" s="9"/>
      <c r="I5" s="9"/>
      <c r="J5" s="15"/>
      <c r="K5" s="55"/>
      <c r="L5" s="55"/>
      <c r="M5" s="55"/>
      <c r="N5" s="55"/>
      <c r="O5" s="55"/>
      <c r="P5" s="55"/>
      <c r="Q5" s="55"/>
      <c r="R5" s="55"/>
      <c r="S5" s="61"/>
      <c r="T5" s="55"/>
      <c r="AD5" s="12"/>
      <c r="AE5" s="12"/>
      <c r="AF5" s="12"/>
      <c r="AG5" s="12"/>
      <c r="AH5" s="12"/>
      <c r="AI5" s="9"/>
      <c r="AJ5" s="9"/>
      <c r="AK5" s="9"/>
      <c r="AL5" s="9"/>
      <c r="AM5" s="9"/>
      <c r="AN5" s="9"/>
      <c r="AO5" s="9"/>
      <c r="AP5" s="9"/>
      <c r="AQ5" s="9"/>
      <c r="AR5" s="9"/>
      <c r="AS5" s="5"/>
      <c r="AT5" s="5"/>
      <c r="AU5" s="5"/>
      <c r="AV5" s="5"/>
      <c r="AW5" s="5"/>
      <c r="AX5" s="5"/>
      <c r="AY5" s="5"/>
      <c r="AZ5" s="10"/>
      <c r="BA5" s="10"/>
      <c r="BB5" s="10"/>
      <c r="BC5" s="10"/>
      <c r="BD5" s="10"/>
      <c r="BE5" s="10"/>
      <c r="BF5" s="11"/>
      <c r="BG5" s="11"/>
      <c r="BH5" s="11"/>
      <c r="BI5" s="11"/>
      <c r="BJ5" s="11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7"/>
    </row>
    <row r="6" spans="1:227" ht="56.25" customHeight="1" x14ac:dyDescent="0.3">
      <c r="B6" s="104" t="s">
        <v>30</v>
      </c>
      <c r="C6" s="104"/>
      <c r="D6" s="104"/>
      <c r="E6" s="104"/>
      <c r="F6" s="104"/>
      <c r="G6" s="104"/>
      <c r="H6" s="104"/>
      <c r="I6" s="104"/>
      <c r="J6" s="104"/>
      <c r="K6" s="87" t="s">
        <v>7</v>
      </c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9"/>
      <c r="AA6" s="12"/>
      <c r="AB6" s="12"/>
      <c r="AC6" s="12"/>
      <c r="AD6" s="12"/>
      <c r="AE6" s="12"/>
      <c r="AF6" s="12"/>
      <c r="AG6" s="12"/>
      <c r="AH6" s="12"/>
    </row>
    <row r="7" spans="1:227" ht="12.75" customHeight="1" x14ac:dyDescent="0.3"/>
    <row r="8" spans="1:227" ht="50.25" customHeight="1" x14ac:dyDescent="0.3">
      <c r="B8" s="101" t="s">
        <v>2</v>
      </c>
      <c r="C8" s="101" t="s">
        <v>3</v>
      </c>
      <c r="D8" s="101" t="s">
        <v>1</v>
      </c>
      <c r="E8" s="101" t="s">
        <v>0</v>
      </c>
      <c r="F8" s="105" t="s">
        <v>10</v>
      </c>
      <c r="G8" s="102" t="s">
        <v>9</v>
      </c>
      <c r="H8" s="102" t="s">
        <v>11</v>
      </c>
      <c r="I8" s="102" t="s">
        <v>12</v>
      </c>
      <c r="J8" s="100" t="s">
        <v>13</v>
      </c>
      <c r="K8" s="56" t="s">
        <v>29</v>
      </c>
      <c r="L8" s="76" t="s">
        <v>25</v>
      </c>
      <c r="M8" s="77"/>
      <c r="N8" s="78"/>
      <c r="O8" s="76" t="s">
        <v>26</v>
      </c>
      <c r="P8" s="77"/>
      <c r="Q8" s="78"/>
      <c r="R8" s="76" t="s">
        <v>27</v>
      </c>
      <c r="S8" s="77"/>
      <c r="T8" s="78"/>
      <c r="U8" s="76" t="s">
        <v>28</v>
      </c>
      <c r="V8" s="77"/>
      <c r="W8" s="78"/>
      <c r="X8" s="76" t="s">
        <v>201</v>
      </c>
      <c r="Y8" s="77"/>
      <c r="Z8" s="77"/>
      <c r="AA8" s="76" t="s">
        <v>200</v>
      </c>
      <c r="AB8" s="77"/>
      <c r="AC8" s="78"/>
    </row>
    <row r="9" spans="1:227" ht="39.950000000000003" customHeight="1" x14ac:dyDescent="0.3">
      <c r="B9" s="101"/>
      <c r="C9" s="101"/>
      <c r="D9" s="101"/>
      <c r="E9" s="101"/>
      <c r="F9" s="106"/>
      <c r="G9" s="103"/>
      <c r="H9" s="103"/>
      <c r="I9" s="103"/>
      <c r="J9" s="100"/>
      <c r="K9" s="56"/>
      <c r="L9" s="33" t="s">
        <v>14</v>
      </c>
      <c r="M9" s="33" t="s">
        <v>194</v>
      </c>
      <c r="N9" s="33" t="s">
        <v>195</v>
      </c>
      <c r="O9" s="33" t="s">
        <v>14</v>
      </c>
      <c r="P9" s="33" t="s">
        <v>194</v>
      </c>
      <c r="Q9" s="33" t="s">
        <v>195</v>
      </c>
      <c r="R9" s="33" t="s">
        <v>14</v>
      </c>
      <c r="S9" s="33" t="s">
        <v>194</v>
      </c>
      <c r="T9" s="33" t="s">
        <v>195</v>
      </c>
      <c r="U9" s="33" t="s">
        <v>14</v>
      </c>
      <c r="V9" s="33" t="s">
        <v>194</v>
      </c>
      <c r="W9" s="33" t="s">
        <v>195</v>
      </c>
      <c r="X9" s="57" t="s">
        <v>197</v>
      </c>
      <c r="Y9" s="57" t="s">
        <v>198</v>
      </c>
      <c r="Z9" s="57" t="s">
        <v>199</v>
      </c>
      <c r="AA9" s="57" t="s">
        <v>197</v>
      </c>
      <c r="AB9" s="57" t="s">
        <v>198</v>
      </c>
      <c r="AC9" s="58" t="s">
        <v>199</v>
      </c>
    </row>
    <row r="10" spans="1:227" s="3" customFormat="1" ht="96" customHeight="1" x14ac:dyDescent="0.3">
      <c r="A10" s="2"/>
      <c r="B10" s="43" t="s">
        <v>46</v>
      </c>
      <c r="C10" s="37" t="s">
        <v>47</v>
      </c>
      <c r="D10" s="37" t="s">
        <v>45</v>
      </c>
      <c r="E10" s="74" t="s">
        <v>40</v>
      </c>
      <c r="F10" s="38" t="s">
        <v>41</v>
      </c>
      <c r="G10" s="37" t="s">
        <v>42</v>
      </c>
      <c r="H10" s="39">
        <v>44197</v>
      </c>
      <c r="I10" s="39">
        <v>44561</v>
      </c>
      <c r="J10" s="18" t="s">
        <v>43</v>
      </c>
      <c r="K10" s="71" t="s">
        <v>44</v>
      </c>
      <c r="L10" s="25">
        <v>0.40249999999999997</v>
      </c>
      <c r="M10" s="25">
        <v>0.33500000000000002</v>
      </c>
      <c r="N10" s="25">
        <f>M10/L10</f>
        <v>0.83229813664596286</v>
      </c>
      <c r="O10" s="25">
        <v>0.23250000000000001</v>
      </c>
      <c r="P10" s="25">
        <v>0.3</v>
      </c>
      <c r="Q10" s="25">
        <f>P10/O10</f>
        <v>1.2903225806451613</v>
      </c>
      <c r="R10" s="25">
        <v>0.1575</v>
      </c>
      <c r="S10" s="25">
        <v>0.1525</v>
      </c>
      <c r="T10" s="25">
        <f>S10/R10</f>
        <v>0.96825396825396826</v>
      </c>
      <c r="U10" s="25">
        <v>0.20749999999999999</v>
      </c>
      <c r="V10" s="25">
        <v>0</v>
      </c>
      <c r="W10" s="25">
        <f>V10/U10</f>
        <v>0</v>
      </c>
      <c r="X10" s="25">
        <f>SUM(L10,O10,R10,U10)</f>
        <v>1</v>
      </c>
      <c r="Y10" s="25">
        <f>SUM(M10,P10,S10,V10)</f>
        <v>0.78749999999999998</v>
      </c>
      <c r="Z10" s="49">
        <f>Y10/X10</f>
        <v>0.78749999999999998</v>
      </c>
      <c r="AA10" s="25">
        <f>X10</f>
        <v>1</v>
      </c>
      <c r="AB10" s="25">
        <f t="shared" ref="AB10:AB11" si="0">SUM(M10,P10,S10,V10)</f>
        <v>0.78749999999999998</v>
      </c>
      <c r="AC10" s="49">
        <f>AB10/AA10</f>
        <v>0.78749999999999998</v>
      </c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  <c r="DZ10" s="24"/>
      <c r="EA10" s="24"/>
      <c r="EB10" s="24"/>
      <c r="EC10" s="24"/>
      <c r="ED10" s="24"/>
      <c r="EE10" s="24"/>
      <c r="EF10" s="24"/>
      <c r="EG10" s="24"/>
      <c r="EH10" s="24"/>
      <c r="EI10" s="24"/>
      <c r="EJ10" s="24"/>
      <c r="EK10" s="24"/>
      <c r="EL10" s="24"/>
      <c r="EM10" s="24"/>
      <c r="EN10" s="24"/>
      <c r="EO10" s="24"/>
      <c r="EP10" s="24"/>
      <c r="EQ10" s="24"/>
      <c r="ER10" s="24"/>
      <c r="ES10" s="24"/>
      <c r="ET10" s="24"/>
      <c r="EU10" s="24"/>
      <c r="EV10" s="24"/>
      <c r="EW10" s="24"/>
      <c r="EX10" s="24"/>
      <c r="EY10" s="24"/>
      <c r="EZ10" s="24"/>
      <c r="FA10" s="24"/>
      <c r="FB10" s="24"/>
      <c r="FC10" s="24"/>
      <c r="FD10" s="24"/>
      <c r="FE10" s="24"/>
      <c r="FF10" s="24"/>
      <c r="FG10" s="24"/>
      <c r="FH10" s="24"/>
      <c r="FI10" s="24"/>
      <c r="FJ10" s="24"/>
      <c r="FK10" s="24"/>
      <c r="FL10" s="24"/>
      <c r="FM10" s="24"/>
      <c r="FN10" s="24"/>
      <c r="FO10" s="24"/>
      <c r="FP10" s="24"/>
      <c r="FQ10" s="24"/>
      <c r="FR10" s="24"/>
      <c r="FS10" s="24"/>
      <c r="FT10" s="24"/>
      <c r="FU10" s="24"/>
      <c r="FV10" s="24"/>
      <c r="FW10" s="24"/>
      <c r="FX10" s="24"/>
      <c r="FY10" s="24"/>
      <c r="FZ10" s="24"/>
      <c r="GA10" s="24"/>
      <c r="GB10" s="24"/>
      <c r="GC10" s="24"/>
      <c r="GD10" s="24"/>
      <c r="GE10" s="24"/>
      <c r="GF10" s="24"/>
      <c r="GG10" s="24"/>
      <c r="GH10" s="24"/>
      <c r="GI10" s="24"/>
      <c r="GJ10" s="24"/>
      <c r="GK10" s="24"/>
      <c r="GL10" s="24"/>
      <c r="GM10" s="24"/>
      <c r="GN10" s="24"/>
      <c r="GO10" s="24"/>
      <c r="GP10" s="24"/>
      <c r="GQ10" s="24"/>
      <c r="GR10" s="24"/>
      <c r="GS10" s="24"/>
      <c r="GT10" s="24"/>
      <c r="GU10" s="24"/>
      <c r="GV10" s="24"/>
      <c r="GW10" s="24"/>
      <c r="GX10" s="24"/>
      <c r="GY10" s="24"/>
      <c r="GZ10" s="24"/>
      <c r="HA10" s="24"/>
      <c r="HB10" s="24"/>
      <c r="HC10" s="24"/>
      <c r="HD10" s="24"/>
      <c r="HE10" s="24"/>
      <c r="HF10" s="24"/>
      <c r="HG10" s="24"/>
      <c r="HH10" s="24"/>
      <c r="HI10" s="24"/>
      <c r="HJ10" s="24"/>
      <c r="HK10" s="24"/>
      <c r="HL10" s="24"/>
      <c r="HM10" s="24"/>
      <c r="HN10" s="24"/>
      <c r="HO10" s="24"/>
      <c r="HP10" s="24"/>
      <c r="HQ10" s="24"/>
      <c r="HR10" s="24"/>
      <c r="HS10" s="24"/>
    </row>
    <row r="11" spans="1:227" s="3" customFormat="1" ht="81" customHeight="1" x14ac:dyDescent="0.3">
      <c r="A11" s="2"/>
      <c r="B11" s="74" t="s">
        <v>48</v>
      </c>
      <c r="C11" s="74" t="s">
        <v>50</v>
      </c>
      <c r="D11" s="37" t="s">
        <v>45</v>
      </c>
      <c r="E11" s="90"/>
      <c r="F11" s="95" t="s">
        <v>52</v>
      </c>
      <c r="G11" s="37" t="s">
        <v>51</v>
      </c>
      <c r="H11" s="39">
        <v>44197</v>
      </c>
      <c r="I11" s="39">
        <v>44561</v>
      </c>
      <c r="J11" s="18" t="s">
        <v>61</v>
      </c>
      <c r="K11" s="72"/>
      <c r="L11" s="25">
        <v>0.25</v>
      </c>
      <c r="M11" s="25">
        <v>0.25</v>
      </c>
      <c r="N11" s="25">
        <f t="shared" ref="N11:N63" si="1">M11/L11</f>
        <v>1</v>
      </c>
      <c r="O11" s="25">
        <v>0.25</v>
      </c>
      <c r="P11" s="25">
        <v>0.25</v>
      </c>
      <c r="Q11" s="25">
        <f t="shared" ref="Q11:Q63" si="2">P11/O11</f>
        <v>1</v>
      </c>
      <c r="R11" s="25">
        <v>0.25</v>
      </c>
      <c r="S11" s="25">
        <v>0.25</v>
      </c>
      <c r="T11" s="25">
        <f t="shared" ref="T11:T63" si="3">S11/R11</f>
        <v>1</v>
      </c>
      <c r="U11" s="25">
        <v>0.25</v>
      </c>
      <c r="V11" s="25">
        <v>0</v>
      </c>
      <c r="W11" s="25">
        <f t="shared" ref="W11:W63" si="4">V11/U11</f>
        <v>0</v>
      </c>
      <c r="X11" s="25">
        <f t="shared" ref="X11:Y63" si="5">SUM(L11,O11,R11,U11)</f>
        <v>1</v>
      </c>
      <c r="Y11" s="25">
        <f t="shared" ref="Y11:Y63" si="6">SUM(M11,P11,S11,V11)</f>
        <v>0.75</v>
      </c>
      <c r="Z11" s="49">
        <f t="shared" ref="Z11:Z63" si="7">Y11/X11</f>
        <v>0.75</v>
      </c>
      <c r="AA11" s="25">
        <f>X11</f>
        <v>1</v>
      </c>
      <c r="AB11" s="25">
        <f t="shared" si="0"/>
        <v>0.75</v>
      </c>
      <c r="AC11" s="49">
        <f>AB11/AA11</f>
        <v>0.75</v>
      </c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4"/>
      <c r="DC11" s="24"/>
      <c r="DD11" s="24"/>
      <c r="DE11" s="24"/>
      <c r="DF11" s="24"/>
      <c r="DG11" s="24"/>
      <c r="DH11" s="24"/>
      <c r="DI11" s="24"/>
      <c r="DJ11" s="24"/>
      <c r="DK11" s="24"/>
      <c r="DL11" s="24"/>
      <c r="DM11" s="24"/>
      <c r="DN11" s="24"/>
      <c r="DO11" s="24"/>
      <c r="DP11" s="24"/>
      <c r="DQ11" s="24"/>
      <c r="DR11" s="24"/>
      <c r="DS11" s="24"/>
      <c r="DT11" s="24"/>
      <c r="DU11" s="24"/>
      <c r="DV11" s="24"/>
      <c r="DW11" s="24"/>
      <c r="DX11" s="24"/>
      <c r="DY11" s="24"/>
      <c r="DZ11" s="24"/>
      <c r="EA11" s="24"/>
      <c r="EB11" s="24"/>
      <c r="EC11" s="24"/>
      <c r="ED11" s="24"/>
      <c r="EE11" s="24"/>
      <c r="EF11" s="24"/>
      <c r="EG11" s="24"/>
      <c r="EH11" s="24"/>
      <c r="EI11" s="24"/>
      <c r="EJ11" s="24"/>
      <c r="EK11" s="24"/>
      <c r="EL11" s="24"/>
      <c r="EM11" s="24"/>
      <c r="EN11" s="24"/>
      <c r="EO11" s="24"/>
      <c r="EP11" s="24"/>
      <c r="EQ11" s="24"/>
      <c r="ER11" s="24"/>
      <c r="ES11" s="24"/>
      <c r="ET11" s="24"/>
      <c r="EU11" s="24"/>
      <c r="EV11" s="24"/>
      <c r="EW11" s="24"/>
      <c r="EX11" s="24"/>
      <c r="EY11" s="24"/>
      <c r="EZ11" s="24"/>
      <c r="FA11" s="24"/>
      <c r="FB11" s="24"/>
      <c r="FC11" s="24"/>
      <c r="FD11" s="24"/>
      <c r="FE11" s="24"/>
      <c r="FF11" s="24"/>
      <c r="FG11" s="24"/>
      <c r="FH11" s="24"/>
      <c r="FI11" s="24"/>
      <c r="FJ11" s="24"/>
      <c r="FK11" s="24"/>
      <c r="FL11" s="24"/>
      <c r="FM11" s="24"/>
      <c r="FN11" s="24"/>
      <c r="FO11" s="24"/>
      <c r="FP11" s="24"/>
      <c r="FQ11" s="24"/>
      <c r="FR11" s="24"/>
      <c r="FS11" s="24"/>
      <c r="FT11" s="24"/>
      <c r="FU11" s="24"/>
      <c r="FV11" s="24"/>
      <c r="FW11" s="24"/>
      <c r="FX11" s="24"/>
      <c r="FY11" s="24"/>
      <c r="FZ11" s="24"/>
      <c r="GA11" s="24"/>
      <c r="GB11" s="24"/>
      <c r="GC11" s="24"/>
      <c r="GD11" s="24"/>
      <c r="GE11" s="24"/>
      <c r="GF11" s="24"/>
      <c r="GG11" s="24"/>
      <c r="GH11" s="24"/>
      <c r="GI11" s="24"/>
      <c r="GJ11" s="24"/>
      <c r="GK11" s="24"/>
      <c r="GL11" s="24"/>
      <c r="GM11" s="24"/>
      <c r="GN11" s="24"/>
      <c r="GO11" s="24"/>
      <c r="GP11" s="24"/>
      <c r="GQ11" s="24"/>
      <c r="GR11" s="24"/>
      <c r="GS11" s="24"/>
      <c r="GT11" s="24"/>
      <c r="GU11" s="24"/>
      <c r="GV11" s="24"/>
      <c r="GW11" s="24"/>
      <c r="GX11" s="24"/>
      <c r="GY11" s="24"/>
      <c r="GZ11" s="24"/>
      <c r="HA11" s="24"/>
      <c r="HB11" s="24"/>
      <c r="HC11" s="24"/>
      <c r="HD11" s="24"/>
      <c r="HE11" s="24"/>
      <c r="HF11" s="24"/>
      <c r="HG11" s="24"/>
      <c r="HH11" s="24"/>
      <c r="HI11" s="24"/>
      <c r="HJ11" s="24"/>
      <c r="HK11" s="24"/>
      <c r="HL11" s="24"/>
      <c r="HM11" s="24"/>
      <c r="HN11" s="24"/>
      <c r="HO11" s="24"/>
      <c r="HP11" s="24"/>
      <c r="HQ11" s="24"/>
      <c r="HR11" s="24"/>
      <c r="HS11" s="24"/>
    </row>
    <row r="12" spans="1:227" ht="69" customHeight="1" x14ac:dyDescent="0.3">
      <c r="B12" s="90"/>
      <c r="C12" s="90"/>
      <c r="D12" s="92" t="s">
        <v>58</v>
      </c>
      <c r="E12" s="90"/>
      <c r="F12" s="96"/>
      <c r="G12" s="92" t="s">
        <v>53</v>
      </c>
      <c r="H12" s="93">
        <v>44197</v>
      </c>
      <c r="I12" s="93">
        <v>44377</v>
      </c>
      <c r="J12" s="18" t="s">
        <v>55</v>
      </c>
      <c r="K12" s="72"/>
      <c r="L12" s="25">
        <v>0.5</v>
      </c>
      <c r="M12" s="25">
        <v>0.5</v>
      </c>
      <c r="N12" s="25">
        <f t="shared" si="1"/>
        <v>1</v>
      </c>
      <c r="O12" s="25">
        <v>0.5</v>
      </c>
      <c r="P12" s="25">
        <v>0.5</v>
      </c>
      <c r="Q12" s="25">
        <f t="shared" si="2"/>
        <v>1</v>
      </c>
      <c r="R12" s="25">
        <v>0</v>
      </c>
      <c r="S12" s="25">
        <v>0</v>
      </c>
      <c r="T12" s="25">
        <f t="shared" ref="T12:T14" si="8">IFERROR(S12/R12,0%)</f>
        <v>0</v>
      </c>
      <c r="U12" s="25">
        <v>0</v>
      </c>
      <c r="V12" s="25">
        <v>0</v>
      </c>
      <c r="W12" s="25">
        <f>IFERROR(V12/U12,0%)</f>
        <v>0</v>
      </c>
      <c r="X12" s="25">
        <f t="shared" si="5"/>
        <v>1</v>
      </c>
      <c r="Y12" s="25">
        <f t="shared" si="6"/>
        <v>1</v>
      </c>
      <c r="Z12" s="49">
        <f t="shared" si="7"/>
        <v>1</v>
      </c>
      <c r="AA12" s="68">
        <f>SUM(X12:X13)/2</f>
        <v>1</v>
      </c>
      <c r="AB12" s="68">
        <f>SUM(Y12:Y13)/2</f>
        <v>0.75</v>
      </c>
      <c r="AC12" s="79">
        <f t="shared" ref="AC12:AC63" si="9">AB12/AA12</f>
        <v>0.75</v>
      </c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/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/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/>
      <c r="DY12" s="27"/>
      <c r="DZ12" s="27"/>
      <c r="EA12" s="27"/>
      <c r="EB12" s="27"/>
      <c r="EC12" s="27"/>
      <c r="ED12" s="27"/>
      <c r="EE12" s="27"/>
      <c r="EF12" s="27"/>
      <c r="EG12" s="27"/>
      <c r="EH12" s="27"/>
      <c r="EI12" s="27"/>
      <c r="EJ12" s="27"/>
      <c r="EK12" s="27"/>
      <c r="EL12" s="27"/>
      <c r="EM12" s="27"/>
      <c r="EN12" s="27"/>
      <c r="EO12" s="27"/>
      <c r="EP12" s="27"/>
      <c r="EQ12" s="27"/>
      <c r="ER12" s="27"/>
      <c r="ES12" s="27"/>
      <c r="ET12" s="27"/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7"/>
      <c r="FF12" s="27"/>
      <c r="FG12" s="27"/>
      <c r="FH12" s="27"/>
      <c r="FI12" s="27"/>
      <c r="FJ12" s="27"/>
      <c r="FK12" s="27"/>
      <c r="FL12" s="27"/>
      <c r="FM12" s="27"/>
      <c r="FN12" s="27"/>
      <c r="FO12" s="27"/>
      <c r="FP12" s="27"/>
      <c r="FQ12" s="27"/>
      <c r="FR12" s="27"/>
      <c r="FS12" s="27"/>
      <c r="FT12" s="27"/>
      <c r="FU12" s="27"/>
      <c r="FV12" s="27"/>
      <c r="FW12" s="27"/>
      <c r="FX12" s="27"/>
      <c r="FY12" s="27"/>
      <c r="FZ12" s="27"/>
      <c r="GA12" s="27"/>
      <c r="GB12" s="27"/>
      <c r="GC12" s="27"/>
      <c r="GD12" s="27"/>
      <c r="GE12" s="27"/>
      <c r="GF12" s="27"/>
      <c r="GG12" s="27"/>
      <c r="GH12" s="27"/>
      <c r="GI12" s="27"/>
      <c r="GJ12" s="27"/>
      <c r="GK12" s="27"/>
      <c r="GL12" s="27"/>
      <c r="GM12" s="27"/>
      <c r="GN12" s="27"/>
      <c r="GO12" s="27"/>
      <c r="GP12" s="27"/>
      <c r="GQ12" s="27"/>
      <c r="GR12" s="27"/>
      <c r="GS12" s="27"/>
      <c r="GT12" s="27"/>
      <c r="GU12" s="27"/>
      <c r="GV12" s="27"/>
      <c r="GW12" s="27"/>
      <c r="GX12" s="27"/>
      <c r="GY12" s="27"/>
      <c r="GZ12" s="27"/>
      <c r="HA12" s="27"/>
      <c r="HB12" s="27"/>
      <c r="HC12" s="27"/>
      <c r="HD12" s="27"/>
      <c r="HE12" s="27"/>
      <c r="HF12" s="27"/>
      <c r="HG12" s="27"/>
      <c r="HH12" s="27"/>
      <c r="HI12" s="27"/>
      <c r="HJ12" s="27"/>
      <c r="HK12" s="27"/>
      <c r="HL12" s="27"/>
      <c r="HM12" s="27"/>
      <c r="HN12" s="27"/>
      <c r="HO12" s="27"/>
      <c r="HP12" s="27"/>
      <c r="HQ12" s="27"/>
      <c r="HR12" s="27"/>
      <c r="HS12" s="27"/>
    </row>
    <row r="13" spans="1:227" ht="62.25" customHeight="1" x14ac:dyDescent="0.3">
      <c r="B13" s="90"/>
      <c r="C13" s="90"/>
      <c r="D13" s="92"/>
      <c r="E13" s="90"/>
      <c r="F13" s="96"/>
      <c r="G13" s="92"/>
      <c r="H13" s="94"/>
      <c r="I13" s="94"/>
      <c r="J13" s="18" t="s">
        <v>54</v>
      </c>
      <c r="K13" s="72"/>
      <c r="L13" s="25">
        <v>0</v>
      </c>
      <c r="M13" s="25">
        <v>0</v>
      </c>
      <c r="N13" s="25">
        <f>IFERROR(M13/L13,0%)</f>
        <v>0</v>
      </c>
      <c r="O13" s="25">
        <v>0.5</v>
      </c>
      <c r="P13" s="25">
        <v>0.5</v>
      </c>
      <c r="Q13" s="25">
        <f t="shared" si="2"/>
        <v>1</v>
      </c>
      <c r="R13" s="25">
        <v>0</v>
      </c>
      <c r="S13" s="25">
        <v>0</v>
      </c>
      <c r="T13" s="25">
        <f t="shared" si="8"/>
        <v>0</v>
      </c>
      <c r="U13" s="25">
        <v>0.5</v>
      </c>
      <c r="V13" s="25">
        <v>0</v>
      </c>
      <c r="W13" s="25">
        <f t="shared" ref="W13:W14" si="10">IFERROR(V13/U13,0%)</f>
        <v>0</v>
      </c>
      <c r="X13" s="25">
        <f t="shared" si="5"/>
        <v>1</v>
      </c>
      <c r="Y13" s="25">
        <f t="shared" si="6"/>
        <v>0.5</v>
      </c>
      <c r="Z13" s="49">
        <f t="shared" si="7"/>
        <v>0.5</v>
      </c>
      <c r="AA13" s="69"/>
      <c r="AB13" s="69"/>
      <c r="AC13" s="80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/>
      <c r="DC13" s="27"/>
      <c r="DD13" s="27"/>
      <c r="DE13" s="27"/>
      <c r="DF13" s="27"/>
      <c r="DG13" s="27"/>
      <c r="DH13" s="27"/>
      <c r="DI13" s="27"/>
      <c r="DJ13" s="27"/>
      <c r="DK13" s="27"/>
      <c r="DL13" s="27"/>
      <c r="DM13" s="27"/>
      <c r="DN13" s="27"/>
      <c r="DO13" s="27"/>
      <c r="DP13" s="27"/>
      <c r="DQ13" s="27"/>
      <c r="DR13" s="27"/>
      <c r="DS13" s="27"/>
      <c r="DT13" s="27"/>
      <c r="DU13" s="27"/>
      <c r="DV13" s="27"/>
      <c r="DW13" s="27"/>
      <c r="DX13" s="27"/>
      <c r="DY13" s="27"/>
      <c r="DZ13" s="27"/>
      <c r="EA13" s="27"/>
      <c r="EB13" s="27"/>
      <c r="EC13" s="27"/>
      <c r="ED13" s="27"/>
      <c r="EE13" s="27"/>
      <c r="EF13" s="27"/>
      <c r="EG13" s="27"/>
      <c r="EH13" s="27"/>
      <c r="EI13" s="27"/>
      <c r="EJ13" s="27"/>
      <c r="EK13" s="27"/>
      <c r="EL13" s="27"/>
      <c r="EM13" s="27"/>
      <c r="EN13" s="27"/>
      <c r="EO13" s="27"/>
      <c r="EP13" s="27"/>
      <c r="EQ13" s="27"/>
      <c r="ER13" s="27"/>
      <c r="ES13" s="27"/>
      <c r="ET13" s="27"/>
      <c r="EU13" s="27"/>
      <c r="EV13" s="27"/>
      <c r="EW13" s="27"/>
      <c r="EX13" s="27"/>
      <c r="EY13" s="27"/>
      <c r="EZ13" s="27"/>
      <c r="FA13" s="27"/>
      <c r="FB13" s="27"/>
      <c r="FC13" s="27"/>
      <c r="FD13" s="27"/>
      <c r="FE13" s="27"/>
      <c r="FF13" s="27"/>
      <c r="FG13" s="27"/>
      <c r="FH13" s="27"/>
      <c r="FI13" s="27"/>
      <c r="FJ13" s="27"/>
      <c r="FK13" s="27"/>
      <c r="FL13" s="27"/>
      <c r="FM13" s="27"/>
      <c r="FN13" s="27"/>
      <c r="FO13" s="27"/>
      <c r="FP13" s="27"/>
      <c r="FQ13" s="27"/>
      <c r="FR13" s="27"/>
      <c r="FS13" s="27"/>
      <c r="FT13" s="27"/>
      <c r="FU13" s="27"/>
      <c r="FV13" s="27"/>
      <c r="FW13" s="27"/>
      <c r="FX13" s="27"/>
      <c r="FY13" s="27"/>
      <c r="FZ13" s="27"/>
      <c r="GA13" s="27"/>
      <c r="GB13" s="27"/>
      <c r="GC13" s="27"/>
      <c r="GD13" s="27"/>
      <c r="GE13" s="27"/>
      <c r="GF13" s="27"/>
      <c r="GG13" s="27"/>
      <c r="GH13" s="27"/>
      <c r="GI13" s="27"/>
      <c r="GJ13" s="27"/>
      <c r="GK13" s="27"/>
      <c r="GL13" s="27"/>
      <c r="GM13" s="27"/>
      <c r="GN13" s="27"/>
      <c r="GO13" s="27"/>
      <c r="GP13" s="27"/>
      <c r="GQ13" s="27"/>
      <c r="GR13" s="27"/>
      <c r="GS13" s="27"/>
      <c r="GT13" s="27"/>
      <c r="GU13" s="27"/>
      <c r="GV13" s="27"/>
      <c r="GW13" s="27"/>
      <c r="GX13" s="27"/>
      <c r="GY13" s="27"/>
      <c r="GZ13" s="27"/>
      <c r="HA13" s="27"/>
      <c r="HB13" s="27"/>
      <c r="HC13" s="27"/>
      <c r="HD13" s="27"/>
      <c r="HE13" s="27"/>
      <c r="HF13" s="27"/>
      <c r="HG13" s="27"/>
      <c r="HH13" s="27"/>
      <c r="HI13" s="27"/>
      <c r="HJ13" s="27"/>
      <c r="HK13" s="27"/>
      <c r="HL13" s="27"/>
      <c r="HM13" s="27"/>
      <c r="HN13" s="27"/>
      <c r="HO13" s="27"/>
      <c r="HP13" s="27"/>
      <c r="HQ13" s="27"/>
      <c r="HR13" s="27"/>
      <c r="HS13" s="27"/>
    </row>
    <row r="14" spans="1:227" ht="37.5" customHeight="1" x14ac:dyDescent="0.3">
      <c r="B14" s="90"/>
      <c r="C14" s="90"/>
      <c r="D14" s="92"/>
      <c r="E14" s="90"/>
      <c r="F14" s="96"/>
      <c r="G14" s="37" t="s">
        <v>56</v>
      </c>
      <c r="H14" s="39">
        <v>44256</v>
      </c>
      <c r="I14" s="39">
        <v>44377</v>
      </c>
      <c r="J14" s="18" t="s">
        <v>57</v>
      </c>
      <c r="K14" s="72"/>
      <c r="L14" s="25">
        <v>0</v>
      </c>
      <c r="M14" s="25">
        <v>0</v>
      </c>
      <c r="N14" s="25">
        <f>IFERROR(M14/L14,0%)</f>
        <v>0</v>
      </c>
      <c r="O14" s="25">
        <v>0.5</v>
      </c>
      <c r="P14" s="25">
        <v>0.5</v>
      </c>
      <c r="Q14" s="25">
        <f t="shared" si="2"/>
        <v>1</v>
      </c>
      <c r="R14" s="25">
        <v>0.5</v>
      </c>
      <c r="S14" s="25">
        <v>0.5</v>
      </c>
      <c r="T14" s="25">
        <f t="shared" si="8"/>
        <v>1</v>
      </c>
      <c r="U14" s="25">
        <v>0</v>
      </c>
      <c r="V14" s="25">
        <v>0</v>
      </c>
      <c r="W14" s="25">
        <f t="shared" si="10"/>
        <v>0</v>
      </c>
      <c r="X14" s="25">
        <f t="shared" si="5"/>
        <v>1</v>
      </c>
      <c r="Y14" s="25">
        <f t="shared" si="6"/>
        <v>1</v>
      </c>
      <c r="Z14" s="49">
        <f t="shared" si="7"/>
        <v>1</v>
      </c>
      <c r="AA14" s="25">
        <f>X14</f>
        <v>1</v>
      </c>
      <c r="AB14" s="25">
        <f>SUM(M14,P14,S14,V14)</f>
        <v>1</v>
      </c>
      <c r="AC14" s="49">
        <f t="shared" si="9"/>
        <v>1</v>
      </c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/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/>
      <c r="DN14" s="27"/>
      <c r="DO14" s="27"/>
      <c r="DP14" s="27"/>
      <c r="DQ14" s="27"/>
      <c r="DR14" s="27"/>
      <c r="DS14" s="27"/>
      <c r="DT14" s="27"/>
      <c r="DU14" s="27"/>
      <c r="DV14" s="27"/>
      <c r="DW14" s="27"/>
      <c r="DX14" s="27"/>
      <c r="DY14" s="27"/>
      <c r="DZ14" s="27"/>
      <c r="EA14" s="27"/>
      <c r="EB14" s="27"/>
      <c r="EC14" s="27"/>
      <c r="ED14" s="27"/>
      <c r="EE14" s="27"/>
      <c r="EF14" s="27"/>
      <c r="EG14" s="27"/>
      <c r="EH14" s="27"/>
      <c r="EI14" s="27"/>
      <c r="EJ14" s="27"/>
      <c r="EK14" s="27"/>
      <c r="EL14" s="27"/>
      <c r="EM14" s="27"/>
      <c r="EN14" s="27"/>
      <c r="EO14" s="27"/>
      <c r="EP14" s="27"/>
      <c r="EQ14" s="27"/>
      <c r="ER14" s="27"/>
      <c r="ES14" s="27"/>
      <c r="ET14" s="27"/>
      <c r="EU14" s="27"/>
      <c r="EV14" s="27"/>
      <c r="EW14" s="27"/>
      <c r="EX14" s="27"/>
      <c r="EY14" s="27"/>
      <c r="EZ14" s="27"/>
      <c r="FA14" s="27"/>
      <c r="FB14" s="27"/>
      <c r="FC14" s="27"/>
      <c r="FD14" s="27"/>
      <c r="FE14" s="27"/>
      <c r="FF14" s="27"/>
      <c r="FG14" s="27"/>
      <c r="FH14" s="27"/>
      <c r="FI14" s="27"/>
      <c r="FJ14" s="27"/>
      <c r="FK14" s="27"/>
      <c r="FL14" s="27"/>
      <c r="FM14" s="27"/>
      <c r="FN14" s="27"/>
      <c r="FO14" s="27"/>
      <c r="FP14" s="27"/>
      <c r="FQ14" s="27"/>
      <c r="FR14" s="27"/>
      <c r="FS14" s="27"/>
      <c r="FT14" s="27"/>
      <c r="FU14" s="27"/>
      <c r="FV14" s="27"/>
      <c r="FW14" s="27"/>
      <c r="FX14" s="27"/>
      <c r="FY14" s="27"/>
      <c r="FZ14" s="27"/>
      <c r="GA14" s="27"/>
      <c r="GB14" s="27"/>
      <c r="GC14" s="27"/>
      <c r="GD14" s="27"/>
      <c r="GE14" s="27"/>
      <c r="GF14" s="27"/>
      <c r="GG14" s="27"/>
      <c r="GH14" s="27"/>
      <c r="GI14" s="27"/>
      <c r="GJ14" s="27"/>
      <c r="GK14" s="27"/>
      <c r="GL14" s="27"/>
      <c r="GM14" s="27"/>
      <c r="GN14" s="27"/>
      <c r="GO14" s="27"/>
      <c r="GP14" s="27"/>
      <c r="GQ14" s="27"/>
      <c r="GR14" s="27"/>
      <c r="GS14" s="27"/>
      <c r="GT14" s="27"/>
      <c r="GU14" s="27"/>
      <c r="GV14" s="27"/>
      <c r="GW14" s="27"/>
      <c r="GX14" s="27"/>
      <c r="GY14" s="27"/>
      <c r="GZ14" s="27"/>
      <c r="HA14" s="27"/>
      <c r="HB14" s="27"/>
      <c r="HC14" s="27"/>
      <c r="HD14" s="27"/>
      <c r="HE14" s="27"/>
      <c r="HF14" s="27"/>
      <c r="HG14" s="27"/>
      <c r="HH14" s="27"/>
      <c r="HI14" s="27"/>
      <c r="HJ14" s="27"/>
      <c r="HK14" s="27"/>
      <c r="HL14" s="27"/>
      <c r="HM14" s="27"/>
      <c r="HN14" s="27"/>
      <c r="HO14" s="27"/>
      <c r="HP14" s="27"/>
      <c r="HQ14" s="27"/>
      <c r="HR14" s="27"/>
      <c r="HS14" s="27"/>
    </row>
    <row r="15" spans="1:227" ht="69" customHeight="1" x14ac:dyDescent="0.3">
      <c r="B15" s="90"/>
      <c r="C15" s="90"/>
      <c r="D15" s="47" t="s">
        <v>58</v>
      </c>
      <c r="E15" s="90"/>
      <c r="F15" s="96"/>
      <c r="G15" s="37" t="s">
        <v>59</v>
      </c>
      <c r="H15" s="39">
        <v>44197</v>
      </c>
      <c r="I15" s="39">
        <v>44561</v>
      </c>
      <c r="J15" s="18" t="s">
        <v>60</v>
      </c>
      <c r="K15" s="72"/>
      <c r="L15" s="25">
        <v>0.25</v>
      </c>
      <c r="M15" s="25">
        <v>0.25</v>
      </c>
      <c r="N15" s="25">
        <f t="shared" si="1"/>
        <v>1</v>
      </c>
      <c r="O15" s="25">
        <v>0.25</v>
      </c>
      <c r="P15" s="25">
        <v>0.20500000000000002</v>
      </c>
      <c r="Q15" s="25">
        <f t="shared" si="2"/>
        <v>0.82000000000000006</v>
      </c>
      <c r="R15" s="25">
        <v>0.25</v>
      </c>
      <c r="S15" s="25">
        <v>0.245</v>
      </c>
      <c r="T15" s="25">
        <f t="shared" si="3"/>
        <v>0.98</v>
      </c>
      <c r="U15" s="25">
        <v>0.25</v>
      </c>
      <c r="V15" s="25">
        <v>0</v>
      </c>
      <c r="W15" s="25">
        <f t="shared" si="4"/>
        <v>0</v>
      </c>
      <c r="X15" s="25">
        <f t="shared" si="5"/>
        <v>1</v>
      </c>
      <c r="Y15" s="25">
        <f t="shared" si="6"/>
        <v>0.7</v>
      </c>
      <c r="Z15" s="49">
        <f t="shared" si="7"/>
        <v>0.7</v>
      </c>
      <c r="AA15" s="25">
        <f>SUM(X14)</f>
        <v>1</v>
      </c>
      <c r="AB15" s="25">
        <f>SUM(M15,P15,S15,V15)</f>
        <v>0.7</v>
      </c>
      <c r="AC15" s="49">
        <f t="shared" si="9"/>
        <v>0.7</v>
      </c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/>
      <c r="DC15" s="27"/>
      <c r="DD15" s="27"/>
      <c r="DE15" s="27"/>
      <c r="DF15" s="27"/>
      <c r="DG15" s="27"/>
      <c r="DH15" s="27"/>
      <c r="DI15" s="27"/>
      <c r="DJ15" s="27"/>
      <c r="DK15" s="27"/>
      <c r="DL15" s="27"/>
      <c r="DM15" s="27"/>
      <c r="DN15" s="27"/>
      <c r="DO15" s="27"/>
      <c r="DP15" s="27"/>
      <c r="DQ15" s="27"/>
      <c r="DR15" s="27"/>
      <c r="DS15" s="27"/>
      <c r="DT15" s="27"/>
      <c r="DU15" s="27"/>
      <c r="DV15" s="27"/>
      <c r="DW15" s="27"/>
      <c r="DX15" s="27"/>
      <c r="DY15" s="27"/>
      <c r="DZ15" s="27"/>
      <c r="EA15" s="27"/>
      <c r="EB15" s="27"/>
      <c r="EC15" s="27"/>
      <c r="ED15" s="27"/>
      <c r="EE15" s="27"/>
      <c r="EF15" s="27"/>
      <c r="EG15" s="27"/>
      <c r="EH15" s="27"/>
      <c r="EI15" s="27"/>
      <c r="EJ15" s="27"/>
      <c r="EK15" s="27"/>
      <c r="EL15" s="27"/>
      <c r="EM15" s="27"/>
      <c r="EN15" s="27"/>
      <c r="EO15" s="27"/>
      <c r="EP15" s="27"/>
      <c r="EQ15" s="27"/>
      <c r="ER15" s="27"/>
      <c r="ES15" s="27"/>
      <c r="ET15" s="27"/>
      <c r="EU15" s="27"/>
      <c r="EV15" s="27"/>
      <c r="EW15" s="27"/>
      <c r="EX15" s="27"/>
      <c r="EY15" s="27"/>
      <c r="EZ15" s="27"/>
      <c r="FA15" s="27"/>
      <c r="FB15" s="27"/>
      <c r="FC15" s="27"/>
      <c r="FD15" s="27"/>
      <c r="FE15" s="27"/>
      <c r="FF15" s="27"/>
      <c r="FG15" s="27"/>
      <c r="FH15" s="27"/>
      <c r="FI15" s="27"/>
      <c r="FJ15" s="27"/>
      <c r="FK15" s="27"/>
      <c r="FL15" s="27"/>
      <c r="FM15" s="27"/>
      <c r="FN15" s="27"/>
      <c r="FO15" s="27"/>
      <c r="FP15" s="27"/>
      <c r="FQ15" s="27"/>
      <c r="FR15" s="27"/>
      <c r="FS15" s="27"/>
      <c r="FT15" s="27"/>
      <c r="FU15" s="27"/>
      <c r="FV15" s="27"/>
      <c r="FW15" s="27"/>
      <c r="FX15" s="27"/>
      <c r="FY15" s="27"/>
      <c r="FZ15" s="27"/>
      <c r="GA15" s="27"/>
      <c r="GB15" s="27"/>
      <c r="GC15" s="27"/>
      <c r="GD15" s="27"/>
      <c r="GE15" s="27"/>
      <c r="GF15" s="27"/>
      <c r="GG15" s="27"/>
      <c r="GH15" s="27"/>
      <c r="GI15" s="27"/>
      <c r="GJ15" s="27"/>
      <c r="GK15" s="27"/>
      <c r="GL15" s="27"/>
      <c r="GM15" s="27"/>
      <c r="GN15" s="27"/>
      <c r="GO15" s="27"/>
      <c r="GP15" s="27"/>
      <c r="GQ15" s="27"/>
      <c r="GR15" s="27"/>
      <c r="GS15" s="27"/>
      <c r="GT15" s="27"/>
      <c r="GU15" s="27"/>
      <c r="GV15" s="27"/>
      <c r="GW15" s="27"/>
      <c r="GX15" s="27"/>
      <c r="GY15" s="27"/>
      <c r="GZ15" s="27"/>
      <c r="HA15" s="27"/>
      <c r="HB15" s="27"/>
      <c r="HC15" s="27"/>
      <c r="HD15" s="27"/>
      <c r="HE15" s="27"/>
      <c r="HF15" s="27"/>
      <c r="HG15" s="27"/>
      <c r="HH15" s="27"/>
      <c r="HI15" s="27"/>
      <c r="HJ15" s="27"/>
      <c r="HK15" s="27"/>
      <c r="HL15" s="27"/>
      <c r="HM15" s="27"/>
      <c r="HN15" s="27"/>
      <c r="HO15" s="27"/>
      <c r="HP15" s="27"/>
      <c r="HQ15" s="27"/>
      <c r="HR15" s="27"/>
      <c r="HS15" s="27"/>
    </row>
    <row r="16" spans="1:227" s="45" customFormat="1" ht="32.25" customHeight="1" x14ac:dyDescent="0.25">
      <c r="B16" s="90"/>
      <c r="C16" s="90"/>
      <c r="D16" s="91" t="s">
        <v>85</v>
      </c>
      <c r="E16" s="90"/>
      <c r="F16" s="96"/>
      <c r="G16" s="92" t="s">
        <v>74</v>
      </c>
      <c r="H16" s="93">
        <v>44197</v>
      </c>
      <c r="I16" s="93">
        <v>44561</v>
      </c>
      <c r="J16" s="18" t="s">
        <v>62</v>
      </c>
      <c r="K16" s="72"/>
      <c r="L16" s="50">
        <v>0.5</v>
      </c>
      <c r="M16" s="50">
        <v>0.5</v>
      </c>
      <c r="N16" s="25">
        <f t="shared" si="1"/>
        <v>1</v>
      </c>
      <c r="O16" s="25">
        <v>0.5</v>
      </c>
      <c r="P16" s="25">
        <v>0</v>
      </c>
      <c r="Q16" s="25">
        <f t="shared" si="2"/>
        <v>0</v>
      </c>
      <c r="R16" s="25">
        <v>0</v>
      </c>
      <c r="S16" s="25">
        <v>0.5</v>
      </c>
      <c r="T16" s="25">
        <f>IFERROR(S16/R16,0%)</f>
        <v>0</v>
      </c>
      <c r="U16" s="49">
        <v>0</v>
      </c>
      <c r="V16" s="25">
        <v>0</v>
      </c>
      <c r="W16" s="25">
        <f>IFERROR(V16/U16,0%)</f>
        <v>0</v>
      </c>
      <c r="X16" s="25">
        <f t="shared" si="5"/>
        <v>1</v>
      </c>
      <c r="Y16" s="25">
        <f t="shared" si="6"/>
        <v>1</v>
      </c>
      <c r="Z16" s="49">
        <f t="shared" si="7"/>
        <v>1</v>
      </c>
      <c r="AA16" s="68">
        <f>SUM(X16:X18)/3</f>
        <v>1</v>
      </c>
      <c r="AB16" s="68">
        <f>SUM(Y16:Y18)/3</f>
        <v>0.84</v>
      </c>
      <c r="AC16" s="68">
        <f>AB16/AA16</f>
        <v>0.84</v>
      </c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6"/>
      <c r="BM16" s="46"/>
      <c r="BN16" s="46"/>
      <c r="BO16" s="46"/>
      <c r="BP16" s="46"/>
      <c r="BQ16" s="46"/>
      <c r="BR16" s="46"/>
      <c r="BS16" s="46"/>
      <c r="BT16" s="46"/>
      <c r="BU16" s="46"/>
      <c r="BV16" s="46"/>
      <c r="BW16" s="46"/>
      <c r="BX16" s="46"/>
      <c r="BY16" s="46"/>
      <c r="BZ16" s="46"/>
      <c r="CA16" s="46"/>
      <c r="CB16" s="46"/>
      <c r="CC16" s="46"/>
      <c r="CD16" s="46"/>
      <c r="CE16" s="46"/>
      <c r="CF16" s="46"/>
      <c r="CG16" s="46"/>
      <c r="CH16" s="46"/>
      <c r="CI16" s="46"/>
      <c r="CJ16" s="46"/>
      <c r="CK16" s="46"/>
      <c r="CL16" s="46"/>
      <c r="CM16" s="46"/>
      <c r="CN16" s="46"/>
      <c r="CO16" s="46"/>
      <c r="CP16" s="46"/>
      <c r="CQ16" s="46"/>
      <c r="CR16" s="46"/>
      <c r="CS16" s="46"/>
      <c r="CT16" s="46"/>
      <c r="CU16" s="46"/>
      <c r="CV16" s="46"/>
      <c r="CW16" s="46"/>
      <c r="CX16" s="46"/>
      <c r="CY16" s="46"/>
      <c r="CZ16" s="46"/>
      <c r="DA16" s="46"/>
      <c r="DB16" s="46"/>
      <c r="DC16" s="46"/>
      <c r="DD16" s="46"/>
      <c r="DE16" s="46"/>
      <c r="DF16" s="46"/>
      <c r="DG16" s="46"/>
      <c r="DH16" s="46"/>
      <c r="DI16" s="46"/>
      <c r="DJ16" s="46"/>
      <c r="DK16" s="46"/>
      <c r="DL16" s="46"/>
      <c r="DM16" s="46"/>
      <c r="DN16" s="46"/>
      <c r="DO16" s="46"/>
      <c r="DP16" s="46"/>
      <c r="DQ16" s="46"/>
      <c r="DR16" s="46"/>
      <c r="DS16" s="46"/>
      <c r="DT16" s="46"/>
      <c r="DU16" s="46"/>
      <c r="DV16" s="46"/>
      <c r="DW16" s="46"/>
      <c r="DX16" s="46"/>
      <c r="DY16" s="46"/>
      <c r="DZ16" s="46"/>
      <c r="EA16" s="46"/>
      <c r="EB16" s="46"/>
      <c r="EC16" s="46"/>
      <c r="ED16" s="46"/>
      <c r="EE16" s="46"/>
      <c r="EF16" s="46"/>
      <c r="EG16" s="46"/>
      <c r="EH16" s="46"/>
      <c r="EI16" s="46"/>
      <c r="EJ16" s="46"/>
      <c r="EK16" s="46"/>
      <c r="EL16" s="46"/>
      <c r="EM16" s="46"/>
      <c r="EN16" s="46"/>
      <c r="EO16" s="46"/>
      <c r="EP16" s="46"/>
      <c r="EQ16" s="46"/>
      <c r="ER16" s="46"/>
      <c r="ES16" s="46"/>
      <c r="ET16" s="46"/>
      <c r="EU16" s="46"/>
      <c r="EV16" s="46"/>
      <c r="EW16" s="46"/>
      <c r="EX16" s="46"/>
      <c r="EY16" s="46"/>
      <c r="EZ16" s="46"/>
      <c r="FA16" s="46"/>
      <c r="FB16" s="46"/>
      <c r="FC16" s="46"/>
      <c r="FD16" s="46"/>
      <c r="FE16" s="46"/>
      <c r="FF16" s="46"/>
      <c r="FG16" s="46"/>
      <c r="FH16" s="46"/>
      <c r="FI16" s="46"/>
      <c r="FJ16" s="46"/>
      <c r="FK16" s="46"/>
      <c r="FL16" s="46"/>
      <c r="FM16" s="46"/>
      <c r="FN16" s="46"/>
      <c r="FO16" s="46"/>
      <c r="FP16" s="46"/>
      <c r="FQ16" s="46"/>
      <c r="FR16" s="46"/>
      <c r="FS16" s="46"/>
      <c r="FT16" s="46"/>
      <c r="FU16" s="46"/>
      <c r="FV16" s="46"/>
      <c r="FW16" s="46"/>
      <c r="FX16" s="46"/>
      <c r="FY16" s="46"/>
      <c r="FZ16" s="46"/>
      <c r="GA16" s="46"/>
      <c r="GB16" s="46"/>
      <c r="GC16" s="46"/>
      <c r="GD16" s="46"/>
      <c r="GE16" s="46"/>
      <c r="GF16" s="46"/>
      <c r="GG16" s="46"/>
      <c r="GH16" s="46"/>
      <c r="GI16" s="46"/>
      <c r="GJ16" s="46"/>
      <c r="GK16" s="46"/>
      <c r="GL16" s="46"/>
      <c r="GM16" s="46"/>
      <c r="GN16" s="46"/>
      <c r="GO16" s="46"/>
      <c r="GP16" s="46"/>
      <c r="GQ16" s="46"/>
      <c r="GR16" s="46"/>
      <c r="GS16" s="46"/>
      <c r="GT16" s="46"/>
      <c r="GU16" s="46"/>
      <c r="GV16" s="46"/>
      <c r="GW16" s="46"/>
      <c r="GX16" s="46"/>
      <c r="GY16" s="46"/>
      <c r="GZ16" s="46"/>
      <c r="HA16" s="46"/>
      <c r="HB16" s="46"/>
      <c r="HC16" s="46"/>
      <c r="HD16" s="46"/>
      <c r="HE16" s="46"/>
      <c r="HF16" s="46"/>
      <c r="HG16" s="46"/>
      <c r="HH16" s="46"/>
      <c r="HI16" s="46"/>
      <c r="HJ16" s="46"/>
      <c r="HK16" s="46"/>
      <c r="HL16" s="46"/>
      <c r="HM16" s="46"/>
      <c r="HN16" s="46"/>
      <c r="HO16" s="46"/>
      <c r="HP16" s="46"/>
      <c r="HQ16" s="46"/>
      <c r="HR16" s="46"/>
      <c r="HS16" s="46"/>
    </row>
    <row r="17" spans="2:227" s="45" customFormat="1" ht="86.25" customHeight="1" x14ac:dyDescent="0.25">
      <c r="B17" s="90"/>
      <c r="C17" s="90"/>
      <c r="D17" s="91"/>
      <c r="E17" s="90"/>
      <c r="F17" s="96"/>
      <c r="G17" s="92"/>
      <c r="H17" s="98"/>
      <c r="I17" s="98"/>
      <c r="J17" s="18" t="s">
        <v>63</v>
      </c>
      <c r="K17" s="72"/>
      <c r="L17" s="50">
        <v>0.16</v>
      </c>
      <c r="M17" s="50">
        <v>0.16</v>
      </c>
      <c r="N17" s="25">
        <f t="shared" si="1"/>
        <v>1</v>
      </c>
      <c r="O17" s="25">
        <v>0.36</v>
      </c>
      <c r="P17" s="25">
        <v>0.36</v>
      </c>
      <c r="Q17" s="25">
        <f t="shared" si="2"/>
        <v>1</v>
      </c>
      <c r="R17" s="25">
        <v>0.36</v>
      </c>
      <c r="S17" s="25">
        <v>0</v>
      </c>
      <c r="T17" s="25">
        <f t="shared" si="3"/>
        <v>0</v>
      </c>
      <c r="U17" s="49">
        <v>0.12</v>
      </c>
      <c r="V17" s="25">
        <v>0</v>
      </c>
      <c r="W17" s="25">
        <f t="shared" si="4"/>
        <v>0</v>
      </c>
      <c r="X17" s="25">
        <f t="shared" si="5"/>
        <v>1</v>
      </c>
      <c r="Y17" s="25">
        <f t="shared" si="6"/>
        <v>0.52</v>
      </c>
      <c r="Z17" s="49">
        <f t="shared" si="7"/>
        <v>0.52</v>
      </c>
      <c r="AA17" s="70"/>
      <c r="AB17" s="70"/>
      <c r="AC17" s="70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46"/>
      <c r="BM17" s="46"/>
      <c r="BN17" s="46"/>
      <c r="BO17" s="46"/>
      <c r="BP17" s="46"/>
      <c r="BQ17" s="46"/>
      <c r="BR17" s="46"/>
      <c r="BS17" s="46"/>
      <c r="BT17" s="46"/>
      <c r="BU17" s="46"/>
      <c r="BV17" s="46"/>
      <c r="BW17" s="46"/>
      <c r="BX17" s="46"/>
      <c r="BY17" s="46"/>
      <c r="BZ17" s="46"/>
      <c r="CA17" s="46"/>
      <c r="CB17" s="46"/>
      <c r="CC17" s="46"/>
      <c r="CD17" s="46"/>
      <c r="CE17" s="46"/>
      <c r="CF17" s="46"/>
      <c r="CG17" s="46"/>
      <c r="CH17" s="46"/>
      <c r="CI17" s="46"/>
      <c r="CJ17" s="46"/>
      <c r="CK17" s="46"/>
      <c r="CL17" s="46"/>
      <c r="CM17" s="46"/>
      <c r="CN17" s="46"/>
      <c r="CO17" s="46"/>
      <c r="CP17" s="46"/>
      <c r="CQ17" s="46"/>
      <c r="CR17" s="46"/>
      <c r="CS17" s="46"/>
      <c r="CT17" s="46"/>
      <c r="CU17" s="46"/>
      <c r="CV17" s="46"/>
      <c r="CW17" s="46"/>
      <c r="CX17" s="46"/>
      <c r="CY17" s="46"/>
      <c r="CZ17" s="46"/>
      <c r="DA17" s="46"/>
      <c r="DB17" s="46"/>
      <c r="DC17" s="46"/>
      <c r="DD17" s="46"/>
      <c r="DE17" s="46"/>
      <c r="DF17" s="46"/>
      <c r="DG17" s="46"/>
      <c r="DH17" s="46"/>
      <c r="DI17" s="46"/>
      <c r="DJ17" s="46"/>
      <c r="DK17" s="46"/>
      <c r="DL17" s="46"/>
      <c r="DM17" s="46"/>
      <c r="DN17" s="46"/>
      <c r="DO17" s="46"/>
      <c r="DP17" s="46"/>
      <c r="DQ17" s="46"/>
      <c r="DR17" s="46"/>
      <c r="DS17" s="46"/>
      <c r="DT17" s="46"/>
      <c r="DU17" s="46"/>
      <c r="DV17" s="46"/>
      <c r="DW17" s="46"/>
      <c r="DX17" s="46"/>
      <c r="DY17" s="46"/>
      <c r="DZ17" s="46"/>
      <c r="EA17" s="46"/>
      <c r="EB17" s="46"/>
      <c r="EC17" s="46"/>
      <c r="ED17" s="46"/>
      <c r="EE17" s="46"/>
      <c r="EF17" s="46"/>
      <c r="EG17" s="46"/>
      <c r="EH17" s="46"/>
      <c r="EI17" s="46"/>
      <c r="EJ17" s="46"/>
      <c r="EK17" s="46"/>
      <c r="EL17" s="46"/>
      <c r="EM17" s="46"/>
      <c r="EN17" s="46"/>
      <c r="EO17" s="46"/>
      <c r="EP17" s="46"/>
      <c r="EQ17" s="46"/>
      <c r="ER17" s="46"/>
      <c r="ES17" s="46"/>
      <c r="ET17" s="46"/>
      <c r="EU17" s="46"/>
      <c r="EV17" s="46"/>
      <c r="EW17" s="46"/>
      <c r="EX17" s="46"/>
      <c r="EY17" s="46"/>
      <c r="EZ17" s="46"/>
      <c r="FA17" s="46"/>
      <c r="FB17" s="46"/>
      <c r="FC17" s="46"/>
      <c r="FD17" s="46"/>
      <c r="FE17" s="46"/>
      <c r="FF17" s="46"/>
      <c r="FG17" s="46"/>
      <c r="FH17" s="46"/>
      <c r="FI17" s="46"/>
      <c r="FJ17" s="46"/>
      <c r="FK17" s="46"/>
      <c r="FL17" s="46"/>
      <c r="FM17" s="46"/>
      <c r="FN17" s="46"/>
      <c r="FO17" s="46"/>
      <c r="FP17" s="46"/>
      <c r="FQ17" s="46"/>
      <c r="FR17" s="46"/>
      <c r="FS17" s="46"/>
      <c r="FT17" s="46"/>
      <c r="FU17" s="46"/>
      <c r="FV17" s="46"/>
      <c r="FW17" s="46"/>
      <c r="FX17" s="46"/>
      <c r="FY17" s="46"/>
      <c r="FZ17" s="46"/>
      <c r="GA17" s="46"/>
      <c r="GB17" s="46"/>
      <c r="GC17" s="46"/>
      <c r="GD17" s="46"/>
      <c r="GE17" s="46"/>
      <c r="GF17" s="46"/>
      <c r="GG17" s="46"/>
      <c r="GH17" s="46"/>
      <c r="GI17" s="46"/>
      <c r="GJ17" s="46"/>
      <c r="GK17" s="46"/>
      <c r="GL17" s="46"/>
      <c r="GM17" s="46"/>
      <c r="GN17" s="46"/>
      <c r="GO17" s="46"/>
      <c r="GP17" s="46"/>
      <c r="GQ17" s="46"/>
      <c r="GR17" s="46"/>
      <c r="GS17" s="46"/>
      <c r="GT17" s="46"/>
      <c r="GU17" s="46"/>
      <c r="GV17" s="46"/>
      <c r="GW17" s="46"/>
      <c r="GX17" s="46"/>
      <c r="GY17" s="46"/>
      <c r="GZ17" s="46"/>
      <c r="HA17" s="46"/>
      <c r="HB17" s="46"/>
      <c r="HC17" s="46"/>
      <c r="HD17" s="46"/>
      <c r="HE17" s="46"/>
      <c r="HF17" s="46"/>
      <c r="HG17" s="46"/>
      <c r="HH17" s="46"/>
      <c r="HI17" s="46"/>
      <c r="HJ17" s="46"/>
      <c r="HK17" s="46"/>
      <c r="HL17" s="46"/>
      <c r="HM17" s="46"/>
      <c r="HN17" s="46"/>
      <c r="HO17" s="46"/>
      <c r="HP17" s="46"/>
      <c r="HQ17" s="46"/>
      <c r="HR17" s="46"/>
      <c r="HS17" s="46"/>
    </row>
    <row r="18" spans="2:227" s="45" customFormat="1" ht="38.25" customHeight="1" x14ac:dyDescent="0.25">
      <c r="B18" s="75"/>
      <c r="C18" s="75"/>
      <c r="D18" s="91"/>
      <c r="E18" s="90"/>
      <c r="F18" s="97"/>
      <c r="G18" s="92"/>
      <c r="H18" s="94"/>
      <c r="I18" s="94"/>
      <c r="J18" s="18" t="s">
        <v>64</v>
      </c>
      <c r="K18" s="72"/>
      <c r="L18" s="50">
        <v>0.24</v>
      </c>
      <c r="M18" s="50">
        <v>0.24</v>
      </c>
      <c r="N18" s="25">
        <f t="shared" si="1"/>
        <v>1</v>
      </c>
      <c r="O18" s="25">
        <v>0.57000000000000006</v>
      </c>
      <c r="P18" s="25">
        <v>0.56999999999999995</v>
      </c>
      <c r="Q18" s="25">
        <f t="shared" si="2"/>
        <v>0.99999999999999978</v>
      </c>
      <c r="R18" s="25">
        <v>0.19</v>
      </c>
      <c r="S18" s="25">
        <v>0.19</v>
      </c>
      <c r="T18" s="25">
        <f t="shared" si="3"/>
        <v>1</v>
      </c>
      <c r="U18" s="49">
        <v>0</v>
      </c>
      <c r="V18" s="25">
        <v>0</v>
      </c>
      <c r="W18" s="25">
        <f t="shared" ref="W18:W19" si="11">IFERROR(V18/U18,0%)</f>
        <v>0</v>
      </c>
      <c r="X18" s="25">
        <f t="shared" si="5"/>
        <v>1</v>
      </c>
      <c r="Y18" s="25">
        <f t="shared" si="6"/>
        <v>1</v>
      </c>
      <c r="Z18" s="49">
        <f t="shared" si="7"/>
        <v>1</v>
      </c>
      <c r="AA18" s="69"/>
      <c r="AB18" s="69"/>
      <c r="AC18" s="69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6"/>
      <c r="BM18" s="46"/>
      <c r="BN18" s="46"/>
      <c r="BO18" s="46"/>
      <c r="BP18" s="46"/>
      <c r="BQ18" s="46"/>
      <c r="BR18" s="46"/>
      <c r="BS18" s="46"/>
      <c r="BT18" s="46"/>
      <c r="BU18" s="46"/>
      <c r="BV18" s="46"/>
      <c r="BW18" s="46"/>
      <c r="BX18" s="46"/>
      <c r="BY18" s="46"/>
      <c r="BZ18" s="46"/>
      <c r="CA18" s="46"/>
      <c r="CB18" s="46"/>
      <c r="CC18" s="46"/>
      <c r="CD18" s="46"/>
      <c r="CE18" s="46"/>
      <c r="CF18" s="46"/>
      <c r="CG18" s="46"/>
      <c r="CH18" s="46"/>
      <c r="CI18" s="46"/>
      <c r="CJ18" s="46"/>
      <c r="CK18" s="46"/>
      <c r="CL18" s="46"/>
      <c r="CM18" s="46"/>
      <c r="CN18" s="46"/>
      <c r="CO18" s="46"/>
      <c r="CP18" s="46"/>
      <c r="CQ18" s="46"/>
      <c r="CR18" s="46"/>
      <c r="CS18" s="46"/>
      <c r="CT18" s="46"/>
      <c r="CU18" s="46"/>
      <c r="CV18" s="46"/>
      <c r="CW18" s="46"/>
      <c r="CX18" s="46"/>
      <c r="CY18" s="46"/>
      <c r="CZ18" s="46"/>
      <c r="DA18" s="46"/>
      <c r="DB18" s="46"/>
      <c r="DC18" s="46"/>
      <c r="DD18" s="46"/>
      <c r="DE18" s="46"/>
      <c r="DF18" s="46"/>
      <c r="DG18" s="46"/>
      <c r="DH18" s="46"/>
      <c r="DI18" s="46"/>
      <c r="DJ18" s="46"/>
      <c r="DK18" s="46"/>
      <c r="DL18" s="46"/>
      <c r="DM18" s="46"/>
      <c r="DN18" s="46"/>
      <c r="DO18" s="46"/>
      <c r="DP18" s="46"/>
      <c r="DQ18" s="46"/>
      <c r="DR18" s="46"/>
      <c r="DS18" s="46"/>
      <c r="DT18" s="46"/>
      <c r="DU18" s="46"/>
      <c r="DV18" s="46"/>
      <c r="DW18" s="46"/>
      <c r="DX18" s="46"/>
      <c r="DY18" s="46"/>
      <c r="DZ18" s="46"/>
      <c r="EA18" s="46"/>
      <c r="EB18" s="46"/>
      <c r="EC18" s="46"/>
      <c r="ED18" s="46"/>
      <c r="EE18" s="46"/>
      <c r="EF18" s="46"/>
      <c r="EG18" s="46"/>
      <c r="EH18" s="46"/>
      <c r="EI18" s="46"/>
      <c r="EJ18" s="46"/>
      <c r="EK18" s="46"/>
      <c r="EL18" s="46"/>
      <c r="EM18" s="46"/>
      <c r="EN18" s="46"/>
      <c r="EO18" s="46"/>
      <c r="EP18" s="46"/>
      <c r="EQ18" s="46"/>
      <c r="ER18" s="46"/>
      <c r="ES18" s="46"/>
      <c r="ET18" s="46"/>
      <c r="EU18" s="46"/>
      <c r="EV18" s="46"/>
      <c r="EW18" s="46"/>
      <c r="EX18" s="46"/>
      <c r="EY18" s="46"/>
      <c r="EZ18" s="46"/>
      <c r="FA18" s="46"/>
      <c r="FB18" s="46"/>
      <c r="FC18" s="46"/>
      <c r="FD18" s="46"/>
      <c r="FE18" s="46"/>
      <c r="FF18" s="46"/>
      <c r="FG18" s="46"/>
      <c r="FH18" s="46"/>
      <c r="FI18" s="46"/>
      <c r="FJ18" s="46"/>
      <c r="FK18" s="46"/>
      <c r="FL18" s="46"/>
      <c r="FM18" s="46"/>
      <c r="FN18" s="46"/>
      <c r="FO18" s="46"/>
      <c r="FP18" s="46"/>
      <c r="FQ18" s="46"/>
      <c r="FR18" s="46"/>
      <c r="FS18" s="46"/>
      <c r="FT18" s="46"/>
      <c r="FU18" s="46"/>
      <c r="FV18" s="46"/>
      <c r="FW18" s="46"/>
      <c r="FX18" s="46"/>
      <c r="FY18" s="46"/>
      <c r="FZ18" s="46"/>
      <c r="GA18" s="46"/>
      <c r="GB18" s="46"/>
      <c r="GC18" s="46"/>
      <c r="GD18" s="46"/>
      <c r="GE18" s="46"/>
      <c r="GF18" s="46"/>
      <c r="GG18" s="46"/>
      <c r="GH18" s="46"/>
      <c r="GI18" s="46"/>
      <c r="GJ18" s="46"/>
      <c r="GK18" s="46"/>
      <c r="GL18" s="46"/>
      <c r="GM18" s="46"/>
      <c r="GN18" s="46"/>
      <c r="GO18" s="46"/>
      <c r="GP18" s="46"/>
      <c r="GQ18" s="46"/>
      <c r="GR18" s="46"/>
      <c r="GS18" s="46"/>
      <c r="GT18" s="46"/>
      <c r="GU18" s="46"/>
      <c r="GV18" s="46"/>
      <c r="GW18" s="46"/>
      <c r="GX18" s="46"/>
      <c r="GY18" s="46"/>
      <c r="GZ18" s="46"/>
      <c r="HA18" s="46"/>
      <c r="HB18" s="46"/>
      <c r="HC18" s="46"/>
      <c r="HD18" s="46"/>
      <c r="HE18" s="46"/>
      <c r="HF18" s="46"/>
      <c r="HG18" s="46"/>
      <c r="HH18" s="46"/>
      <c r="HI18" s="46"/>
      <c r="HJ18" s="46"/>
      <c r="HK18" s="46"/>
      <c r="HL18" s="46"/>
      <c r="HM18" s="46"/>
      <c r="HN18" s="46"/>
      <c r="HO18" s="46"/>
      <c r="HP18" s="46"/>
      <c r="HQ18" s="46"/>
      <c r="HR18" s="46"/>
      <c r="HS18" s="46"/>
    </row>
    <row r="19" spans="2:227" ht="27" customHeight="1" x14ac:dyDescent="0.3">
      <c r="B19" s="74" t="s">
        <v>48</v>
      </c>
      <c r="C19" s="74" t="s">
        <v>49</v>
      </c>
      <c r="D19" s="47" t="s">
        <v>58</v>
      </c>
      <c r="E19" s="90"/>
      <c r="F19" s="74" t="s">
        <v>83</v>
      </c>
      <c r="G19" s="37" t="s">
        <v>75</v>
      </c>
      <c r="H19" s="39">
        <v>44197</v>
      </c>
      <c r="I19" s="39">
        <v>44377</v>
      </c>
      <c r="J19" s="18" t="s">
        <v>65</v>
      </c>
      <c r="K19" s="72"/>
      <c r="L19" s="50">
        <v>1</v>
      </c>
      <c r="M19" s="50">
        <v>1</v>
      </c>
      <c r="N19" s="25">
        <f t="shared" si="1"/>
        <v>1</v>
      </c>
      <c r="O19" s="25">
        <v>0</v>
      </c>
      <c r="P19" s="25">
        <v>0</v>
      </c>
      <c r="Q19" s="25">
        <f>IFERROR(P19/O19,0%)</f>
        <v>0</v>
      </c>
      <c r="R19" s="49">
        <v>0</v>
      </c>
      <c r="S19" s="25">
        <v>0</v>
      </c>
      <c r="T19" s="25">
        <f>IFERROR(S19/R19,0%)</f>
        <v>0</v>
      </c>
      <c r="U19" s="49">
        <v>0</v>
      </c>
      <c r="V19" s="25">
        <v>0</v>
      </c>
      <c r="W19" s="25">
        <f t="shared" si="11"/>
        <v>0</v>
      </c>
      <c r="X19" s="25">
        <f t="shared" si="5"/>
        <v>1</v>
      </c>
      <c r="Y19" s="25">
        <f t="shared" si="6"/>
        <v>1</v>
      </c>
      <c r="Z19" s="49">
        <f t="shared" si="7"/>
        <v>1</v>
      </c>
      <c r="AA19" s="68">
        <f>SUM(X19:X26)/8</f>
        <v>0.99999583333333331</v>
      </c>
      <c r="AB19" s="68">
        <f>SUM(Y19:Y26)/8</f>
        <v>0.72458333333333325</v>
      </c>
      <c r="AC19" s="68">
        <f>AB19/AA19</f>
        <v>0.72458635244313507</v>
      </c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/>
      <c r="DC19" s="27"/>
      <c r="DD19" s="27"/>
      <c r="DE19" s="27"/>
      <c r="DF19" s="27"/>
      <c r="DG19" s="27"/>
      <c r="DH19" s="27"/>
      <c r="DI19" s="27"/>
      <c r="DJ19" s="27"/>
      <c r="DK19" s="27"/>
      <c r="DL19" s="27"/>
      <c r="DM19" s="27"/>
      <c r="DN19" s="27"/>
      <c r="DO19" s="27"/>
      <c r="DP19" s="27"/>
      <c r="DQ19" s="27"/>
      <c r="DR19" s="27"/>
      <c r="DS19" s="27"/>
      <c r="DT19" s="27"/>
      <c r="DU19" s="27"/>
      <c r="DV19" s="27"/>
      <c r="DW19" s="27"/>
      <c r="DX19" s="27"/>
      <c r="DY19" s="27"/>
      <c r="DZ19" s="27"/>
      <c r="EA19" s="27"/>
      <c r="EB19" s="27"/>
      <c r="EC19" s="27"/>
      <c r="ED19" s="27"/>
      <c r="EE19" s="27"/>
      <c r="EF19" s="27"/>
      <c r="EG19" s="27"/>
      <c r="EH19" s="27"/>
      <c r="EI19" s="27"/>
      <c r="EJ19" s="27"/>
      <c r="EK19" s="27"/>
      <c r="EL19" s="27"/>
      <c r="EM19" s="27"/>
      <c r="EN19" s="27"/>
      <c r="EO19" s="27"/>
      <c r="EP19" s="27"/>
      <c r="EQ19" s="27"/>
      <c r="ER19" s="27"/>
      <c r="ES19" s="27"/>
      <c r="ET19" s="27"/>
      <c r="EU19" s="27"/>
      <c r="EV19" s="27"/>
      <c r="EW19" s="27"/>
      <c r="EX19" s="27"/>
      <c r="EY19" s="27"/>
      <c r="EZ19" s="27"/>
      <c r="FA19" s="27"/>
      <c r="FB19" s="27"/>
      <c r="FC19" s="27"/>
      <c r="FD19" s="27"/>
      <c r="FE19" s="27"/>
      <c r="FF19" s="27"/>
      <c r="FG19" s="27"/>
      <c r="FH19" s="27"/>
      <c r="FI19" s="27"/>
      <c r="FJ19" s="27"/>
      <c r="FK19" s="27"/>
      <c r="FL19" s="27"/>
      <c r="FM19" s="27"/>
      <c r="FN19" s="27"/>
      <c r="FO19" s="27"/>
      <c r="FP19" s="27"/>
      <c r="FQ19" s="27"/>
      <c r="FR19" s="27"/>
      <c r="FS19" s="27"/>
      <c r="FT19" s="27"/>
      <c r="FU19" s="27"/>
      <c r="FV19" s="27"/>
      <c r="FW19" s="27"/>
      <c r="FX19" s="27"/>
      <c r="FY19" s="27"/>
      <c r="FZ19" s="27"/>
      <c r="GA19" s="27"/>
      <c r="GB19" s="27"/>
      <c r="GC19" s="27"/>
      <c r="GD19" s="27"/>
      <c r="GE19" s="27"/>
      <c r="GF19" s="27"/>
      <c r="GG19" s="27"/>
      <c r="GH19" s="27"/>
      <c r="GI19" s="27"/>
      <c r="GJ19" s="27"/>
      <c r="GK19" s="27"/>
      <c r="GL19" s="27"/>
      <c r="GM19" s="27"/>
      <c r="GN19" s="27"/>
      <c r="GO19" s="27"/>
      <c r="GP19" s="27"/>
      <c r="GQ19" s="27"/>
      <c r="GR19" s="27"/>
      <c r="GS19" s="27"/>
      <c r="GT19" s="27"/>
      <c r="GU19" s="27"/>
      <c r="GV19" s="27"/>
      <c r="GW19" s="27"/>
      <c r="GX19" s="27"/>
      <c r="GY19" s="27"/>
      <c r="GZ19" s="27"/>
      <c r="HA19" s="27"/>
      <c r="HB19" s="27"/>
      <c r="HC19" s="27"/>
      <c r="HD19" s="27"/>
      <c r="HE19" s="27"/>
      <c r="HF19" s="27"/>
      <c r="HG19" s="27"/>
      <c r="HH19" s="27"/>
      <c r="HI19" s="27"/>
      <c r="HJ19" s="27"/>
      <c r="HK19" s="27"/>
      <c r="HL19" s="27"/>
      <c r="HM19" s="27"/>
      <c r="HN19" s="27"/>
      <c r="HO19" s="27"/>
      <c r="HP19" s="27"/>
      <c r="HQ19" s="27"/>
      <c r="HR19" s="27"/>
      <c r="HS19" s="27"/>
    </row>
    <row r="20" spans="2:227" ht="27" customHeight="1" x14ac:dyDescent="0.3">
      <c r="B20" s="90"/>
      <c r="C20" s="90"/>
      <c r="D20" s="47" t="s">
        <v>58</v>
      </c>
      <c r="E20" s="90"/>
      <c r="F20" s="90"/>
      <c r="G20" s="37" t="s">
        <v>76</v>
      </c>
      <c r="H20" s="39">
        <v>44197</v>
      </c>
      <c r="I20" s="39">
        <v>44561</v>
      </c>
      <c r="J20" s="18" t="s">
        <v>66</v>
      </c>
      <c r="K20" s="72"/>
      <c r="L20" s="25">
        <v>0.25</v>
      </c>
      <c r="M20" s="25">
        <v>0.25</v>
      </c>
      <c r="N20" s="25">
        <f t="shared" si="1"/>
        <v>1</v>
      </c>
      <c r="O20" s="25">
        <v>0.25</v>
      </c>
      <c r="P20" s="25">
        <v>0.25</v>
      </c>
      <c r="Q20" s="25">
        <f t="shared" si="2"/>
        <v>1</v>
      </c>
      <c r="R20" s="25">
        <v>0.25</v>
      </c>
      <c r="S20" s="25">
        <v>0.25</v>
      </c>
      <c r="T20" s="25">
        <f t="shared" si="3"/>
        <v>1</v>
      </c>
      <c r="U20" s="25">
        <v>0.25</v>
      </c>
      <c r="V20" s="25">
        <v>0</v>
      </c>
      <c r="W20" s="25">
        <f t="shared" si="4"/>
        <v>0</v>
      </c>
      <c r="X20" s="25">
        <f t="shared" si="5"/>
        <v>1</v>
      </c>
      <c r="Y20" s="25">
        <f t="shared" si="6"/>
        <v>0.75</v>
      </c>
      <c r="Z20" s="49">
        <f t="shared" si="7"/>
        <v>0.75</v>
      </c>
      <c r="AA20" s="70"/>
      <c r="AB20" s="70"/>
      <c r="AC20" s="70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/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7"/>
      <c r="DN20" s="27"/>
      <c r="DO20" s="27"/>
      <c r="DP20" s="27"/>
      <c r="DQ20" s="27"/>
      <c r="DR20" s="27"/>
      <c r="DS20" s="27"/>
      <c r="DT20" s="27"/>
      <c r="DU20" s="27"/>
      <c r="DV20" s="27"/>
      <c r="DW20" s="27"/>
      <c r="DX20" s="27"/>
      <c r="DY20" s="27"/>
      <c r="DZ20" s="27"/>
      <c r="EA20" s="27"/>
      <c r="EB20" s="27"/>
      <c r="EC20" s="27"/>
      <c r="ED20" s="27"/>
      <c r="EE20" s="27"/>
      <c r="EF20" s="27"/>
      <c r="EG20" s="27"/>
      <c r="EH20" s="27"/>
      <c r="EI20" s="27"/>
      <c r="EJ20" s="27"/>
      <c r="EK20" s="27"/>
      <c r="EL20" s="27"/>
      <c r="EM20" s="27"/>
      <c r="EN20" s="27"/>
      <c r="EO20" s="27"/>
      <c r="EP20" s="27"/>
      <c r="EQ20" s="27"/>
      <c r="ER20" s="27"/>
      <c r="ES20" s="27"/>
      <c r="ET20" s="27"/>
      <c r="EU20" s="27"/>
      <c r="EV20" s="27"/>
      <c r="EW20" s="27"/>
      <c r="EX20" s="27"/>
      <c r="EY20" s="27"/>
      <c r="EZ20" s="27"/>
      <c r="FA20" s="27"/>
      <c r="FB20" s="27"/>
      <c r="FC20" s="27"/>
      <c r="FD20" s="27"/>
      <c r="FE20" s="27"/>
      <c r="FF20" s="27"/>
      <c r="FG20" s="27"/>
      <c r="FH20" s="27"/>
      <c r="FI20" s="27"/>
      <c r="FJ20" s="27"/>
      <c r="FK20" s="27"/>
      <c r="FL20" s="27"/>
      <c r="FM20" s="27"/>
      <c r="FN20" s="27"/>
      <c r="FO20" s="27"/>
      <c r="FP20" s="27"/>
      <c r="FQ20" s="27"/>
      <c r="FR20" s="27"/>
      <c r="FS20" s="27"/>
      <c r="FT20" s="27"/>
      <c r="FU20" s="27"/>
      <c r="FV20" s="27"/>
      <c r="FW20" s="27"/>
      <c r="FX20" s="27"/>
      <c r="FY20" s="27"/>
      <c r="FZ20" s="27"/>
      <c r="GA20" s="27"/>
      <c r="GB20" s="27"/>
      <c r="GC20" s="27"/>
      <c r="GD20" s="27"/>
      <c r="GE20" s="27"/>
      <c r="GF20" s="27"/>
      <c r="GG20" s="27"/>
      <c r="GH20" s="27"/>
      <c r="GI20" s="27"/>
      <c r="GJ20" s="27"/>
      <c r="GK20" s="27"/>
      <c r="GL20" s="27"/>
      <c r="GM20" s="27"/>
      <c r="GN20" s="27"/>
      <c r="GO20" s="27"/>
      <c r="GP20" s="27"/>
      <c r="GQ20" s="27"/>
      <c r="GR20" s="27"/>
      <c r="GS20" s="27"/>
      <c r="GT20" s="27"/>
      <c r="GU20" s="27"/>
      <c r="GV20" s="27"/>
      <c r="GW20" s="27"/>
      <c r="GX20" s="27"/>
      <c r="GY20" s="27"/>
      <c r="GZ20" s="27"/>
      <c r="HA20" s="27"/>
      <c r="HB20" s="27"/>
      <c r="HC20" s="27"/>
      <c r="HD20" s="27"/>
      <c r="HE20" s="27"/>
      <c r="HF20" s="27"/>
      <c r="HG20" s="27"/>
      <c r="HH20" s="27"/>
      <c r="HI20" s="27"/>
      <c r="HJ20" s="27"/>
      <c r="HK20" s="27"/>
      <c r="HL20" s="27"/>
      <c r="HM20" s="27"/>
      <c r="HN20" s="27"/>
      <c r="HO20" s="27"/>
      <c r="HP20" s="27"/>
      <c r="HQ20" s="27"/>
      <c r="HR20" s="27"/>
      <c r="HS20" s="27"/>
    </row>
    <row r="21" spans="2:227" ht="40.5" x14ac:dyDescent="0.3">
      <c r="B21" s="90"/>
      <c r="C21" s="90"/>
      <c r="D21" s="47" t="s">
        <v>58</v>
      </c>
      <c r="E21" s="90"/>
      <c r="F21" s="90"/>
      <c r="G21" s="37" t="s">
        <v>77</v>
      </c>
      <c r="H21" s="39">
        <v>44197</v>
      </c>
      <c r="I21" s="39">
        <v>44561</v>
      </c>
      <c r="J21" s="18" t="s">
        <v>67</v>
      </c>
      <c r="K21" s="72"/>
      <c r="L21" s="50">
        <v>0.2</v>
      </c>
      <c r="M21" s="50">
        <v>0.2</v>
      </c>
      <c r="N21" s="25">
        <f t="shared" si="1"/>
        <v>1</v>
      </c>
      <c r="O21" s="51">
        <v>0.2</v>
      </c>
      <c r="P21" s="51">
        <v>0.2</v>
      </c>
      <c r="Q21" s="25">
        <f t="shared" si="2"/>
        <v>1</v>
      </c>
      <c r="R21" s="51">
        <v>0.4</v>
      </c>
      <c r="S21" s="25">
        <v>0.4</v>
      </c>
      <c r="T21" s="25">
        <f t="shared" si="3"/>
        <v>1</v>
      </c>
      <c r="U21" s="50">
        <v>0.2</v>
      </c>
      <c r="V21" s="25">
        <v>0</v>
      </c>
      <c r="W21" s="25">
        <f t="shared" si="4"/>
        <v>0</v>
      </c>
      <c r="X21" s="25">
        <f t="shared" si="5"/>
        <v>1</v>
      </c>
      <c r="Y21" s="25">
        <f t="shared" si="6"/>
        <v>0.8</v>
      </c>
      <c r="Z21" s="49">
        <f t="shared" si="7"/>
        <v>0.8</v>
      </c>
      <c r="AA21" s="70"/>
      <c r="AB21" s="70"/>
      <c r="AC21" s="70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/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/>
      <c r="DY21" s="27"/>
      <c r="DZ21" s="27"/>
      <c r="EA21" s="27"/>
      <c r="EB21" s="27"/>
      <c r="EC21" s="27"/>
      <c r="ED21" s="27"/>
      <c r="EE21" s="27"/>
      <c r="EF21" s="27"/>
      <c r="EG21" s="27"/>
      <c r="EH21" s="27"/>
      <c r="EI21" s="27"/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/>
      <c r="EU21" s="27"/>
      <c r="EV21" s="27"/>
      <c r="EW21" s="27"/>
      <c r="EX21" s="27"/>
      <c r="EY21" s="27"/>
      <c r="EZ21" s="27"/>
      <c r="FA21" s="27"/>
      <c r="FB21" s="27"/>
      <c r="FC21" s="27"/>
      <c r="FD21" s="27"/>
      <c r="FE21" s="27"/>
      <c r="FF21" s="27"/>
      <c r="FG21" s="27"/>
      <c r="FH21" s="27"/>
      <c r="FI21" s="27"/>
      <c r="FJ21" s="27"/>
      <c r="FK21" s="27"/>
      <c r="FL21" s="27"/>
      <c r="FM21" s="27"/>
      <c r="FN21" s="27"/>
      <c r="FO21" s="27"/>
      <c r="FP21" s="27"/>
      <c r="FQ21" s="27"/>
      <c r="FR21" s="27"/>
      <c r="FS21" s="27"/>
      <c r="FT21" s="27"/>
      <c r="FU21" s="27"/>
      <c r="FV21" s="27"/>
      <c r="FW21" s="27"/>
      <c r="FX21" s="27"/>
      <c r="FY21" s="27"/>
      <c r="FZ21" s="27"/>
      <c r="GA21" s="27"/>
      <c r="GB21" s="27"/>
      <c r="GC21" s="27"/>
      <c r="GD21" s="27"/>
      <c r="GE21" s="27"/>
      <c r="GF21" s="27"/>
      <c r="GG21" s="27"/>
      <c r="GH21" s="27"/>
      <c r="GI21" s="27"/>
      <c r="GJ21" s="27"/>
      <c r="GK21" s="27"/>
      <c r="GL21" s="27"/>
      <c r="GM21" s="27"/>
      <c r="GN21" s="27"/>
      <c r="GO21" s="27"/>
      <c r="GP21" s="27"/>
      <c r="GQ21" s="27"/>
      <c r="GR21" s="27"/>
      <c r="GS21" s="27"/>
      <c r="GT21" s="27"/>
      <c r="GU21" s="27"/>
      <c r="GV21" s="27"/>
      <c r="GW21" s="27"/>
      <c r="GX21" s="27"/>
      <c r="GY21" s="27"/>
      <c r="GZ21" s="27"/>
      <c r="HA21" s="27"/>
      <c r="HB21" s="27"/>
      <c r="HC21" s="27"/>
      <c r="HD21" s="27"/>
      <c r="HE21" s="27"/>
      <c r="HF21" s="27"/>
      <c r="HG21" s="27"/>
      <c r="HH21" s="27"/>
      <c r="HI21" s="27"/>
      <c r="HJ21" s="27"/>
      <c r="HK21" s="27"/>
      <c r="HL21" s="27"/>
      <c r="HM21" s="27"/>
      <c r="HN21" s="27"/>
      <c r="HO21" s="27"/>
      <c r="HP21" s="27"/>
      <c r="HQ21" s="27"/>
      <c r="HR21" s="27"/>
      <c r="HS21" s="27"/>
    </row>
    <row r="22" spans="2:227" ht="40.5" x14ac:dyDescent="0.3">
      <c r="B22" s="90"/>
      <c r="C22" s="90"/>
      <c r="D22" s="47" t="s">
        <v>58</v>
      </c>
      <c r="E22" s="90"/>
      <c r="F22" s="90"/>
      <c r="G22" s="37" t="s">
        <v>78</v>
      </c>
      <c r="H22" s="39">
        <v>44197</v>
      </c>
      <c r="I22" s="39">
        <v>44561</v>
      </c>
      <c r="J22" s="18" t="s">
        <v>68</v>
      </c>
      <c r="K22" s="72"/>
      <c r="L22" s="50">
        <v>0.36670000000000003</v>
      </c>
      <c r="M22" s="50">
        <v>0.36670000000000003</v>
      </c>
      <c r="N22" s="25">
        <f t="shared" si="1"/>
        <v>1</v>
      </c>
      <c r="O22" s="50">
        <v>0.1</v>
      </c>
      <c r="P22" s="50">
        <v>0.1</v>
      </c>
      <c r="Q22" s="25">
        <f t="shared" si="2"/>
        <v>1</v>
      </c>
      <c r="R22" s="50">
        <v>0.43330000000000002</v>
      </c>
      <c r="S22" s="25">
        <v>0.4</v>
      </c>
      <c r="T22" s="25">
        <f t="shared" si="3"/>
        <v>0.92314793445649668</v>
      </c>
      <c r="U22" s="50">
        <v>0.1</v>
      </c>
      <c r="V22" s="25">
        <v>0</v>
      </c>
      <c r="W22" s="25">
        <f t="shared" si="4"/>
        <v>0</v>
      </c>
      <c r="X22" s="25">
        <f t="shared" si="5"/>
        <v>1</v>
      </c>
      <c r="Y22" s="25">
        <f t="shared" si="6"/>
        <v>0.86670000000000003</v>
      </c>
      <c r="Z22" s="49">
        <f t="shared" si="7"/>
        <v>0.86670000000000003</v>
      </c>
      <c r="AA22" s="70"/>
      <c r="AB22" s="70"/>
      <c r="AC22" s="70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/>
      <c r="DC22" s="27"/>
      <c r="DD22" s="27"/>
      <c r="DE22" s="27"/>
      <c r="DF22" s="27"/>
      <c r="DG22" s="27"/>
      <c r="DH22" s="27"/>
      <c r="DI22" s="27"/>
      <c r="DJ22" s="27"/>
      <c r="DK22" s="27"/>
      <c r="DL22" s="27"/>
      <c r="DM22" s="27"/>
      <c r="DN22" s="27"/>
      <c r="DO22" s="27"/>
      <c r="DP22" s="27"/>
      <c r="DQ22" s="27"/>
      <c r="DR22" s="27"/>
      <c r="DS22" s="27"/>
      <c r="DT22" s="27"/>
      <c r="DU22" s="27"/>
      <c r="DV22" s="27"/>
      <c r="DW22" s="27"/>
      <c r="DX22" s="27"/>
      <c r="DY22" s="27"/>
      <c r="DZ22" s="27"/>
      <c r="EA22" s="27"/>
      <c r="EB22" s="27"/>
      <c r="EC22" s="27"/>
      <c r="ED22" s="27"/>
      <c r="EE22" s="27"/>
      <c r="EF22" s="27"/>
      <c r="EG22" s="27"/>
      <c r="EH22" s="27"/>
      <c r="EI22" s="27"/>
      <c r="EJ22" s="27"/>
      <c r="EK22" s="27"/>
      <c r="EL22" s="27"/>
      <c r="EM22" s="27"/>
      <c r="EN22" s="27"/>
      <c r="EO22" s="27"/>
      <c r="EP22" s="27"/>
      <c r="EQ22" s="27"/>
      <c r="ER22" s="27"/>
      <c r="ES22" s="27"/>
      <c r="ET22" s="27"/>
      <c r="EU22" s="27"/>
      <c r="EV22" s="27"/>
      <c r="EW22" s="27"/>
      <c r="EX22" s="27"/>
      <c r="EY22" s="27"/>
      <c r="EZ22" s="27"/>
      <c r="FA22" s="27"/>
      <c r="FB22" s="27"/>
      <c r="FC22" s="27"/>
      <c r="FD22" s="27"/>
      <c r="FE22" s="27"/>
      <c r="FF22" s="27"/>
      <c r="FG22" s="27"/>
      <c r="FH22" s="27"/>
      <c r="FI22" s="27"/>
      <c r="FJ22" s="27"/>
      <c r="FK22" s="27"/>
      <c r="FL22" s="27"/>
      <c r="FM22" s="27"/>
      <c r="FN22" s="27"/>
      <c r="FO22" s="27"/>
      <c r="FP22" s="27"/>
      <c r="FQ22" s="27"/>
      <c r="FR22" s="27"/>
      <c r="FS22" s="27"/>
      <c r="FT22" s="27"/>
      <c r="FU22" s="27"/>
      <c r="FV22" s="27"/>
      <c r="FW22" s="27"/>
      <c r="FX22" s="27"/>
      <c r="FY22" s="27"/>
      <c r="FZ22" s="27"/>
      <c r="GA22" s="27"/>
      <c r="GB22" s="27"/>
      <c r="GC22" s="27"/>
      <c r="GD22" s="27"/>
      <c r="GE22" s="27"/>
      <c r="GF22" s="27"/>
      <c r="GG22" s="27"/>
      <c r="GH22" s="27"/>
      <c r="GI22" s="27"/>
      <c r="GJ22" s="27"/>
      <c r="GK22" s="27"/>
      <c r="GL22" s="27"/>
      <c r="GM22" s="27"/>
      <c r="GN22" s="27"/>
      <c r="GO22" s="27"/>
      <c r="GP22" s="27"/>
      <c r="GQ22" s="27"/>
      <c r="GR22" s="27"/>
      <c r="GS22" s="27"/>
      <c r="GT22" s="27"/>
      <c r="GU22" s="27"/>
      <c r="GV22" s="27"/>
      <c r="GW22" s="27"/>
      <c r="GX22" s="27"/>
      <c r="GY22" s="27"/>
      <c r="GZ22" s="27"/>
      <c r="HA22" s="27"/>
      <c r="HB22" s="27"/>
      <c r="HC22" s="27"/>
      <c r="HD22" s="27"/>
      <c r="HE22" s="27"/>
      <c r="HF22" s="27"/>
      <c r="HG22" s="27"/>
      <c r="HH22" s="27"/>
      <c r="HI22" s="27"/>
      <c r="HJ22" s="27"/>
      <c r="HK22" s="27"/>
      <c r="HL22" s="27"/>
      <c r="HM22" s="27"/>
      <c r="HN22" s="27"/>
      <c r="HO22" s="27"/>
      <c r="HP22" s="27"/>
      <c r="HQ22" s="27"/>
      <c r="HR22" s="27"/>
      <c r="HS22" s="27"/>
    </row>
    <row r="23" spans="2:227" ht="40.5" x14ac:dyDescent="0.3">
      <c r="B23" s="90"/>
      <c r="C23" s="90"/>
      <c r="D23" s="47" t="s">
        <v>58</v>
      </c>
      <c r="E23" s="90"/>
      <c r="F23" s="90"/>
      <c r="G23" s="37" t="s">
        <v>79</v>
      </c>
      <c r="H23" s="39">
        <v>44197</v>
      </c>
      <c r="I23" s="39">
        <v>44561</v>
      </c>
      <c r="J23" s="18" t="s">
        <v>69</v>
      </c>
      <c r="K23" s="72"/>
      <c r="L23" s="50">
        <v>0.5</v>
      </c>
      <c r="M23" s="50">
        <v>0.5</v>
      </c>
      <c r="N23" s="25">
        <f t="shared" si="1"/>
        <v>1</v>
      </c>
      <c r="O23" s="51">
        <v>0</v>
      </c>
      <c r="P23" s="51">
        <v>0</v>
      </c>
      <c r="Q23" s="25">
        <f>IFERROR(P23/O23,0%)</f>
        <v>0</v>
      </c>
      <c r="R23" s="51">
        <v>0.15000000000000002</v>
      </c>
      <c r="S23" s="25">
        <v>0.1</v>
      </c>
      <c r="T23" s="25">
        <f t="shared" si="3"/>
        <v>0.66666666666666663</v>
      </c>
      <c r="U23" s="50">
        <v>0.35</v>
      </c>
      <c r="V23" s="25">
        <v>0</v>
      </c>
      <c r="W23" s="25">
        <f t="shared" si="4"/>
        <v>0</v>
      </c>
      <c r="X23" s="25">
        <f t="shared" si="5"/>
        <v>1</v>
      </c>
      <c r="Y23" s="25">
        <f t="shared" si="6"/>
        <v>0.6</v>
      </c>
      <c r="Z23" s="49">
        <f t="shared" si="7"/>
        <v>0.6</v>
      </c>
      <c r="AA23" s="70"/>
      <c r="AB23" s="70"/>
      <c r="AC23" s="70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/>
      <c r="DA23" s="27"/>
      <c r="DB23" s="27"/>
      <c r="DC23" s="27"/>
      <c r="DD23" s="27"/>
      <c r="DE23" s="27"/>
      <c r="DF23" s="27"/>
      <c r="DG23" s="27"/>
      <c r="DH23" s="27"/>
      <c r="DI23" s="27"/>
      <c r="DJ23" s="27"/>
      <c r="DK23" s="27"/>
      <c r="DL23" s="27"/>
      <c r="DM23" s="27"/>
      <c r="DN23" s="27"/>
      <c r="DO23" s="27"/>
      <c r="DP23" s="27"/>
      <c r="DQ23" s="27"/>
      <c r="DR23" s="27"/>
      <c r="DS23" s="27"/>
      <c r="DT23" s="27"/>
      <c r="DU23" s="27"/>
      <c r="DV23" s="27"/>
      <c r="DW23" s="27"/>
      <c r="DX23" s="27"/>
      <c r="DY23" s="27"/>
      <c r="DZ23" s="27"/>
      <c r="EA23" s="27"/>
      <c r="EB23" s="27"/>
      <c r="EC23" s="27"/>
      <c r="ED23" s="27"/>
      <c r="EE23" s="27"/>
      <c r="EF23" s="27"/>
      <c r="EG23" s="27"/>
      <c r="EH23" s="27"/>
      <c r="EI23" s="27"/>
      <c r="EJ23" s="27"/>
      <c r="EK23" s="27"/>
      <c r="EL23" s="27"/>
      <c r="EM23" s="27"/>
      <c r="EN23" s="27"/>
      <c r="EO23" s="27"/>
      <c r="EP23" s="27"/>
      <c r="EQ23" s="27"/>
      <c r="ER23" s="27"/>
      <c r="ES23" s="27"/>
      <c r="ET23" s="27"/>
      <c r="EU23" s="27"/>
      <c r="EV23" s="27"/>
      <c r="EW23" s="27"/>
      <c r="EX23" s="27"/>
      <c r="EY23" s="27"/>
      <c r="EZ23" s="27"/>
      <c r="FA23" s="27"/>
      <c r="FB23" s="27"/>
      <c r="FC23" s="27"/>
      <c r="FD23" s="27"/>
      <c r="FE23" s="27"/>
      <c r="FF23" s="27"/>
      <c r="FG23" s="27"/>
      <c r="FH23" s="27"/>
      <c r="FI23" s="27"/>
      <c r="FJ23" s="27"/>
      <c r="FK23" s="27"/>
      <c r="FL23" s="27"/>
      <c r="FM23" s="27"/>
      <c r="FN23" s="27"/>
      <c r="FO23" s="27"/>
      <c r="FP23" s="27"/>
      <c r="FQ23" s="27"/>
      <c r="FR23" s="27"/>
      <c r="FS23" s="27"/>
      <c r="FT23" s="27"/>
      <c r="FU23" s="27"/>
      <c r="FV23" s="27"/>
      <c r="FW23" s="27"/>
      <c r="FX23" s="27"/>
      <c r="FY23" s="27"/>
      <c r="FZ23" s="27"/>
      <c r="GA23" s="27"/>
      <c r="GB23" s="27"/>
      <c r="GC23" s="27"/>
      <c r="GD23" s="27"/>
      <c r="GE23" s="27"/>
      <c r="GF23" s="27"/>
      <c r="GG23" s="27"/>
      <c r="GH23" s="27"/>
      <c r="GI23" s="27"/>
      <c r="GJ23" s="27"/>
      <c r="GK23" s="27"/>
      <c r="GL23" s="27"/>
      <c r="GM23" s="27"/>
      <c r="GN23" s="27"/>
      <c r="GO23" s="27"/>
      <c r="GP23" s="27"/>
      <c r="GQ23" s="27"/>
      <c r="GR23" s="27"/>
      <c r="GS23" s="27"/>
      <c r="GT23" s="27"/>
      <c r="GU23" s="27"/>
      <c r="GV23" s="27"/>
      <c r="GW23" s="27"/>
      <c r="GX23" s="27"/>
      <c r="GY23" s="27"/>
      <c r="GZ23" s="27"/>
      <c r="HA23" s="27"/>
      <c r="HB23" s="27"/>
      <c r="HC23" s="27"/>
      <c r="HD23" s="27"/>
      <c r="HE23" s="27"/>
      <c r="HF23" s="27"/>
      <c r="HG23" s="27"/>
      <c r="HH23" s="27"/>
      <c r="HI23" s="27"/>
      <c r="HJ23" s="27"/>
      <c r="HK23" s="27"/>
      <c r="HL23" s="27"/>
      <c r="HM23" s="27"/>
      <c r="HN23" s="27"/>
      <c r="HO23" s="27"/>
      <c r="HP23" s="27"/>
      <c r="HQ23" s="27"/>
      <c r="HR23" s="27"/>
      <c r="HS23" s="27"/>
    </row>
    <row r="24" spans="2:227" ht="42" customHeight="1" x14ac:dyDescent="0.3">
      <c r="B24" s="90"/>
      <c r="C24" s="90"/>
      <c r="D24" s="91" t="s">
        <v>58</v>
      </c>
      <c r="E24" s="90"/>
      <c r="F24" s="90"/>
      <c r="G24" s="92" t="s">
        <v>80</v>
      </c>
      <c r="H24" s="93">
        <v>44197</v>
      </c>
      <c r="I24" s="93">
        <v>44561</v>
      </c>
      <c r="J24" s="18" t="s">
        <v>70</v>
      </c>
      <c r="K24" s="72"/>
      <c r="L24" s="50">
        <v>0.25</v>
      </c>
      <c r="M24" s="50">
        <v>0.25</v>
      </c>
      <c r="N24" s="25">
        <f t="shared" si="1"/>
        <v>1</v>
      </c>
      <c r="O24" s="51">
        <v>0.25</v>
      </c>
      <c r="P24" s="51">
        <v>0.16666666666666666</v>
      </c>
      <c r="Q24" s="25">
        <f t="shared" si="2"/>
        <v>0.66666666666666663</v>
      </c>
      <c r="R24" s="51">
        <v>0.25</v>
      </c>
      <c r="S24" s="25">
        <v>0.25</v>
      </c>
      <c r="T24" s="25">
        <f t="shared" si="3"/>
        <v>1</v>
      </c>
      <c r="U24" s="50">
        <v>0.25</v>
      </c>
      <c r="V24" s="25">
        <v>0</v>
      </c>
      <c r="W24" s="25">
        <f t="shared" si="4"/>
        <v>0</v>
      </c>
      <c r="X24" s="25">
        <f t="shared" si="5"/>
        <v>1</v>
      </c>
      <c r="Y24" s="25">
        <f t="shared" si="6"/>
        <v>0.66666666666666663</v>
      </c>
      <c r="Z24" s="49">
        <f t="shared" si="7"/>
        <v>0.66666666666666663</v>
      </c>
      <c r="AA24" s="70"/>
      <c r="AB24" s="70"/>
      <c r="AC24" s="70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7"/>
      <c r="DC24" s="27"/>
      <c r="DD24" s="27"/>
      <c r="DE24" s="27"/>
      <c r="DF24" s="27"/>
      <c r="DG24" s="27"/>
      <c r="DH24" s="27"/>
      <c r="DI24" s="27"/>
      <c r="DJ24" s="27"/>
      <c r="DK24" s="27"/>
      <c r="DL24" s="27"/>
      <c r="DM24" s="27"/>
      <c r="DN24" s="27"/>
      <c r="DO24" s="27"/>
      <c r="DP24" s="27"/>
      <c r="DQ24" s="27"/>
      <c r="DR24" s="27"/>
      <c r="DS24" s="27"/>
      <c r="DT24" s="27"/>
      <c r="DU24" s="27"/>
      <c r="DV24" s="27"/>
      <c r="DW24" s="27"/>
      <c r="DX24" s="27"/>
      <c r="DY24" s="27"/>
      <c r="DZ24" s="27"/>
      <c r="EA24" s="27"/>
      <c r="EB24" s="27"/>
      <c r="EC24" s="27"/>
      <c r="ED24" s="27"/>
      <c r="EE24" s="27"/>
      <c r="EF24" s="27"/>
      <c r="EG24" s="27"/>
      <c r="EH24" s="27"/>
      <c r="EI24" s="27"/>
      <c r="EJ24" s="27"/>
      <c r="EK24" s="27"/>
      <c r="EL24" s="27"/>
      <c r="EM24" s="27"/>
      <c r="EN24" s="27"/>
      <c r="EO24" s="27"/>
      <c r="EP24" s="27"/>
      <c r="EQ24" s="27"/>
      <c r="ER24" s="27"/>
      <c r="ES24" s="27"/>
      <c r="ET24" s="27"/>
      <c r="EU24" s="27"/>
      <c r="EV24" s="27"/>
      <c r="EW24" s="27"/>
      <c r="EX24" s="27"/>
      <c r="EY24" s="27"/>
      <c r="EZ24" s="27"/>
      <c r="FA24" s="27"/>
      <c r="FB24" s="27"/>
      <c r="FC24" s="27"/>
      <c r="FD24" s="27"/>
      <c r="FE24" s="27"/>
      <c r="FF24" s="27"/>
      <c r="FG24" s="27"/>
      <c r="FH24" s="27"/>
      <c r="FI24" s="27"/>
      <c r="FJ24" s="27"/>
      <c r="FK24" s="27"/>
      <c r="FL24" s="27"/>
      <c r="FM24" s="27"/>
      <c r="FN24" s="27"/>
      <c r="FO24" s="27"/>
      <c r="FP24" s="27"/>
      <c r="FQ24" s="27"/>
      <c r="FR24" s="27"/>
      <c r="FS24" s="27"/>
      <c r="FT24" s="27"/>
      <c r="FU24" s="27"/>
      <c r="FV24" s="27"/>
      <c r="FW24" s="27"/>
      <c r="FX24" s="27"/>
      <c r="FY24" s="27"/>
      <c r="FZ24" s="27"/>
      <c r="GA24" s="27"/>
      <c r="GB24" s="27"/>
      <c r="GC24" s="27"/>
      <c r="GD24" s="27"/>
      <c r="GE24" s="27"/>
      <c r="GF24" s="27"/>
      <c r="GG24" s="27"/>
      <c r="GH24" s="27"/>
      <c r="GI24" s="27"/>
      <c r="GJ24" s="27"/>
      <c r="GK24" s="27"/>
      <c r="GL24" s="27"/>
      <c r="GM24" s="27"/>
      <c r="GN24" s="27"/>
      <c r="GO24" s="27"/>
      <c r="GP24" s="27"/>
      <c r="GQ24" s="27"/>
      <c r="GR24" s="27"/>
      <c r="GS24" s="27"/>
      <c r="GT24" s="27"/>
      <c r="GU24" s="27"/>
      <c r="GV24" s="27"/>
      <c r="GW24" s="27"/>
      <c r="GX24" s="27"/>
      <c r="GY24" s="27"/>
      <c r="GZ24" s="27"/>
      <c r="HA24" s="27"/>
      <c r="HB24" s="27"/>
      <c r="HC24" s="27"/>
      <c r="HD24" s="27"/>
      <c r="HE24" s="27"/>
      <c r="HF24" s="27"/>
      <c r="HG24" s="27"/>
      <c r="HH24" s="27"/>
      <c r="HI24" s="27"/>
      <c r="HJ24" s="27"/>
      <c r="HK24" s="27"/>
      <c r="HL24" s="27"/>
      <c r="HM24" s="27"/>
      <c r="HN24" s="27"/>
      <c r="HO24" s="27"/>
      <c r="HP24" s="27"/>
      <c r="HQ24" s="27"/>
      <c r="HR24" s="27"/>
      <c r="HS24" s="27"/>
    </row>
    <row r="25" spans="2:227" ht="42" customHeight="1" x14ac:dyDescent="0.3">
      <c r="B25" s="90"/>
      <c r="C25" s="90"/>
      <c r="D25" s="91"/>
      <c r="E25" s="90"/>
      <c r="F25" s="90"/>
      <c r="G25" s="92"/>
      <c r="H25" s="94"/>
      <c r="I25" s="94"/>
      <c r="J25" s="18" t="s">
        <v>71</v>
      </c>
      <c r="K25" s="72"/>
      <c r="L25" s="50">
        <v>0.125</v>
      </c>
      <c r="M25" s="50">
        <v>0.125</v>
      </c>
      <c r="N25" s="25">
        <f t="shared" si="1"/>
        <v>1</v>
      </c>
      <c r="O25" s="51">
        <v>0.375</v>
      </c>
      <c r="P25" s="51">
        <v>0.375</v>
      </c>
      <c r="Q25" s="25">
        <f t="shared" si="2"/>
        <v>1</v>
      </c>
      <c r="R25" s="51">
        <v>0.125</v>
      </c>
      <c r="S25" s="25">
        <v>0.08</v>
      </c>
      <c r="T25" s="25">
        <f t="shared" si="3"/>
        <v>0.64</v>
      </c>
      <c r="U25" s="50">
        <v>0.37499999999999994</v>
      </c>
      <c r="V25" s="25">
        <v>0</v>
      </c>
      <c r="W25" s="25">
        <f t="shared" si="4"/>
        <v>0</v>
      </c>
      <c r="X25" s="25">
        <f t="shared" si="5"/>
        <v>1</v>
      </c>
      <c r="Y25" s="25">
        <f t="shared" si="6"/>
        <v>0.57999999999999996</v>
      </c>
      <c r="Z25" s="49">
        <f t="shared" si="7"/>
        <v>0.57999999999999996</v>
      </c>
      <c r="AA25" s="70"/>
      <c r="AB25" s="70"/>
      <c r="AC25" s="70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27"/>
      <c r="CV25" s="27"/>
      <c r="CW25" s="27"/>
      <c r="CX25" s="27"/>
      <c r="CY25" s="27"/>
      <c r="CZ25" s="27"/>
      <c r="DA25" s="27"/>
      <c r="DB25" s="27"/>
      <c r="DC25" s="27"/>
      <c r="DD25" s="27"/>
      <c r="DE25" s="27"/>
      <c r="DF25" s="27"/>
      <c r="DG25" s="27"/>
      <c r="DH25" s="27"/>
      <c r="DI25" s="27"/>
      <c r="DJ25" s="27"/>
      <c r="DK25" s="27"/>
      <c r="DL25" s="27"/>
      <c r="DM25" s="27"/>
      <c r="DN25" s="27"/>
      <c r="DO25" s="27"/>
      <c r="DP25" s="27"/>
      <c r="DQ25" s="27"/>
      <c r="DR25" s="27"/>
      <c r="DS25" s="27"/>
      <c r="DT25" s="27"/>
      <c r="DU25" s="27"/>
      <c r="DV25" s="27"/>
      <c r="DW25" s="27"/>
      <c r="DX25" s="27"/>
      <c r="DY25" s="27"/>
      <c r="DZ25" s="27"/>
      <c r="EA25" s="27"/>
      <c r="EB25" s="27"/>
      <c r="EC25" s="27"/>
      <c r="ED25" s="27"/>
      <c r="EE25" s="27"/>
      <c r="EF25" s="27"/>
      <c r="EG25" s="27"/>
      <c r="EH25" s="27"/>
      <c r="EI25" s="27"/>
      <c r="EJ25" s="27"/>
      <c r="EK25" s="27"/>
      <c r="EL25" s="27"/>
      <c r="EM25" s="27"/>
      <c r="EN25" s="27"/>
      <c r="EO25" s="27"/>
      <c r="EP25" s="27"/>
      <c r="EQ25" s="27"/>
      <c r="ER25" s="27"/>
      <c r="ES25" s="27"/>
      <c r="ET25" s="27"/>
      <c r="EU25" s="27"/>
      <c r="EV25" s="27"/>
      <c r="EW25" s="27"/>
      <c r="EX25" s="27"/>
      <c r="EY25" s="27"/>
      <c r="EZ25" s="27"/>
      <c r="FA25" s="27"/>
      <c r="FB25" s="27"/>
      <c r="FC25" s="27"/>
      <c r="FD25" s="27"/>
      <c r="FE25" s="27"/>
      <c r="FF25" s="27"/>
      <c r="FG25" s="27"/>
      <c r="FH25" s="27"/>
      <c r="FI25" s="27"/>
      <c r="FJ25" s="27"/>
      <c r="FK25" s="27"/>
      <c r="FL25" s="27"/>
      <c r="FM25" s="27"/>
      <c r="FN25" s="27"/>
      <c r="FO25" s="27"/>
      <c r="FP25" s="27"/>
      <c r="FQ25" s="27"/>
      <c r="FR25" s="27"/>
      <c r="FS25" s="27"/>
      <c r="FT25" s="27"/>
      <c r="FU25" s="27"/>
      <c r="FV25" s="27"/>
      <c r="FW25" s="27"/>
      <c r="FX25" s="27"/>
      <c r="FY25" s="27"/>
      <c r="FZ25" s="27"/>
      <c r="GA25" s="27"/>
      <c r="GB25" s="27"/>
      <c r="GC25" s="27"/>
      <c r="GD25" s="27"/>
      <c r="GE25" s="27"/>
      <c r="GF25" s="27"/>
      <c r="GG25" s="27"/>
      <c r="GH25" s="27"/>
      <c r="GI25" s="27"/>
      <c r="GJ25" s="27"/>
      <c r="GK25" s="27"/>
      <c r="GL25" s="27"/>
      <c r="GM25" s="27"/>
      <c r="GN25" s="27"/>
      <c r="GO25" s="27"/>
      <c r="GP25" s="27"/>
      <c r="GQ25" s="27"/>
      <c r="GR25" s="27"/>
      <c r="GS25" s="27"/>
      <c r="GT25" s="27"/>
      <c r="GU25" s="27"/>
      <c r="GV25" s="27"/>
      <c r="GW25" s="27"/>
      <c r="GX25" s="27"/>
      <c r="GY25" s="27"/>
      <c r="GZ25" s="27"/>
      <c r="HA25" s="27"/>
      <c r="HB25" s="27"/>
      <c r="HC25" s="27"/>
      <c r="HD25" s="27"/>
      <c r="HE25" s="27"/>
      <c r="HF25" s="27"/>
      <c r="HG25" s="27"/>
      <c r="HH25" s="27"/>
      <c r="HI25" s="27"/>
      <c r="HJ25" s="27"/>
      <c r="HK25" s="27"/>
      <c r="HL25" s="27"/>
      <c r="HM25" s="27"/>
      <c r="HN25" s="27"/>
      <c r="HO25" s="27"/>
      <c r="HP25" s="27"/>
      <c r="HQ25" s="27"/>
      <c r="HR25" s="27"/>
      <c r="HS25" s="27"/>
    </row>
    <row r="26" spans="2:227" ht="54" x14ac:dyDescent="0.3">
      <c r="B26" s="75"/>
      <c r="C26" s="75"/>
      <c r="D26" s="47" t="s">
        <v>58</v>
      </c>
      <c r="E26" s="90"/>
      <c r="F26" s="75"/>
      <c r="G26" s="37" t="s">
        <v>81</v>
      </c>
      <c r="H26" s="39">
        <v>44197</v>
      </c>
      <c r="I26" s="39">
        <v>44561</v>
      </c>
      <c r="J26" s="18" t="s">
        <v>72</v>
      </c>
      <c r="K26" s="72"/>
      <c r="L26" s="50">
        <v>6.6699999999999995E-2</v>
      </c>
      <c r="M26" s="50">
        <v>6.6699999999999995E-2</v>
      </c>
      <c r="N26" s="25">
        <f t="shared" si="1"/>
        <v>1</v>
      </c>
      <c r="O26" s="50">
        <v>0.1333</v>
      </c>
      <c r="P26" s="50">
        <v>0.1333</v>
      </c>
      <c r="Q26" s="25">
        <f t="shared" si="2"/>
        <v>1</v>
      </c>
      <c r="R26" s="51">
        <v>0.33329999999999999</v>
      </c>
      <c r="S26" s="25">
        <v>0.33329999999999999</v>
      </c>
      <c r="T26" s="25">
        <f t="shared" si="3"/>
        <v>1</v>
      </c>
      <c r="U26" s="50">
        <v>0.46666666666666662</v>
      </c>
      <c r="V26" s="25">
        <v>0</v>
      </c>
      <c r="W26" s="25">
        <f t="shared" si="4"/>
        <v>0</v>
      </c>
      <c r="X26" s="25">
        <f t="shared" si="5"/>
        <v>0.99996666666666667</v>
      </c>
      <c r="Y26" s="25">
        <f t="shared" si="6"/>
        <v>0.5333</v>
      </c>
      <c r="Z26" s="49">
        <f t="shared" si="7"/>
        <v>0.53331777725924201</v>
      </c>
      <c r="AA26" s="69"/>
      <c r="AB26" s="69"/>
      <c r="AC26" s="69"/>
    </row>
    <row r="27" spans="2:227" ht="86.25" customHeight="1" x14ac:dyDescent="0.3">
      <c r="B27" s="44" t="s">
        <v>48</v>
      </c>
      <c r="C27" s="37" t="s">
        <v>86</v>
      </c>
      <c r="D27" s="47" t="s">
        <v>58</v>
      </c>
      <c r="E27" s="75"/>
      <c r="F27" s="44" t="s">
        <v>84</v>
      </c>
      <c r="G27" s="37" t="s">
        <v>82</v>
      </c>
      <c r="H27" s="39">
        <v>44197</v>
      </c>
      <c r="I27" s="39">
        <v>44561</v>
      </c>
      <c r="J27" s="18" t="s">
        <v>73</v>
      </c>
      <c r="K27" s="73"/>
      <c r="L27" s="50">
        <v>0.2</v>
      </c>
      <c r="M27" s="50">
        <v>0.2</v>
      </c>
      <c r="N27" s="25">
        <f t="shared" si="1"/>
        <v>1</v>
      </c>
      <c r="O27" s="51">
        <v>0.22499999999999998</v>
      </c>
      <c r="P27" s="51">
        <v>0.22499999999999998</v>
      </c>
      <c r="Q27" s="25">
        <f t="shared" si="2"/>
        <v>1</v>
      </c>
      <c r="R27" s="51">
        <v>0.35499999999999998</v>
      </c>
      <c r="S27" s="25">
        <v>0.35499999999999998</v>
      </c>
      <c r="T27" s="25">
        <f t="shared" si="3"/>
        <v>1</v>
      </c>
      <c r="U27" s="50">
        <v>0.22</v>
      </c>
      <c r="V27" s="25">
        <v>0</v>
      </c>
      <c r="W27" s="25">
        <f t="shared" si="4"/>
        <v>0</v>
      </c>
      <c r="X27" s="25">
        <f t="shared" si="5"/>
        <v>1</v>
      </c>
      <c r="Y27" s="25">
        <f t="shared" si="6"/>
        <v>0.78</v>
      </c>
      <c r="Z27" s="49">
        <f t="shared" si="7"/>
        <v>0.78</v>
      </c>
      <c r="AA27" s="25">
        <f>X27</f>
        <v>1</v>
      </c>
      <c r="AB27" s="25">
        <f t="shared" ref="AB27:AB37" si="12">SUM(M27,P27,S27,V27)</f>
        <v>0.78</v>
      </c>
      <c r="AC27" s="49">
        <f t="shared" si="9"/>
        <v>0.78</v>
      </c>
    </row>
    <row r="28" spans="2:227" ht="94.5" customHeight="1" x14ac:dyDescent="0.3">
      <c r="B28" s="44" t="s">
        <v>98</v>
      </c>
      <c r="C28" s="44" t="s">
        <v>99</v>
      </c>
      <c r="D28" s="66" t="s">
        <v>87</v>
      </c>
      <c r="E28" s="74" t="s">
        <v>88</v>
      </c>
      <c r="F28" s="44" t="s">
        <v>108</v>
      </c>
      <c r="G28" s="44" t="s">
        <v>89</v>
      </c>
      <c r="H28" s="39">
        <v>44197</v>
      </c>
      <c r="I28" s="39">
        <v>44561</v>
      </c>
      <c r="J28" s="18" t="s">
        <v>90</v>
      </c>
      <c r="K28" s="52" t="s">
        <v>101</v>
      </c>
      <c r="L28" s="50">
        <v>0.21</v>
      </c>
      <c r="M28" s="50">
        <v>0.21</v>
      </c>
      <c r="N28" s="25">
        <f t="shared" si="1"/>
        <v>1</v>
      </c>
      <c r="O28" s="51">
        <v>0.28999999999999998</v>
      </c>
      <c r="P28" s="51">
        <v>0.29000000000000004</v>
      </c>
      <c r="Q28" s="25">
        <f t="shared" si="2"/>
        <v>1.0000000000000002</v>
      </c>
      <c r="R28" s="51">
        <v>0.25</v>
      </c>
      <c r="S28" s="25">
        <v>0.21</v>
      </c>
      <c r="T28" s="25">
        <f t="shared" si="3"/>
        <v>0.84</v>
      </c>
      <c r="U28" s="50">
        <v>0.25</v>
      </c>
      <c r="V28" s="25">
        <v>0</v>
      </c>
      <c r="W28" s="25">
        <f t="shared" si="4"/>
        <v>0</v>
      </c>
      <c r="X28" s="25">
        <f>SUM(L28,O28,R28,U28)</f>
        <v>1</v>
      </c>
      <c r="Y28" s="25">
        <f t="shared" si="6"/>
        <v>0.71</v>
      </c>
      <c r="Z28" s="49">
        <f t="shared" si="7"/>
        <v>0.71</v>
      </c>
      <c r="AA28" s="25">
        <f t="shared" ref="AA28:AA37" si="13">X28</f>
        <v>1</v>
      </c>
      <c r="AB28" s="25">
        <f t="shared" si="12"/>
        <v>0.71</v>
      </c>
      <c r="AC28" s="49">
        <f t="shared" si="9"/>
        <v>0.71</v>
      </c>
    </row>
    <row r="29" spans="2:227" ht="67.5" x14ac:dyDescent="0.3">
      <c r="B29" s="44" t="s">
        <v>98</v>
      </c>
      <c r="C29" s="44" t="s">
        <v>99</v>
      </c>
      <c r="D29" s="67"/>
      <c r="E29" s="90"/>
      <c r="F29" s="44" t="s">
        <v>109</v>
      </c>
      <c r="G29" s="44" t="s">
        <v>91</v>
      </c>
      <c r="H29" s="39">
        <v>44197</v>
      </c>
      <c r="I29" s="39">
        <v>44561</v>
      </c>
      <c r="J29" s="18" t="s">
        <v>92</v>
      </c>
      <c r="K29" s="53"/>
      <c r="L29" s="50">
        <v>0.22500000000000003</v>
      </c>
      <c r="M29" s="50">
        <v>0.22500000000000001</v>
      </c>
      <c r="N29" s="25">
        <f t="shared" si="1"/>
        <v>0.99999999999999989</v>
      </c>
      <c r="O29" s="51">
        <v>0.22500000000000003</v>
      </c>
      <c r="P29" s="51">
        <v>0.22500000000000003</v>
      </c>
      <c r="Q29" s="25">
        <f t="shared" si="2"/>
        <v>1</v>
      </c>
      <c r="R29" s="51">
        <v>0.32500000000000007</v>
      </c>
      <c r="S29" s="25">
        <v>0.32500000000000001</v>
      </c>
      <c r="T29" s="25">
        <f t="shared" si="3"/>
        <v>0.99999999999999978</v>
      </c>
      <c r="U29" s="50">
        <v>0.22500000000000003</v>
      </c>
      <c r="V29" s="50">
        <v>0</v>
      </c>
      <c r="W29" s="25">
        <f t="shared" si="4"/>
        <v>0</v>
      </c>
      <c r="X29" s="25">
        <f t="shared" si="5"/>
        <v>1.0000000000000002</v>
      </c>
      <c r="Y29" s="25">
        <f t="shared" si="6"/>
        <v>0.77500000000000013</v>
      </c>
      <c r="Z29" s="49">
        <f t="shared" si="7"/>
        <v>0.77499999999999991</v>
      </c>
      <c r="AA29" s="25">
        <f t="shared" si="13"/>
        <v>1.0000000000000002</v>
      </c>
      <c r="AB29" s="25">
        <f t="shared" si="12"/>
        <v>0.77500000000000013</v>
      </c>
      <c r="AC29" s="49">
        <f t="shared" si="9"/>
        <v>0.77499999999999991</v>
      </c>
    </row>
    <row r="30" spans="2:227" ht="90" customHeight="1" x14ac:dyDescent="0.3">
      <c r="B30" s="74" t="s">
        <v>46</v>
      </c>
      <c r="C30" s="74" t="s">
        <v>100</v>
      </c>
      <c r="D30" s="66" t="s">
        <v>96</v>
      </c>
      <c r="E30" s="90"/>
      <c r="F30" s="74" t="s">
        <v>110</v>
      </c>
      <c r="G30" s="44" t="s">
        <v>93</v>
      </c>
      <c r="H30" s="39">
        <v>44197</v>
      </c>
      <c r="I30" s="39">
        <v>44561</v>
      </c>
      <c r="J30" s="18" t="s">
        <v>94</v>
      </c>
      <c r="K30" s="53"/>
      <c r="L30" s="50">
        <v>0.3</v>
      </c>
      <c r="M30" s="50">
        <v>0.15</v>
      </c>
      <c r="N30" s="25">
        <f t="shared" si="1"/>
        <v>0.5</v>
      </c>
      <c r="O30" s="51">
        <v>0.2</v>
      </c>
      <c r="P30" s="51">
        <v>0.2</v>
      </c>
      <c r="Q30" s="25">
        <f t="shared" si="2"/>
        <v>1</v>
      </c>
      <c r="R30" s="51">
        <v>0.26250000000000001</v>
      </c>
      <c r="S30" s="25">
        <v>0.23749999999999999</v>
      </c>
      <c r="T30" s="25">
        <f t="shared" si="3"/>
        <v>0.90476190476190466</v>
      </c>
      <c r="U30" s="50">
        <v>0.23749999999999999</v>
      </c>
      <c r="V30" s="25">
        <v>0</v>
      </c>
      <c r="W30" s="25">
        <f t="shared" si="4"/>
        <v>0</v>
      </c>
      <c r="X30" s="25">
        <f t="shared" si="5"/>
        <v>1</v>
      </c>
      <c r="Y30" s="25">
        <f t="shared" si="6"/>
        <v>0.58749999999999991</v>
      </c>
      <c r="Z30" s="49">
        <f t="shared" si="7"/>
        <v>0.58749999999999991</v>
      </c>
      <c r="AA30" s="25">
        <f t="shared" si="13"/>
        <v>1</v>
      </c>
      <c r="AB30" s="25">
        <f t="shared" si="12"/>
        <v>0.58749999999999991</v>
      </c>
      <c r="AC30" s="49">
        <f t="shared" si="9"/>
        <v>0.58749999999999991</v>
      </c>
    </row>
    <row r="31" spans="2:227" ht="39.75" customHeight="1" x14ac:dyDescent="0.3">
      <c r="B31" s="75"/>
      <c r="C31" s="75"/>
      <c r="D31" s="67"/>
      <c r="E31" s="75"/>
      <c r="F31" s="75"/>
      <c r="G31" s="32" t="s">
        <v>95</v>
      </c>
      <c r="H31" s="39">
        <v>44197</v>
      </c>
      <c r="I31" s="39">
        <v>44561</v>
      </c>
      <c r="J31" s="18" t="s">
        <v>97</v>
      </c>
      <c r="K31" s="54"/>
      <c r="L31" s="50">
        <v>0.41666666666666663</v>
      </c>
      <c r="M31" s="50">
        <v>0.2</v>
      </c>
      <c r="N31" s="25">
        <f t="shared" si="1"/>
        <v>0.48000000000000009</v>
      </c>
      <c r="O31" s="51">
        <v>0.41666666666666663</v>
      </c>
      <c r="P31" s="51">
        <v>0.1933</v>
      </c>
      <c r="Q31" s="25">
        <f t="shared" si="2"/>
        <v>0.46392000000000005</v>
      </c>
      <c r="R31" s="51">
        <v>8.3333333333333329E-2</v>
      </c>
      <c r="S31" s="25">
        <v>0.1</v>
      </c>
      <c r="T31" s="25">
        <f t="shared" si="3"/>
        <v>1.2000000000000002</v>
      </c>
      <c r="U31" s="50">
        <v>8.3333333333333329E-2</v>
      </c>
      <c r="V31" s="25">
        <v>0</v>
      </c>
      <c r="W31" s="25">
        <f t="shared" si="4"/>
        <v>0</v>
      </c>
      <c r="X31" s="25">
        <f t="shared" si="5"/>
        <v>1</v>
      </c>
      <c r="Y31" s="25">
        <f t="shared" si="6"/>
        <v>0.49329999999999996</v>
      </c>
      <c r="Z31" s="49">
        <f t="shared" si="7"/>
        <v>0.49329999999999996</v>
      </c>
      <c r="AA31" s="25">
        <f t="shared" si="13"/>
        <v>1</v>
      </c>
      <c r="AB31" s="25">
        <f t="shared" si="12"/>
        <v>0.49329999999999996</v>
      </c>
      <c r="AC31" s="49">
        <f t="shared" si="9"/>
        <v>0.49329999999999996</v>
      </c>
    </row>
    <row r="32" spans="2:227" ht="57.75" customHeight="1" x14ac:dyDescent="0.3">
      <c r="B32" s="92" t="s">
        <v>114</v>
      </c>
      <c r="C32" s="92" t="s">
        <v>117</v>
      </c>
      <c r="D32" s="66" t="s">
        <v>168</v>
      </c>
      <c r="E32" s="92" t="s">
        <v>112</v>
      </c>
      <c r="F32" s="92" t="s">
        <v>107</v>
      </c>
      <c r="G32" s="44" t="s">
        <v>111</v>
      </c>
      <c r="H32" s="39">
        <v>44197</v>
      </c>
      <c r="I32" s="39">
        <v>44561</v>
      </c>
      <c r="J32" s="43" t="s">
        <v>102</v>
      </c>
      <c r="K32" s="52" t="s">
        <v>115</v>
      </c>
      <c r="L32" s="50">
        <v>0.42333333333333301</v>
      </c>
      <c r="M32" s="50">
        <v>0.42333333333333301</v>
      </c>
      <c r="N32" s="25">
        <f t="shared" si="1"/>
        <v>1</v>
      </c>
      <c r="O32" s="51">
        <v>0.09</v>
      </c>
      <c r="P32" s="51">
        <v>0.09</v>
      </c>
      <c r="Q32" s="25">
        <f t="shared" si="2"/>
        <v>1</v>
      </c>
      <c r="R32" s="51">
        <v>0.42670000000000002</v>
      </c>
      <c r="S32" s="25">
        <v>0.42670000000000002</v>
      </c>
      <c r="T32" s="25">
        <f t="shared" si="3"/>
        <v>1</v>
      </c>
      <c r="U32" s="50">
        <v>0.06</v>
      </c>
      <c r="V32" s="25">
        <v>0</v>
      </c>
      <c r="W32" s="25">
        <f t="shared" si="4"/>
        <v>0</v>
      </c>
      <c r="X32" s="25">
        <f t="shared" si="5"/>
        <v>1.0000333333333331</v>
      </c>
      <c r="Y32" s="25">
        <f t="shared" si="6"/>
        <v>0.94003333333333305</v>
      </c>
      <c r="Z32" s="49">
        <f t="shared" si="7"/>
        <v>0.94000199993333544</v>
      </c>
      <c r="AA32" s="25">
        <f t="shared" si="13"/>
        <v>1.0000333333333331</v>
      </c>
      <c r="AB32" s="25">
        <f t="shared" si="12"/>
        <v>0.94003333333333305</v>
      </c>
      <c r="AC32" s="49">
        <f t="shared" si="9"/>
        <v>0.94000199993333544</v>
      </c>
    </row>
    <row r="33" spans="2:29" ht="36.75" customHeight="1" x14ac:dyDescent="0.3">
      <c r="B33" s="92"/>
      <c r="C33" s="92"/>
      <c r="D33" s="67"/>
      <c r="E33" s="92"/>
      <c r="F33" s="92"/>
      <c r="G33" s="44" t="s">
        <v>103</v>
      </c>
      <c r="H33" s="39">
        <v>44197</v>
      </c>
      <c r="I33" s="39">
        <v>44469</v>
      </c>
      <c r="J33" s="43" t="s">
        <v>104</v>
      </c>
      <c r="K33" s="54"/>
      <c r="L33" s="42">
        <v>0.5</v>
      </c>
      <c r="M33" s="42">
        <v>0.5</v>
      </c>
      <c r="N33" s="25">
        <f t="shared" si="1"/>
        <v>1</v>
      </c>
      <c r="O33" s="21">
        <v>0</v>
      </c>
      <c r="P33" s="21">
        <v>0</v>
      </c>
      <c r="Q33" s="25">
        <f>IFERROR(P33/O33,0%)</f>
        <v>0</v>
      </c>
      <c r="R33" s="21">
        <v>0.5</v>
      </c>
      <c r="S33" s="25">
        <v>0.5</v>
      </c>
      <c r="T33" s="25">
        <f t="shared" si="3"/>
        <v>1</v>
      </c>
      <c r="U33" s="21">
        <v>0</v>
      </c>
      <c r="V33" s="25">
        <v>0</v>
      </c>
      <c r="W33" s="25">
        <f>IFERROR(V33/U33,0%)</f>
        <v>0</v>
      </c>
      <c r="X33" s="25">
        <f t="shared" si="5"/>
        <v>1</v>
      </c>
      <c r="Y33" s="25">
        <f t="shared" si="6"/>
        <v>1</v>
      </c>
      <c r="Z33" s="49">
        <f t="shared" si="7"/>
        <v>1</v>
      </c>
      <c r="AA33" s="25">
        <f t="shared" si="13"/>
        <v>1</v>
      </c>
      <c r="AB33" s="25">
        <f t="shared" si="12"/>
        <v>1</v>
      </c>
      <c r="AC33" s="49">
        <f t="shared" si="9"/>
        <v>1</v>
      </c>
    </row>
    <row r="34" spans="2:29" ht="36.75" customHeight="1" x14ac:dyDescent="0.3">
      <c r="B34" s="92"/>
      <c r="C34" s="92"/>
      <c r="D34" s="48" t="s">
        <v>113</v>
      </c>
      <c r="E34" s="92"/>
      <c r="F34" s="92"/>
      <c r="G34" s="44" t="s">
        <v>105</v>
      </c>
      <c r="H34" s="39">
        <v>44197</v>
      </c>
      <c r="I34" s="39">
        <v>44561</v>
      </c>
      <c r="J34" s="43" t="s">
        <v>106</v>
      </c>
      <c r="K34" s="40" t="s">
        <v>116</v>
      </c>
      <c r="L34" s="50">
        <v>0.25</v>
      </c>
      <c r="M34" s="50">
        <v>0.25</v>
      </c>
      <c r="N34" s="25">
        <f t="shared" si="1"/>
        <v>1</v>
      </c>
      <c r="O34" s="51">
        <v>0.25</v>
      </c>
      <c r="P34" s="51">
        <v>0.25</v>
      </c>
      <c r="Q34" s="25">
        <f t="shared" si="2"/>
        <v>1</v>
      </c>
      <c r="R34" s="51">
        <v>0.25</v>
      </c>
      <c r="S34" s="25">
        <v>0.25</v>
      </c>
      <c r="T34" s="25">
        <f t="shared" si="3"/>
        <v>1</v>
      </c>
      <c r="U34" s="50">
        <v>0.25</v>
      </c>
      <c r="V34" s="25">
        <v>0</v>
      </c>
      <c r="W34" s="25">
        <f t="shared" si="4"/>
        <v>0</v>
      </c>
      <c r="X34" s="25">
        <f t="shared" si="5"/>
        <v>1</v>
      </c>
      <c r="Y34" s="25">
        <f t="shared" si="6"/>
        <v>0.75</v>
      </c>
      <c r="Z34" s="49">
        <f t="shared" si="7"/>
        <v>0.75</v>
      </c>
      <c r="AA34" s="25">
        <f t="shared" si="13"/>
        <v>1</v>
      </c>
      <c r="AB34" s="25">
        <f t="shared" si="12"/>
        <v>0.75</v>
      </c>
      <c r="AC34" s="49">
        <f t="shared" si="9"/>
        <v>0.75</v>
      </c>
    </row>
    <row r="35" spans="2:29" ht="60" customHeight="1" x14ac:dyDescent="0.3">
      <c r="B35" s="92" t="s">
        <v>114</v>
      </c>
      <c r="C35" s="92" t="s">
        <v>117</v>
      </c>
      <c r="D35" s="107" t="s">
        <v>123</v>
      </c>
      <c r="E35" s="92"/>
      <c r="F35" s="92" t="s">
        <v>122</v>
      </c>
      <c r="G35" s="44" t="s">
        <v>118</v>
      </c>
      <c r="H35" s="39">
        <v>44197</v>
      </c>
      <c r="I35" s="39">
        <v>44561</v>
      </c>
      <c r="J35" s="17" t="s">
        <v>120</v>
      </c>
      <c r="K35" s="52" t="s">
        <v>124</v>
      </c>
      <c r="L35" s="49">
        <v>0.45</v>
      </c>
      <c r="M35" s="49">
        <v>0.45</v>
      </c>
      <c r="N35" s="25">
        <f t="shared" si="1"/>
        <v>1</v>
      </c>
      <c r="O35" s="25">
        <v>0.18329999999999999</v>
      </c>
      <c r="P35" s="25">
        <v>0.1</v>
      </c>
      <c r="Q35" s="25">
        <f t="shared" si="2"/>
        <v>0.54555373704309884</v>
      </c>
      <c r="R35" s="25">
        <v>0.18329999999999999</v>
      </c>
      <c r="S35" s="25">
        <v>0.18329999999999999</v>
      </c>
      <c r="T35" s="25">
        <f t="shared" si="3"/>
        <v>1</v>
      </c>
      <c r="U35" s="25">
        <v>0.18340000000000001</v>
      </c>
      <c r="V35" s="25">
        <v>0</v>
      </c>
      <c r="W35" s="25">
        <f t="shared" si="4"/>
        <v>0</v>
      </c>
      <c r="X35" s="25">
        <f t="shared" si="5"/>
        <v>1</v>
      </c>
      <c r="Y35" s="25">
        <f t="shared" si="6"/>
        <v>0.73330000000000006</v>
      </c>
      <c r="Z35" s="49">
        <f t="shared" si="7"/>
        <v>0.73330000000000006</v>
      </c>
      <c r="AA35" s="25">
        <f t="shared" si="13"/>
        <v>1</v>
      </c>
      <c r="AB35" s="25">
        <f t="shared" si="12"/>
        <v>0.73330000000000006</v>
      </c>
      <c r="AC35" s="49">
        <f t="shared" si="9"/>
        <v>0.73330000000000006</v>
      </c>
    </row>
    <row r="36" spans="2:29" ht="60" customHeight="1" x14ac:dyDescent="0.3">
      <c r="B36" s="92"/>
      <c r="C36" s="92"/>
      <c r="D36" s="107"/>
      <c r="E36" s="92"/>
      <c r="F36" s="92"/>
      <c r="G36" s="44" t="s">
        <v>119</v>
      </c>
      <c r="H36" s="39">
        <v>44197</v>
      </c>
      <c r="I36" s="39">
        <v>44469</v>
      </c>
      <c r="J36" s="17" t="s">
        <v>121</v>
      </c>
      <c r="K36" s="54"/>
      <c r="L36" s="25">
        <v>0.5</v>
      </c>
      <c r="M36" s="25">
        <v>0.5</v>
      </c>
      <c r="N36" s="25">
        <f t="shared" si="1"/>
        <v>1</v>
      </c>
      <c r="O36" s="25">
        <v>0</v>
      </c>
      <c r="P36" s="25">
        <v>0</v>
      </c>
      <c r="Q36" s="25">
        <f>IFERROR(P36/O36,0%)</f>
        <v>0</v>
      </c>
      <c r="R36" s="25">
        <v>0.5</v>
      </c>
      <c r="S36" s="25">
        <v>0.5</v>
      </c>
      <c r="T36" s="25">
        <f t="shared" si="3"/>
        <v>1</v>
      </c>
      <c r="U36" s="25">
        <v>0</v>
      </c>
      <c r="V36" s="25">
        <v>0</v>
      </c>
      <c r="W36" s="25">
        <v>0</v>
      </c>
      <c r="X36" s="25">
        <f t="shared" si="5"/>
        <v>1</v>
      </c>
      <c r="Y36" s="25">
        <f t="shared" si="6"/>
        <v>1</v>
      </c>
      <c r="Z36" s="49">
        <f t="shared" si="7"/>
        <v>1</v>
      </c>
      <c r="AA36" s="25">
        <f t="shared" si="13"/>
        <v>1</v>
      </c>
      <c r="AB36" s="25">
        <f t="shared" si="12"/>
        <v>1</v>
      </c>
      <c r="AC36" s="49">
        <f t="shared" si="9"/>
        <v>1</v>
      </c>
    </row>
    <row r="37" spans="2:29" ht="81" customHeight="1" x14ac:dyDescent="0.3">
      <c r="B37" s="92" t="s">
        <v>114</v>
      </c>
      <c r="C37" s="92" t="s">
        <v>117</v>
      </c>
      <c r="D37" s="44" t="s">
        <v>169</v>
      </c>
      <c r="E37" s="92"/>
      <c r="F37" s="92" t="s">
        <v>144</v>
      </c>
      <c r="G37" s="44" t="s">
        <v>125</v>
      </c>
      <c r="H37" s="39">
        <v>44197</v>
      </c>
      <c r="I37" s="39">
        <v>44561</v>
      </c>
      <c r="J37" s="17" t="s">
        <v>134</v>
      </c>
      <c r="K37" s="52" t="s">
        <v>147</v>
      </c>
      <c r="L37" s="50">
        <v>0.25</v>
      </c>
      <c r="M37" s="50">
        <v>0.25</v>
      </c>
      <c r="N37" s="25">
        <f t="shared" si="1"/>
        <v>1</v>
      </c>
      <c r="O37" s="51">
        <v>0.24</v>
      </c>
      <c r="P37" s="51">
        <v>0.24</v>
      </c>
      <c r="Q37" s="25">
        <f t="shared" si="2"/>
        <v>1</v>
      </c>
      <c r="R37" s="51">
        <v>0.24</v>
      </c>
      <c r="S37" s="25">
        <v>0.24</v>
      </c>
      <c r="T37" s="25">
        <f t="shared" si="3"/>
        <v>1</v>
      </c>
      <c r="U37" s="50">
        <v>0.27</v>
      </c>
      <c r="V37" s="25">
        <v>0</v>
      </c>
      <c r="W37" s="25">
        <f t="shared" si="4"/>
        <v>0</v>
      </c>
      <c r="X37" s="25">
        <f t="shared" si="5"/>
        <v>1</v>
      </c>
      <c r="Y37" s="25">
        <f t="shared" si="6"/>
        <v>0.73</v>
      </c>
      <c r="Z37" s="49">
        <f t="shared" si="7"/>
        <v>0.73</v>
      </c>
      <c r="AA37" s="25">
        <f t="shared" si="13"/>
        <v>1</v>
      </c>
      <c r="AB37" s="25">
        <f t="shared" si="12"/>
        <v>0.73</v>
      </c>
      <c r="AC37" s="49">
        <f t="shared" si="9"/>
        <v>0.73</v>
      </c>
    </row>
    <row r="38" spans="2:29" ht="67.5" customHeight="1" x14ac:dyDescent="0.3">
      <c r="B38" s="92"/>
      <c r="C38" s="92"/>
      <c r="D38" s="74" t="s">
        <v>169</v>
      </c>
      <c r="E38" s="92"/>
      <c r="F38" s="92"/>
      <c r="G38" s="74" t="s">
        <v>126</v>
      </c>
      <c r="H38" s="39">
        <v>44197</v>
      </c>
      <c r="I38" s="39">
        <v>44561</v>
      </c>
      <c r="J38" s="17" t="s">
        <v>135</v>
      </c>
      <c r="K38" s="53"/>
      <c r="L38" s="49">
        <v>0.25</v>
      </c>
      <c r="M38" s="49">
        <v>0.25</v>
      </c>
      <c r="N38" s="25">
        <f t="shared" si="1"/>
        <v>1</v>
      </c>
      <c r="O38" s="51">
        <v>0.24</v>
      </c>
      <c r="P38" s="25">
        <v>0.24</v>
      </c>
      <c r="Q38" s="25">
        <f t="shared" si="2"/>
        <v>1</v>
      </c>
      <c r="R38" s="25">
        <v>0.24</v>
      </c>
      <c r="S38" s="25">
        <v>0.24</v>
      </c>
      <c r="T38" s="25">
        <f t="shared" si="3"/>
        <v>1</v>
      </c>
      <c r="U38" s="49">
        <v>0.27</v>
      </c>
      <c r="V38" s="25">
        <v>0</v>
      </c>
      <c r="W38" s="25">
        <f t="shared" si="4"/>
        <v>0</v>
      </c>
      <c r="X38" s="25">
        <f t="shared" si="5"/>
        <v>1</v>
      </c>
      <c r="Y38" s="25">
        <f t="shared" si="6"/>
        <v>0.73</v>
      </c>
      <c r="Z38" s="49">
        <f t="shared" si="7"/>
        <v>0.73</v>
      </c>
      <c r="AA38" s="68">
        <f>SUM(X38:X39)/2</f>
        <v>1</v>
      </c>
      <c r="AB38" s="68">
        <f>SUM(Y38:Y39)/2</f>
        <v>0.46499999999999997</v>
      </c>
      <c r="AC38" s="68">
        <f>AB38/AA38</f>
        <v>0.46499999999999997</v>
      </c>
    </row>
    <row r="39" spans="2:29" ht="27" x14ac:dyDescent="0.3">
      <c r="B39" s="92"/>
      <c r="C39" s="92"/>
      <c r="D39" s="75"/>
      <c r="E39" s="92"/>
      <c r="F39" s="92"/>
      <c r="G39" s="75"/>
      <c r="H39" s="39">
        <v>44348</v>
      </c>
      <c r="I39" s="39">
        <v>44561</v>
      </c>
      <c r="J39" s="17" t="s">
        <v>136</v>
      </c>
      <c r="K39" s="53"/>
      <c r="L39" s="50">
        <v>0</v>
      </c>
      <c r="M39" s="50">
        <v>0</v>
      </c>
      <c r="N39" s="25">
        <f>IFERROR(M39/L39,0%)</f>
        <v>0</v>
      </c>
      <c r="O39" s="21">
        <v>0</v>
      </c>
      <c r="P39" s="21">
        <v>0</v>
      </c>
      <c r="Q39" s="25">
        <f>IFERROR(P39/O39,0%)</f>
        <v>0</v>
      </c>
      <c r="R39" s="51">
        <v>0.2</v>
      </c>
      <c r="S39" s="25">
        <v>0.2</v>
      </c>
      <c r="T39" s="25">
        <f t="shared" si="3"/>
        <v>1</v>
      </c>
      <c r="U39" s="50">
        <v>0.8</v>
      </c>
      <c r="V39" s="25">
        <v>0</v>
      </c>
      <c r="W39" s="25">
        <f t="shared" si="4"/>
        <v>0</v>
      </c>
      <c r="X39" s="25">
        <f t="shared" si="5"/>
        <v>1</v>
      </c>
      <c r="Y39" s="25">
        <f t="shared" si="6"/>
        <v>0.2</v>
      </c>
      <c r="Z39" s="49">
        <f t="shared" si="7"/>
        <v>0.2</v>
      </c>
      <c r="AA39" s="69"/>
      <c r="AB39" s="69"/>
      <c r="AC39" s="69"/>
    </row>
    <row r="40" spans="2:29" ht="40.5" x14ac:dyDescent="0.3">
      <c r="B40" s="92"/>
      <c r="C40" s="92"/>
      <c r="D40" s="44" t="s">
        <v>169</v>
      </c>
      <c r="E40" s="92"/>
      <c r="F40" s="92"/>
      <c r="G40" s="44" t="s">
        <v>127</v>
      </c>
      <c r="H40" s="39">
        <v>44197</v>
      </c>
      <c r="I40" s="39">
        <v>44561</v>
      </c>
      <c r="J40" s="17" t="s">
        <v>137</v>
      </c>
      <c r="K40" s="53"/>
      <c r="L40" s="49">
        <v>0.25</v>
      </c>
      <c r="M40" s="49">
        <v>0.25</v>
      </c>
      <c r="N40" s="25">
        <f t="shared" si="1"/>
        <v>1</v>
      </c>
      <c r="O40" s="25">
        <v>0.24</v>
      </c>
      <c r="P40" s="25">
        <v>0.24</v>
      </c>
      <c r="Q40" s="25">
        <f t="shared" si="2"/>
        <v>1</v>
      </c>
      <c r="R40" s="25">
        <v>0.24</v>
      </c>
      <c r="S40" s="25">
        <v>0.24</v>
      </c>
      <c r="T40" s="25">
        <f t="shared" si="3"/>
        <v>1</v>
      </c>
      <c r="U40" s="49">
        <v>0.27</v>
      </c>
      <c r="V40" s="25">
        <v>0</v>
      </c>
      <c r="W40" s="25">
        <f t="shared" si="4"/>
        <v>0</v>
      </c>
      <c r="X40" s="25">
        <f t="shared" si="5"/>
        <v>1</v>
      </c>
      <c r="Y40" s="25">
        <f t="shared" si="6"/>
        <v>0.73</v>
      </c>
      <c r="Z40" s="49">
        <f t="shared" si="7"/>
        <v>0.73</v>
      </c>
      <c r="AA40" s="25">
        <f>X40</f>
        <v>1</v>
      </c>
      <c r="AB40" s="25">
        <f>SUM(M40,P40,S40,V40)</f>
        <v>0.73</v>
      </c>
      <c r="AC40" s="49">
        <f t="shared" si="9"/>
        <v>0.73</v>
      </c>
    </row>
    <row r="41" spans="2:29" ht="40.5" x14ac:dyDescent="0.3">
      <c r="B41" s="92"/>
      <c r="C41" s="92"/>
      <c r="D41" s="44" t="s">
        <v>169</v>
      </c>
      <c r="E41" s="92"/>
      <c r="F41" s="92"/>
      <c r="G41" s="44" t="s">
        <v>128</v>
      </c>
      <c r="H41" s="39">
        <v>44197</v>
      </c>
      <c r="I41" s="39">
        <v>44561</v>
      </c>
      <c r="J41" s="17" t="s">
        <v>138</v>
      </c>
      <c r="K41" s="53"/>
      <c r="L41" s="49">
        <v>0.125</v>
      </c>
      <c r="M41" s="49">
        <v>0.125</v>
      </c>
      <c r="N41" s="25">
        <f t="shared" si="1"/>
        <v>1</v>
      </c>
      <c r="O41" s="25">
        <v>0.375</v>
      </c>
      <c r="P41" s="25">
        <v>0.375</v>
      </c>
      <c r="Q41" s="25">
        <f t="shared" si="2"/>
        <v>1</v>
      </c>
      <c r="R41" s="25">
        <v>0.375</v>
      </c>
      <c r="S41" s="25">
        <v>0.375</v>
      </c>
      <c r="T41" s="25">
        <f t="shared" si="3"/>
        <v>1</v>
      </c>
      <c r="U41" s="49">
        <v>0.125</v>
      </c>
      <c r="V41" s="25">
        <v>0</v>
      </c>
      <c r="W41" s="25">
        <f t="shared" si="4"/>
        <v>0</v>
      </c>
      <c r="X41" s="25">
        <f t="shared" si="5"/>
        <v>1</v>
      </c>
      <c r="Y41" s="25">
        <f t="shared" si="6"/>
        <v>0.875</v>
      </c>
      <c r="Z41" s="49">
        <f t="shared" si="7"/>
        <v>0.875</v>
      </c>
      <c r="AA41" s="25">
        <f t="shared" ref="AA41:AA43" si="14">X41</f>
        <v>1</v>
      </c>
      <c r="AB41" s="25">
        <f t="shared" ref="AB41:AB43" si="15">SUM(M41,P41,S41,V41)</f>
        <v>0.875</v>
      </c>
      <c r="AC41" s="49">
        <f t="shared" si="9"/>
        <v>0.875</v>
      </c>
    </row>
    <row r="42" spans="2:29" ht="27" x14ac:dyDescent="0.3">
      <c r="B42" s="92"/>
      <c r="C42" s="92"/>
      <c r="D42" s="44" t="s">
        <v>165</v>
      </c>
      <c r="E42" s="92"/>
      <c r="F42" s="92"/>
      <c r="G42" s="44" t="s">
        <v>129</v>
      </c>
      <c r="H42" s="39">
        <v>44197</v>
      </c>
      <c r="I42" s="39">
        <v>44561</v>
      </c>
      <c r="J42" s="17" t="s">
        <v>139</v>
      </c>
      <c r="K42" s="53"/>
      <c r="L42" s="49">
        <v>0.125</v>
      </c>
      <c r="M42" s="49">
        <v>0.125</v>
      </c>
      <c r="N42" s="25">
        <f t="shared" si="1"/>
        <v>1</v>
      </c>
      <c r="O42" s="25">
        <v>0.32750000000000001</v>
      </c>
      <c r="P42" s="25">
        <v>0.32749999999999996</v>
      </c>
      <c r="Q42" s="25">
        <f t="shared" si="2"/>
        <v>0.99999999999999978</v>
      </c>
      <c r="R42" s="25">
        <v>0.20250000000000001</v>
      </c>
      <c r="S42" s="25">
        <v>0.20250000000000001</v>
      </c>
      <c r="T42" s="25">
        <f t="shared" si="3"/>
        <v>1</v>
      </c>
      <c r="U42" s="49">
        <v>0.34499999999999997</v>
      </c>
      <c r="V42" s="25">
        <v>0</v>
      </c>
      <c r="W42" s="25">
        <f t="shared" si="4"/>
        <v>0</v>
      </c>
      <c r="X42" s="25">
        <f t="shared" si="5"/>
        <v>1</v>
      </c>
      <c r="Y42" s="25">
        <f t="shared" si="6"/>
        <v>0.65500000000000003</v>
      </c>
      <c r="Z42" s="49">
        <f t="shared" si="7"/>
        <v>0.65500000000000003</v>
      </c>
      <c r="AA42" s="25">
        <f t="shared" si="14"/>
        <v>1</v>
      </c>
      <c r="AB42" s="25">
        <f t="shared" si="15"/>
        <v>0.65500000000000003</v>
      </c>
      <c r="AC42" s="49">
        <f t="shared" si="9"/>
        <v>0.65500000000000003</v>
      </c>
    </row>
    <row r="43" spans="2:29" ht="27" x14ac:dyDescent="0.3">
      <c r="B43" s="92"/>
      <c r="C43" s="92"/>
      <c r="D43" s="44" t="s">
        <v>166</v>
      </c>
      <c r="E43" s="92"/>
      <c r="F43" s="92"/>
      <c r="G43" s="44" t="s">
        <v>130</v>
      </c>
      <c r="H43" s="39">
        <v>44197</v>
      </c>
      <c r="I43" s="39">
        <v>44561</v>
      </c>
      <c r="J43" s="17" t="s">
        <v>140</v>
      </c>
      <c r="K43" s="53"/>
      <c r="L43" s="49">
        <v>0.19</v>
      </c>
      <c r="M43" s="49">
        <v>0.16750000000000001</v>
      </c>
      <c r="N43" s="25">
        <f t="shared" si="1"/>
        <v>0.88157894736842113</v>
      </c>
      <c r="O43" s="25">
        <v>0.33750000000000002</v>
      </c>
      <c r="P43" s="25">
        <v>0.33750000000000002</v>
      </c>
      <c r="Q43" s="25">
        <f t="shared" si="2"/>
        <v>1</v>
      </c>
      <c r="R43" s="25">
        <v>0.26250000000000001</v>
      </c>
      <c r="S43" s="25">
        <v>0.28499999999999998</v>
      </c>
      <c r="T43" s="25">
        <f t="shared" si="3"/>
        <v>1.0857142857142856</v>
      </c>
      <c r="U43" s="49">
        <v>0.21</v>
      </c>
      <c r="V43" s="25">
        <v>0</v>
      </c>
      <c r="W43" s="25">
        <f t="shared" si="4"/>
        <v>0</v>
      </c>
      <c r="X43" s="25">
        <f t="shared" si="5"/>
        <v>1</v>
      </c>
      <c r="Y43" s="25">
        <f t="shared" si="6"/>
        <v>0.79</v>
      </c>
      <c r="Z43" s="49">
        <f t="shared" si="7"/>
        <v>0.79</v>
      </c>
      <c r="AA43" s="25">
        <f t="shared" si="14"/>
        <v>1</v>
      </c>
      <c r="AB43" s="25">
        <f t="shared" si="15"/>
        <v>0.79</v>
      </c>
      <c r="AC43" s="49">
        <f t="shared" si="9"/>
        <v>0.79</v>
      </c>
    </row>
    <row r="44" spans="2:29" ht="27" x14ac:dyDescent="0.3">
      <c r="B44" s="92"/>
      <c r="C44" s="92"/>
      <c r="D44" s="74" t="s">
        <v>166</v>
      </c>
      <c r="E44" s="92"/>
      <c r="F44" s="92"/>
      <c r="G44" s="74" t="s">
        <v>131</v>
      </c>
      <c r="H44" s="39">
        <v>44197</v>
      </c>
      <c r="I44" s="39">
        <v>44561</v>
      </c>
      <c r="J44" s="17" t="s">
        <v>141</v>
      </c>
      <c r="K44" s="53"/>
      <c r="L44" s="49">
        <v>0.25</v>
      </c>
      <c r="M44" s="49">
        <v>0.25</v>
      </c>
      <c r="N44" s="25">
        <f t="shared" si="1"/>
        <v>1</v>
      </c>
      <c r="O44" s="25">
        <v>0.24</v>
      </c>
      <c r="P44" s="25">
        <v>0.24</v>
      </c>
      <c r="Q44" s="25">
        <f t="shared" si="2"/>
        <v>1</v>
      </c>
      <c r="R44" s="25">
        <v>0.24</v>
      </c>
      <c r="S44" s="25">
        <v>0.24</v>
      </c>
      <c r="T44" s="25">
        <f t="shared" si="3"/>
        <v>1</v>
      </c>
      <c r="U44" s="49">
        <v>0.27</v>
      </c>
      <c r="V44" s="25">
        <v>0</v>
      </c>
      <c r="W44" s="25">
        <f t="shared" si="4"/>
        <v>0</v>
      </c>
      <c r="X44" s="25">
        <f t="shared" si="5"/>
        <v>1</v>
      </c>
      <c r="Y44" s="25">
        <f t="shared" si="6"/>
        <v>0.73</v>
      </c>
      <c r="Z44" s="49">
        <f t="shared" si="7"/>
        <v>0.73</v>
      </c>
      <c r="AA44" s="68">
        <f>SUM(X44:X45)/2</f>
        <v>1</v>
      </c>
      <c r="AB44" s="68">
        <f>SUM(Y44:Y45)/2</f>
        <v>0.86499999999999999</v>
      </c>
      <c r="AC44" s="68">
        <f>AB44/AA44</f>
        <v>0.86499999999999999</v>
      </c>
    </row>
    <row r="45" spans="2:29" ht="39.75" customHeight="1" x14ac:dyDescent="0.3">
      <c r="B45" s="92"/>
      <c r="C45" s="92"/>
      <c r="D45" s="75"/>
      <c r="E45" s="92"/>
      <c r="F45" s="92"/>
      <c r="G45" s="75"/>
      <c r="H45" s="39">
        <v>44287</v>
      </c>
      <c r="I45" s="39">
        <v>44316</v>
      </c>
      <c r="J45" s="17" t="s">
        <v>196</v>
      </c>
      <c r="K45" s="53"/>
      <c r="L45" s="49">
        <v>0</v>
      </c>
      <c r="M45" s="49">
        <v>0</v>
      </c>
      <c r="N45" s="25">
        <f>IFERROR(M45/L45,0%)</f>
        <v>0</v>
      </c>
      <c r="O45" s="25">
        <v>1</v>
      </c>
      <c r="P45" s="25">
        <v>1</v>
      </c>
      <c r="Q45" s="25">
        <f t="shared" si="2"/>
        <v>1</v>
      </c>
      <c r="R45" s="25">
        <v>0</v>
      </c>
      <c r="S45" s="25">
        <v>0</v>
      </c>
      <c r="T45" s="25">
        <f>IFERROR(S45/R45,0%)</f>
        <v>0</v>
      </c>
      <c r="U45" s="49">
        <v>0</v>
      </c>
      <c r="V45" s="25">
        <v>0</v>
      </c>
      <c r="W45" s="25">
        <f>IFERROR(V45/U45,0%)</f>
        <v>0</v>
      </c>
      <c r="X45" s="25">
        <f t="shared" si="5"/>
        <v>1</v>
      </c>
      <c r="Y45" s="25">
        <f t="shared" si="6"/>
        <v>1</v>
      </c>
      <c r="Z45" s="49">
        <f t="shared" si="7"/>
        <v>1</v>
      </c>
      <c r="AA45" s="69"/>
      <c r="AB45" s="69"/>
      <c r="AC45" s="69"/>
    </row>
    <row r="46" spans="2:29" ht="27" x14ac:dyDescent="0.3">
      <c r="B46" s="92"/>
      <c r="C46" s="92"/>
      <c r="D46" s="44" t="s">
        <v>166</v>
      </c>
      <c r="E46" s="92"/>
      <c r="F46" s="92"/>
      <c r="G46" s="44" t="s">
        <v>132</v>
      </c>
      <c r="H46" s="39">
        <v>44197</v>
      </c>
      <c r="I46" s="39">
        <v>44561</v>
      </c>
      <c r="J46" s="17" t="s">
        <v>142</v>
      </c>
      <c r="K46" s="53"/>
      <c r="L46" s="49">
        <v>0.25</v>
      </c>
      <c r="M46" s="49">
        <v>0.25</v>
      </c>
      <c r="N46" s="25">
        <f t="shared" si="1"/>
        <v>1</v>
      </c>
      <c r="O46" s="25">
        <v>0.24</v>
      </c>
      <c r="P46" s="25">
        <v>0.24</v>
      </c>
      <c r="Q46" s="25">
        <f t="shared" si="2"/>
        <v>1</v>
      </c>
      <c r="R46" s="25">
        <v>0.24</v>
      </c>
      <c r="S46" s="25">
        <v>0.24</v>
      </c>
      <c r="T46" s="25">
        <f t="shared" si="3"/>
        <v>1</v>
      </c>
      <c r="U46" s="49">
        <v>0.27</v>
      </c>
      <c r="V46" s="25">
        <v>0</v>
      </c>
      <c r="W46" s="25">
        <f t="shared" si="4"/>
        <v>0</v>
      </c>
      <c r="X46" s="25">
        <f t="shared" si="5"/>
        <v>1</v>
      </c>
      <c r="Y46" s="25">
        <f t="shared" si="6"/>
        <v>0.73</v>
      </c>
      <c r="Z46" s="49">
        <f t="shared" si="7"/>
        <v>0.73</v>
      </c>
      <c r="AA46" s="25">
        <f t="shared" ref="AA46:AA48" si="16">X46</f>
        <v>1</v>
      </c>
      <c r="AB46" s="25">
        <f t="shared" ref="AB46:AB47" si="17">SUM(M46,P46,S46,V46)</f>
        <v>0.73</v>
      </c>
      <c r="AC46" s="49">
        <f t="shared" si="9"/>
        <v>0.73</v>
      </c>
    </row>
    <row r="47" spans="2:29" ht="40.5" x14ac:dyDescent="0.3">
      <c r="B47" s="92"/>
      <c r="C47" s="92"/>
      <c r="D47" s="44" t="s">
        <v>167</v>
      </c>
      <c r="E47" s="92"/>
      <c r="F47" s="92"/>
      <c r="G47" s="44" t="s">
        <v>133</v>
      </c>
      <c r="H47" s="39">
        <v>44197</v>
      </c>
      <c r="I47" s="39">
        <v>44561</v>
      </c>
      <c r="J47" s="17" t="s">
        <v>143</v>
      </c>
      <c r="K47" s="53"/>
      <c r="L47" s="49">
        <v>0.45</v>
      </c>
      <c r="M47" s="49">
        <v>0.45</v>
      </c>
      <c r="N47" s="25">
        <f t="shared" si="1"/>
        <v>1</v>
      </c>
      <c r="O47" s="25">
        <v>0.1167</v>
      </c>
      <c r="P47" s="25">
        <v>0.11666666666666665</v>
      </c>
      <c r="Q47" s="25">
        <f t="shared" si="2"/>
        <v>0.99971436732362173</v>
      </c>
      <c r="R47" s="25">
        <v>0.23330000000000001</v>
      </c>
      <c r="S47" s="25">
        <v>0.23330000000000001</v>
      </c>
      <c r="T47" s="25">
        <f t="shared" si="3"/>
        <v>1</v>
      </c>
      <c r="U47" s="49">
        <v>0.2</v>
      </c>
      <c r="V47" s="25">
        <v>0</v>
      </c>
      <c r="W47" s="25">
        <f t="shared" si="4"/>
        <v>0</v>
      </c>
      <c r="X47" s="25">
        <f t="shared" si="5"/>
        <v>1</v>
      </c>
      <c r="Y47" s="25">
        <f t="shared" si="6"/>
        <v>0.79996666666666671</v>
      </c>
      <c r="Z47" s="49">
        <f t="shared" si="7"/>
        <v>0.79996666666666671</v>
      </c>
      <c r="AA47" s="25">
        <f t="shared" si="16"/>
        <v>1</v>
      </c>
      <c r="AB47" s="25">
        <f t="shared" si="17"/>
        <v>0.79996666666666671</v>
      </c>
      <c r="AC47" s="49">
        <f t="shared" si="9"/>
        <v>0.79996666666666671</v>
      </c>
    </row>
    <row r="48" spans="2:29" ht="113.25" customHeight="1" x14ac:dyDescent="0.3">
      <c r="B48" s="44" t="s">
        <v>114</v>
      </c>
      <c r="C48" s="44" t="s">
        <v>117</v>
      </c>
      <c r="D48" s="44" t="s">
        <v>169</v>
      </c>
      <c r="E48" s="92"/>
      <c r="F48" s="44" t="s">
        <v>145</v>
      </c>
      <c r="G48" s="44" t="s">
        <v>146</v>
      </c>
      <c r="H48" s="39">
        <v>44197</v>
      </c>
      <c r="I48" s="39">
        <v>44561</v>
      </c>
      <c r="J48" s="18" t="s">
        <v>148</v>
      </c>
      <c r="K48" s="54"/>
      <c r="L48" s="49">
        <v>0.66669999999999996</v>
      </c>
      <c r="M48" s="49">
        <v>0.66669999999999996</v>
      </c>
      <c r="N48" s="25">
        <f t="shared" si="1"/>
        <v>1</v>
      </c>
      <c r="O48" s="25">
        <v>0.1167</v>
      </c>
      <c r="P48" s="25">
        <v>0.11666666666666667</v>
      </c>
      <c r="Q48" s="25">
        <f t="shared" si="2"/>
        <v>0.99971436732362184</v>
      </c>
      <c r="R48" s="25">
        <v>0.12</v>
      </c>
      <c r="S48" s="25">
        <v>0.12</v>
      </c>
      <c r="T48" s="25">
        <f t="shared" si="3"/>
        <v>1</v>
      </c>
      <c r="U48" s="49">
        <v>9.6600000000000005E-2</v>
      </c>
      <c r="V48" s="25">
        <v>0</v>
      </c>
      <c r="W48" s="25">
        <f t="shared" si="4"/>
        <v>0</v>
      </c>
      <c r="X48" s="25">
        <f t="shared" si="5"/>
        <v>1</v>
      </c>
      <c r="Y48" s="25">
        <f t="shared" si="6"/>
        <v>0.90336666666666665</v>
      </c>
      <c r="Z48" s="49">
        <f t="shared" si="7"/>
        <v>0.90336666666666665</v>
      </c>
      <c r="AA48" s="25">
        <f t="shared" si="16"/>
        <v>1</v>
      </c>
      <c r="AB48" s="25">
        <f>SUM(M48,P48,S48,V48)</f>
        <v>0.90336666666666665</v>
      </c>
      <c r="AC48" s="49">
        <f t="shared" si="9"/>
        <v>0.90336666666666665</v>
      </c>
    </row>
    <row r="49" spans="2:29" ht="44.25" customHeight="1" x14ac:dyDescent="0.3">
      <c r="B49" s="74" t="s">
        <v>114</v>
      </c>
      <c r="C49" s="74" t="s">
        <v>163</v>
      </c>
      <c r="D49" s="74" t="s">
        <v>162</v>
      </c>
      <c r="E49" s="74" t="s">
        <v>157</v>
      </c>
      <c r="F49" s="32" t="s">
        <v>158</v>
      </c>
      <c r="G49" s="44" t="s">
        <v>149</v>
      </c>
      <c r="H49" s="39">
        <v>44197</v>
      </c>
      <c r="I49" s="39">
        <v>44561</v>
      </c>
      <c r="J49" s="17" t="s">
        <v>153</v>
      </c>
      <c r="K49" s="71" t="s">
        <v>164</v>
      </c>
      <c r="L49" s="50">
        <v>0.1</v>
      </c>
      <c r="M49" s="50">
        <v>0.1</v>
      </c>
      <c r="N49" s="25">
        <f t="shared" si="1"/>
        <v>1</v>
      </c>
      <c r="O49" s="51">
        <v>0.35</v>
      </c>
      <c r="P49" s="51">
        <v>0.35</v>
      </c>
      <c r="Q49" s="25">
        <f t="shared" si="2"/>
        <v>1</v>
      </c>
      <c r="R49" s="51">
        <v>0.35</v>
      </c>
      <c r="S49" s="25">
        <v>0.3</v>
      </c>
      <c r="T49" s="25">
        <f t="shared" si="3"/>
        <v>0.85714285714285721</v>
      </c>
      <c r="U49" s="50">
        <v>0.2</v>
      </c>
      <c r="V49" s="25">
        <v>0</v>
      </c>
      <c r="W49" s="25">
        <f t="shared" si="4"/>
        <v>0</v>
      </c>
      <c r="X49" s="25">
        <f t="shared" si="5"/>
        <v>1</v>
      </c>
      <c r="Y49" s="25">
        <f t="shared" si="6"/>
        <v>0.75</v>
      </c>
      <c r="Z49" s="49">
        <f t="shared" si="7"/>
        <v>0.75</v>
      </c>
      <c r="AA49" s="25">
        <f t="shared" ref="AA49:AA52" si="18">X49</f>
        <v>1</v>
      </c>
      <c r="AB49" s="25">
        <f t="shared" ref="AB49:AB52" si="19">SUM(M49,P49,S49,V49)</f>
        <v>0.75</v>
      </c>
      <c r="AC49" s="49">
        <f t="shared" si="9"/>
        <v>0.75</v>
      </c>
    </row>
    <row r="50" spans="2:29" ht="54" x14ac:dyDescent="0.3">
      <c r="B50" s="90"/>
      <c r="C50" s="90"/>
      <c r="D50" s="90"/>
      <c r="E50" s="90"/>
      <c r="F50" s="32" t="s">
        <v>159</v>
      </c>
      <c r="G50" s="44" t="s">
        <v>150</v>
      </c>
      <c r="H50" s="39">
        <v>44197</v>
      </c>
      <c r="I50" s="39">
        <v>44561</v>
      </c>
      <c r="J50" s="17" t="s">
        <v>154</v>
      </c>
      <c r="K50" s="72"/>
      <c r="L50" s="50">
        <v>0.17</v>
      </c>
      <c r="M50" s="50">
        <v>0.17</v>
      </c>
      <c r="N50" s="25">
        <f t="shared" si="1"/>
        <v>1</v>
      </c>
      <c r="O50" s="51">
        <v>0.15</v>
      </c>
      <c r="P50" s="51">
        <v>0.15</v>
      </c>
      <c r="Q50" s="25">
        <f t="shared" si="2"/>
        <v>1</v>
      </c>
      <c r="R50" s="51">
        <v>0.38</v>
      </c>
      <c r="S50" s="25">
        <v>0.48</v>
      </c>
      <c r="T50" s="25">
        <f t="shared" si="3"/>
        <v>1.263157894736842</v>
      </c>
      <c r="U50" s="50">
        <v>0.3</v>
      </c>
      <c r="V50" s="25">
        <v>0</v>
      </c>
      <c r="W50" s="25">
        <f t="shared" si="4"/>
        <v>0</v>
      </c>
      <c r="X50" s="25">
        <f t="shared" si="5"/>
        <v>1</v>
      </c>
      <c r="Y50" s="25">
        <f t="shared" si="6"/>
        <v>0.8</v>
      </c>
      <c r="Z50" s="49">
        <f t="shared" si="7"/>
        <v>0.8</v>
      </c>
      <c r="AA50" s="25">
        <f t="shared" si="18"/>
        <v>1</v>
      </c>
      <c r="AB50" s="25">
        <f t="shared" si="19"/>
        <v>0.8</v>
      </c>
      <c r="AC50" s="49">
        <f t="shared" si="9"/>
        <v>0.8</v>
      </c>
    </row>
    <row r="51" spans="2:29" ht="33.75" customHeight="1" x14ac:dyDescent="0.3">
      <c r="B51" s="90"/>
      <c r="C51" s="90"/>
      <c r="D51" s="90"/>
      <c r="E51" s="90"/>
      <c r="F51" s="32" t="s">
        <v>160</v>
      </c>
      <c r="G51" s="44" t="s">
        <v>151</v>
      </c>
      <c r="H51" s="39">
        <v>44197</v>
      </c>
      <c r="I51" s="39">
        <v>44561</v>
      </c>
      <c r="J51" s="17" t="s">
        <v>155</v>
      </c>
      <c r="K51" s="72"/>
      <c r="L51" s="50">
        <v>0.13750000000000001</v>
      </c>
      <c r="M51" s="50">
        <v>0.13750000000000001</v>
      </c>
      <c r="N51" s="25">
        <f t="shared" si="1"/>
        <v>1</v>
      </c>
      <c r="O51" s="51">
        <v>0.22500000000000001</v>
      </c>
      <c r="P51" s="51">
        <v>0.1875</v>
      </c>
      <c r="Q51" s="25">
        <f t="shared" si="2"/>
        <v>0.83333333333333326</v>
      </c>
      <c r="R51" s="51">
        <v>0.32500000000000001</v>
      </c>
      <c r="S51" s="51">
        <v>0.32500000000000001</v>
      </c>
      <c r="T51" s="25">
        <f t="shared" si="3"/>
        <v>1</v>
      </c>
      <c r="U51" s="50">
        <v>0.3125</v>
      </c>
      <c r="V51" s="25">
        <v>0</v>
      </c>
      <c r="W51" s="25">
        <f t="shared" si="4"/>
        <v>0</v>
      </c>
      <c r="X51" s="25">
        <f t="shared" si="5"/>
        <v>1</v>
      </c>
      <c r="Y51" s="25">
        <f t="shared" si="6"/>
        <v>0.65</v>
      </c>
      <c r="Z51" s="49">
        <f t="shared" si="7"/>
        <v>0.65</v>
      </c>
      <c r="AA51" s="25">
        <f t="shared" si="18"/>
        <v>1</v>
      </c>
      <c r="AB51" s="25">
        <f t="shared" si="19"/>
        <v>0.65</v>
      </c>
      <c r="AC51" s="49">
        <f t="shared" si="9"/>
        <v>0.65</v>
      </c>
    </row>
    <row r="52" spans="2:29" ht="54" x14ac:dyDescent="0.3">
      <c r="B52" s="75"/>
      <c r="C52" s="75"/>
      <c r="D52" s="75"/>
      <c r="E52" s="75"/>
      <c r="F52" s="32" t="s">
        <v>161</v>
      </c>
      <c r="G52" s="44" t="s">
        <v>152</v>
      </c>
      <c r="H52" s="39">
        <v>44197</v>
      </c>
      <c r="I52" s="39">
        <v>44561</v>
      </c>
      <c r="J52" s="17" t="s">
        <v>156</v>
      </c>
      <c r="K52" s="73"/>
      <c r="L52" s="50">
        <v>0.2</v>
      </c>
      <c r="M52" s="50">
        <v>0.2</v>
      </c>
      <c r="N52" s="25">
        <f t="shared" si="1"/>
        <v>1</v>
      </c>
      <c r="O52" s="51">
        <v>0.4</v>
      </c>
      <c r="P52" s="51">
        <v>0.4</v>
      </c>
      <c r="Q52" s="25">
        <f t="shared" si="2"/>
        <v>1</v>
      </c>
      <c r="R52" s="51">
        <v>0.30000000000000004</v>
      </c>
      <c r="S52" s="25">
        <v>0.3</v>
      </c>
      <c r="T52" s="25">
        <f t="shared" si="3"/>
        <v>0.99999999999999978</v>
      </c>
      <c r="U52" s="50">
        <v>0.1</v>
      </c>
      <c r="V52" s="25">
        <v>0</v>
      </c>
      <c r="W52" s="25">
        <f t="shared" si="4"/>
        <v>0</v>
      </c>
      <c r="X52" s="25">
        <f t="shared" si="5"/>
        <v>1.0000000000000002</v>
      </c>
      <c r="Y52" s="25">
        <f t="shared" si="6"/>
        <v>0.90000000000000013</v>
      </c>
      <c r="Z52" s="49">
        <f t="shared" si="7"/>
        <v>0.89999999999999991</v>
      </c>
      <c r="AA52" s="25">
        <f t="shared" si="18"/>
        <v>1.0000000000000002</v>
      </c>
      <c r="AB52" s="25">
        <f t="shared" si="19"/>
        <v>0.90000000000000013</v>
      </c>
      <c r="AC52" s="49">
        <f t="shared" si="9"/>
        <v>0.89999999999999991</v>
      </c>
    </row>
    <row r="53" spans="2:29" ht="48.75" customHeight="1" x14ac:dyDescent="0.3">
      <c r="B53" s="74" t="s">
        <v>114</v>
      </c>
      <c r="C53" s="66" t="s">
        <v>190</v>
      </c>
      <c r="D53" s="74" t="s">
        <v>189</v>
      </c>
      <c r="E53" s="74" t="s">
        <v>183</v>
      </c>
      <c r="F53" s="74" t="s">
        <v>185</v>
      </c>
      <c r="G53" s="74" t="s">
        <v>177</v>
      </c>
      <c r="H53" s="39">
        <v>44197</v>
      </c>
      <c r="I53" s="39">
        <v>44377</v>
      </c>
      <c r="J53" s="17" t="s">
        <v>170</v>
      </c>
      <c r="K53" s="52" t="s">
        <v>193</v>
      </c>
      <c r="L53" s="50">
        <v>0.3</v>
      </c>
      <c r="M53" s="50">
        <v>0.15</v>
      </c>
      <c r="N53" s="25">
        <f t="shared" si="1"/>
        <v>0.5</v>
      </c>
      <c r="O53" s="51">
        <v>0.7</v>
      </c>
      <c r="P53" s="51">
        <v>0</v>
      </c>
      <c r="Q53" s="25">
        <f t="shared" si="2"/>
        <v>0</v>
      </c>
      <c r="R53" s="25">
        <f>IFERROR(Q53/P53,0%)</f>
        <v>0</v>
      </c>
      <c r="S53" s="25">
        <v>0.85</v>
      </c>
      <c r="T53" s="25" t="e">
        <f t="shared" si="3"/>
        <v>#DIV/0!</v>
      </c>
      <c r="U53" s="25">
        <v>0</v>
      </c>
      <c r="V53" s="25">
        <v>0</v>
      </c>
      <c r="W53" s="25">
        <f t="shared" ref="W53:W54" si="20">IFERROR(V53/U53,0%)</f>
        <v>0</v>
      </c>
      <c r="X53" s="25">
        <f t="shared" si="5"/>
        <v>1</v>
      </c>
      <c r="Y53" s="25">
        <f t="shared" si="6"/>
        <v>1</v>
      </c>
      <c r="Z53" s="49">
        <f t="shared" si="7"/>
        <v>1</v>
      </c>
      <c r="AA53" s="68">
        <f>SUM(X53:X55)/3</f>
        <v>1</v>
      </c>
      <c r="AB53" s="68">
        <f>SUM(Y53:Y55)/3</f>
        <v>0.48333333333333334</v>
      </c>
      <c r="AC53" s="68">
        <f>AB53/AA53</f>
        <v>0.48333333333333334</v>
      </c>
    </row>
    <row r="54" spans="2:29" ht="55.5" customHeight="1" x14ac:dyDescent="0.3">
      <c r="B54" s="90"/>
      <c r="C54" s="108"/>
      <c r="D54" s="90"/>
      <c r="E54" s="90"/>
      <c r="F54" s="90"/>
      <c r="G54" s="90"/>
      <c r="H54" s="39">
        <v>44287</v>
      </c>
      <c r="I54" s="39">
        <v>44469</v>
      </c>
      <c r="J54" s="17" t="s">
        <v>171</v>
      </c>
      <c r="K54" s="53"/>
      <c r="L54" s="25">
        <v>0</v>
      </c>
      <c r="M54" s="25">
        <v>0</v>
      </c>
      <c r="N54" s="25">
        <f>IFERROR(M54/L54,0%)</f>
        <v>0</v>
      </c>
      <c r="O54" s="21">
        <v>0</v>
      </c>
      <c r="P54" s="51">
        <v>0</v>
      </c>
      <c r="Q54" s="25">
        <f>IFERROR(P54/O54,0%)</f>
        <v>0</v>
      </c>
      <c r="R54" s="25">
        <v>0.72499999999999998</v>
      </c>
      <c r="S54" s="25">
        <v>0.45</v>
      </c>
      <c r="T54" s="25">
        <f t="shared" si="3"/>
        <v>0.62068965517241381</v>
      </c>
      <c r="U54" s="25">
        <v>0.27500000000000002</v>
      </c>
      <c r="V54" s="25">
        <v>0</v>
      </c>
      <c r="W54" s="25">
        <f t="shared" si="20"/>
        <v>0</v>
      </c>
      <c r="X54" s="25">
        <f t="shared" si="5"/>
        <v>1</v>
      </c>
      <c r="Y54" s="25">
        <f t="shared" si="6"/>
        <v>0.45</v>
      </c>
      <c r="Z54" s="49">
        <f t="shared" si="7"/>
        <v>0.45</v>
      </c>
      <c r="AA54" s="70"/>
      <c r="AB54" s="70"/>
      <c r="AC54" s="70"/>
    </row>
    <row r="55" spans="2:29" ht="42" customHeight="1" x14ac:dyDescent="0.3">
      <c r="B55" s="90"/>
      <c r="C55" s="67"/>
      <c r="D55" s="75"/>
      <c r="E55" s="90"/>
      <c r="F55" s="75"/>
      <c r="G55" s="75"/>
      <c r="H55" s="39">
        <v>44348</v>
      </c>
      <c r="I55" s="39">
        <v>44561</v>
      </c>
      <c r="J55" s="17" t="s">
        <v>172</v>
      </c>
      <c r="K55" s="53"/>
      <c r="L55" s="25">
        <v>0</v>
      </c>
      <c r="M55" s="25">
        <v>0</v>
      </c>
      <c r="N55" s="25">
        <f>IFERROR(M55/L55,0%)</f>
        <v>0</v>
      </c>
      <c r="O55" s="25">
        <v>0</v>
      </c>
      <c r="P55" s="51">
        <v>0</v>
      </c>
      <c r="Q55" s="25">
        <f>IFERROR(P55/O55,0%)</f>
        <v>0</v>
      </c>
      <c r="R55" s="25">
        <v>0.5</v>
      </c>
      <c r="S55" s="25">
        <v>0</v>
      </c>
      <c r="T55" s="25">
        <f t="shared" si="3"/>
        <v>0</v>
      </c>
      <c r="U55" s="49">
        <v>0.5</v>
      </c>
      <c r="V55" s="25">
        <v>0</v>
      </c>
      <c r="W55" s="25">
        <f t="shared" si="4"/>
        <v>0</v>
      </c>
      <c r="X55" s="25">
        <f t="shared" si="5"/>
        <v>1</v>
      </c>
      <c r="Y55" s="25">
        <f t="shared" si="6"/>
        <v>0</v>
      </c>
      <c r="Z55" s="49">
        <f t="shared" si="7"/>
        <v>0</v>
      </c>
      <c r="AA55" s="69"/>
      <c r="AB55" s="69"/>
      <c r="AC55" s="69"/>
    </row>
    <row r="56" spans="2:29" ht="67.5" customHeight="1" x14ac:dyDescent="0.3">
      <c r="B56" s="90"/>
      <c r="C56" s="66" t="s">
        <v>191</v>
      </c>
      <c r="D56" s="74" t="s">
        <v>189</v>
      </c>
      <c r="E56" s="90"/>
      <c r="F56" s="74" t="s">
        <v>184</v>
      </c>
      <c r="G56" s="74" t="s">
        <v>178</v>
      </c>
      <c r="H56" s="39">
        <v>44197</v>
      </c>
      <c r="I56" s="39">
        <v>44561</v>
      </c>
      <c r="J56" s="17" t="s">
        <v>173</v>
      </c>
      <c r="K56" s="53"/>
      <c r="L56" s="50">
        <v>0.16666666666666666</v>
      </c>
      <c r="M56" s="50">
        <v>8.3400000000000002E-2</v>
      </c>
      <c r="N56" s="25">
        <f t="shared" si="1"/>
        <v>0.50040000000000007</v>
      </c>
      <c r="O56" s="51">
        <v>0.26669999999999999</v>
      </c>
      <c r="P56" s="51">
        <v>0.35</v>
      </c>
      <c r="Q56" s="25">
        <f t="shared" si="2"/>
        <v>1.3123359580052494</v>
      </c>
      <c r="R56" s="51">
        <v>0.38329999999999997</v>
      </c>
      <c r="S56" s="25">
        <v>0.38329999999999997</v>
      </c>
      <c r="T56" s="25">
        <f t="shared" si="3"/>
        <v>1</v>
      </c>
      <c r="U56" s="50">
        <v>0.18333333333333332</v>
      </c>
      <c r="V56" s="25">
        <v>0</v>
      </c>
      <c r="W56" s="25">
        <f t="shared" si="4"/>
        <v>0</v>
      </c>
      <c r="X56" s="25">
        <f t="shared" si="5"/>
        <v>1</v>
      </c>
      <c r="Y56" s="25">
        <f t="shared" si="5"/>
        <v>0.81669999999999998</v>
      </c>
      <c r="Z56" s="49">
        <f t="shared" si="7"/>
        <v>0.81669999999999998</v>
      </c>
      <c r="AA56" s="68">
        <f>(X56+X57)/2</f>
        <v>1</v>
      </c>
      <c r="AB56" s="68">
        <f>(Y56+Y57)/2</f>
        <v>0.75834999999999997</v>
      </c>
      <c r="AC56" s="79">
        <f t="shared" si="9"/>
        <v>0.75834999999999997</v>
      </c>
    </row>
    <row r="57" spans="2:29" ht="51.75" customHeight="1" x14ac:dyDescent="0.3">
      <c r="B57" s="90"/>
      <c r="C57" s="67"/>
      <c r="D57" s="75"/>
      <c r="E57" s="90"/>
      <c r="F57" s="75"/>
      <c r="G57" s="75"/>
      <c r="H57" s="39"/>
      <c r="I57" s="39"/>
      <c r="J57" s="17" t="s">
        <v>202</v>
      </c>
      <c r="K57" s="63"/>
      <c r="L57" s="50">
        <v>0.1</v>
      </c>
      <c r="M57" s="50">
        <v>0.1</v>
      </c>
      <c r="N57" s="25">
        <f>IFERROR(M57/L57,0%)</f>
        <v>1</v>
      </c>
      <c r="O57" s="51">
        <v>0.3</v>
      </c>
      <c r="P57" s="51">
        <v>0.3</v>
      </c>
      <c r="Q57" s="25">
        <f t="shared" si="2"/>
        <v>1</v>
      </c>
      <c r="R57" s="51">
        <v>0.3</v>
      </c>
      <c r="S57" s="25">
        <v>0.3</v>
      </c>
      <c r="T57" s="25">
        <f t="shared" si="3"/>
        <v>1</v>
      </c>
      <c r="U57" s="50">
        <v>0.3</v>
      </c>
      <c r="V57" s="25">
        <v>0</v>
      </c>
      <c r="W57" s="25">
        <f>IFERROR(V57/U57,0%)</f>
        <v>0</v>
      </c>
      <c r="X57" s="25">
        <f>SUM(L57,O57,R57,U57)</f>
        <v>1</v>
      </c>
      <c r="Y57" s="25">
        <f t="shared" si="6"/>
        <v>0.7</v>
      </c>
      <c r="Z57" s="49">
        <f t="shared" si="7"/>
        <v>0.7</v>
      </c>
      <c r="AA57" s="69"/>
      <c r="AB57" s="69"/>
      <c r="AC57" s="80"/>
    </row>
    <row r="58" spans="2:29" ht="94.5" x14ac:dyDescent="0.3">
      <c r="B58" s="90"/>
      <c r="C58" s="74" t="s">
        <v>191</v>
      </c>
      <c r="D58" s="74" t="s">
        <v>169</v>
      </c>
      <c r="E58" s="90"/>
      <c r="F58" s="74" t="s">
        <v>186</v>
      </c>
      <c r="G58" s="44" t="s">
        <v>179</v>
      </c>
      <c r="H58" s="39">
        <v>44287</v>
      </c>
      <c r="I58" s="39">
        <v>44561</v>
      </c>
      <c r="J58" s="17" t="s">
        <v>174</v>
      </c>
      <c r="K58" s="53"/>
      <c r="L58" s="50">
        <v>0</v>
      </c>
      <c r="M58" s="50">
        <v>0</v>
      </c>
      <c r="N58" s="25">
        <f>IFERROR(M58/L58,0%)</f>
        <v>0</v>
      </c>
      <c r="O58" s="25">
        <v>0.16666666666666666</v>
      </c>
      <c r="P58" s="25">
        <v>0.26666666666666666</v>
      </c>
      <c r="Q58" s="25">
        <f t="shared" si="2"/>
        <v>1.6</v>
      </c>
      <c r="R58" s="25">
        <v>0.33333333333333331</v>
      </c>
      <c r="S58" s="25">
        <v>0.23330000000000001</v>
      </c>
      <c r="T58" s="25">
        <f t="shared" si="3"/>
        <v>0.69990000000000008</v>
      </c>
      <c r="U58" s="49">
        <v>0.5</v>
      </c>
      <c r="V58" s="25">
        <v>0</v>
      </c>
      <c r="W58" s="25">
        <f t="shared" si="4"/>
        <v>0</v>
      </c>
      <c r="X58" s="25">
        <f t="shared" si="5"/>
        <v>1</v>
      </c>
      <c r="Y58" s="25">
        <f t="shared" si="6"/>
        <v>0.49996666666666667</v>
      </c>
      <c r="Z58" s="49">
        <f t="shared" si="7"/>
        <v>0.49996666666666667</v>
      </c>
      <c r="AA58" s="25">
        <f t="shared" ref="AA56:AA60" si="21">X58</f>
        <v>1</v>
      </c>
      <c r="AB58" s="25">
        <f t="shared" ref="AB56:AB58" si="22">SUM(M58,P58,S58,V58)</f>
        <v>0.49996666666666667</v>
      </c>
      <c r="AC58" s="49">
        <f t="shared" si="9"/>
        <v>0.49996666666666667</v>
      </c>
    </row>
    <row r="59" spans="2:29" ht="54" x14ac:dyDescent="0.3">
      <c r="B59" s="90"/>
      <c r="C59" s="90"/>
      <c r="D59" s="90"/>
      <c r="E59" s="90"/>
      <c r="F59" s="90"/>
      <c r="G59" s="65" t="s">
        <v>180</v>
      </c>
      <c r="H59" s="39">
        <v>44197</v>
      </c>
      <c r="I59" s="39">
        <v>44561</v>
      </c>
      <c r="J59" s="17" t="s">
        <v>175</v>
      </c>
      <c r="K59" s="64"/>
      <c r="L59" s="50">
        <v>0.5</v>
      </c>
      <c r="M59" s="50">
        <v>0.2</v>
      </c>
      <c r="N59" s="25">
        <f>IFERROR(M59/L59,0%)</f>
        <v>0.4</v>
      </c>
      <c r="O59" s="51">
        <v>0.5</v>
      </c>
      <c r="P59" s="51">
        <v>0.8</v>
      </c>
      <c r="Q59" s="25">
        <f t="shared" ref="Q59" si="23">P59/O59</f>
        <v>1.6</v>
      </c>
      <c r="R59" s="25">
        <v>0</v>
      </c>
      <c r="S59" s="25">
        <v>0</v>
      </c>
      <c r="T59" s="25">
        <f>IFERROR(S59/R59,0%)</f>
        <v>0</v>
      </c>
      <c r="U59" s="50">
        <v>0</v>
      </c>
      <c r="V59" s="25">
        <v>0</v>
      </c>
      <c r="W59" s="25">
        <f>IFERROR(V59/U59,0%)</f>
        <v>0</v>
      </c>
      <c r="X59" s="25">
        <f t="shared" ref="X59" si="24">SUM(L59,O59,R59,U59)</f>
        <v>1</v>
      </c>
      <c r="Y59" s="25">
        <f t="shared" ref="Y59" si="25">SUM(M59,P59,S59,V59)</f>
        <v>1</v>
      </c>
      <c r="Z59" s="49">
        <f t="shared" ref="Z59" si="26">Y59/X59</f>
        <v>1</v>
      </c>
      <c r="AA59" s="25">
        <f t="shared" ref="AA59" si="27">X59</f>
        <v>1</v>
      </c>
      <c r="AB59" s="25">
        <f>SUM(M59,P59,S59,V59)</f>
        <v>1</v>
      </c>
      <c r="AC59" s="49">
        <f t="shared" ref="AC59" si="28">AB59/AA59</f>
        <v>1</v>
      </c>
    </row>
    <row r="60" spans="2:29" ht="54" x14ac:dyDescent="0.3">
      <c r="B60" s="90"/>
      <c r="C60" s="75"/>
      <c r="D60" s="75"/>
      <c r="E60" s="90"/>
      <c r="F60" s="75"/>
      <c r="G60" s="44" t="s">
        <v>180</v>
      </c>
      <c r="H60" s="39">
        <v>44197</v>
      </c>
      <c r="I60" s="39">
        <v>44561</v>
      </c>
      <c r="J60" s="17" t="s">
        <v>203</v>
      </c>
      <c r="K60" s="53"/>
      <c r="L60" s="50">
        <v>0.5</v>
      </c>
      <c r="M60" s="50">
        <v>0.35</v>
      </c>
      <c r="N60" s="25">
        <f>IFERROR(M60/L60,0%)</f>
        <v>0.7</v>
      </c>
      <c r="O60" s="51">
        <v>0.2</v>
      </c>
      <c r="P60" s="51">
        <v>0.3</v>
      </c>
      <c r="Q60" s="25">
        <f t="shared" si="2"/>
        <v>1.4999999999999998</v>
      </c>
      <c r="R60" s="25">
        <v>0.2</v>
      </c>
      <c r="S60" s="25">
        <v>0.25</v>
      </c>
      <c r="T60" s="25">
        <f>IFERROR(S60/R60,0%)</f>
        <v>1.25</v>
      </c>
      <c r="U60" s="50">
        <v>0.1</v>
      </c>
      <c r="V60" s="25">
        <v>0</v>
      </c>
      <c r="W60" s="25">
        <f>IFERROR(V60/U60,0%)</f>
        <v>0</v>
      </c>
      <c r="X60" s="25">
        <f t="shared" si="5"/>
        <v>0.99999999999999989</v>
      </c>
      <c r="Y60" s="25">
        <f t="shared" si="6"/>
        <v>0.89999999999999991</v>
      </c>
      <c r="Z60" s="49">
        <f t="shared" si="7"/>
        <v>0.9</v>
      </c>
      <c r="AA60" s="25">
        <f t="shared" si="21"/>
        <v>0.99999999999999989</v>
      </c>
      <c r="AB60" s="25">
        <f>SUM(M60,P60,S60,V60)</f>
        <v>0.89999999999999991</v>
      </c>
      <c r="AC60" s="49">
        <f t="shared" si="9"/>
        <v>0.9</v>
      </c>
    </row>
    <row r="61" spans="2:29" ht="81" customHeight="1" x14ac:dyDescent="0.3">
      <c r="B61" s="90"/>
      <c r="C61" s="66" t="s">
        <v>190</v>
      </c>
      <c r="D61" s="74" t="s">
        <v>189</v>
      </c>
      <c r="E61" s="90"/>
      <c r="F61" s="74" t="s">
        <v>187</v>
      </c>
      <c r="G61" s="74" t="s">
        <v>181</v>
      </c>
      <c r="H61" s="39">
        <v>44197</v>
      </c>
      <c r="I61" s="39">
        <v>44561</v>
      </c>
      <c r="J61" s="17" t="s">
        <v>204</v>
      </c>
      <c r="K61" s="53"/>
      <c r="L61" s="50">
        <v>0.33333333333333331</v>
      </c>
      <c r="M61" s="50">
        <v>0.2</v>
      </c>
      <c r="N61" s="25">
        <f t="shared" si="1"/>
        <v>0.60000000000000009</v>
      </c>
      <c r="O61" s="51">
        <v>0.33333333333333331</v>
      </c>
      <c r="P61" s="51">
        <v>0.2334</v>
      </c>
      <c r="Q61" s="25">
        <f t="shared" si="2"/>
        <v>0.70020000000000004</v>
      </c>
      <c r="R61" s="51">
        <v>0.16669999999999999</v>
      </c>
      <c r="S61" s="25">
        <v>0.38329999999999997</v>
      </c>
      <c r="T61" s="25">
        <f t="shared" si="3"/>
        <v>2.2993401319736053</v>
      </c>
      <c r="U61" s="50">
        <v>0.16666666666666666</v>
      </c>
      <c r="V61" s="25">
        <v>0</v>
      </c>
      <c r="W61" s="25">
        <f t="shared" si="4"/>
        <v>0</v>
      </c>
      <c r="X61" s="25">
        <f t="shared" si="5"/>
        <v>1.0000333333333333</v>
      </c>
      <c r="Y61" s="25">
        <f t="shared" si="6"/>
        <v>0.81669999999999998</v>
      </c>
      <c r="Z61" s="49">
        <f t="shared" si="7"/>
        <v>0.81667277757408085</v>
      </c>
      <c r="AA61" s="25">
        <f t="shared" ref="AA61:AA63" si="29">X61</f>
        <v>1.0000333333333333</v>
      </c>
      <c r="AB61" s="25">
        <f t="shared" ref="AB61:AB63" si="30">SUM(M61,P61,S61,V61)</f>
        <v>0.81669999999999998</v>
      </c>
      <c r="AC61" s="49">
        <f t="shared" si="9"/>
        <v>0.81667277757408085</v>
      </c>
    </row>
    <row r="62" spans="2:29" ht="56.25" customHeight="1" x14ac:dyDescent="0.3">
      <c r="B62" s="90"/>
      <c r="C62" s="67"/>
      <c r="D62" s="75"/>
      <c r="E62" s="90"/>
      <c r="F62" s="75"/>
      <c r="G62" s="75"/>
      <c r="H62" s="39">
        <v>44287</v>
      </c>
      <c r="I62" s="39">
        <v>44561</v>
      </c>
      <c r="J62" s="17" t="s">
        <v>205</v>
      </c>
      <c r="K62" s="53"/>
      <c r="L62" s="50">
        <v>0</v>
      </c>
      <c r="M62" s="50">
        <v>0</v>
      </c>
      <c r="N62" s="25">
        <f>IFERROR(M62/L62,0%)</f>
        <v>0</v>
      </c>
      <c r="O62" s="51">
        <v>0.1</v>
      </c>
      <c r="P62" s="51">
        <v>0.1</v>
      </c>
      <c r="Q62" s="25">
        <f t="shared" si="2"/>
        <v>1</v>
      </c>
      <c r="R62" s="51">
        <v>0.45</v>
      </c>
      <c r="S62" s="25">
        <v>0.45</v>
      </c>
      <c r="T62" s="25">
        <f t="shared" si="3"/>
        <v>1</v>
      </c>
      <c r="U62" s="50">
        <v>0.45</v>
      </c>
      <c r="V62" s="25">
        <v>0</v>
      </c>
      <c r="W62" s="25">
        <f t="shared" si="4"/>
        <v>0</v>
      </c>
      <c r="X62" s="25">
        <f t="shared" si="5"/>
        <v>1</v>
      </c>
      <c r="Y62" s="25">
        <f t="shared" si="6"/>
        <v>0.55000000000000004</v>
      </c>
      <c r="Z62" s="49">
        <f t="shared" si="7"/>
        <v>0.55000000000000004</v>
      </c>
      <c r="AA62" s="25">
        <f t="shared" si="29"/>
        <v>1</v>
      </c>
      <c r="AB62" s="25">
        <f t="shared" si="30"/>
        <v>0.55000000000000004</v>
      </c>
      <c r="AC62" s="49">
        <f t="shared" si="9"/>
        <v>0.55000000000000004</v>
      </c>
    </row>
    <row r="63" spans="2:29" ht="54" x14ac:dyDescent="0.3">
      <c r="B63" s="75"/>
      <c r="C63" s="48" t="s">
        <v>192</v>
      </c>
      <c r="D63" s="44" t="s">
        <v>189</v>
      </c>
      <c r="E63" s="75"/>
      <c r="F63" s="44" t="s">
        <v>188</v>
      </c>
      <c r="G63" s="44" t="s">
        <v>182</v>
      </c>
      <c r="H63" s="39">
        <v>44197</v>
      </c>
      <c r="I63" s="39">
        <v>44561</v>
      </c>
      <c r="J63" s="17" t="s">
        <v>176</v>
      </c>
      <c r="K63" s="60"/>
      <c r="L63" s="50">
        <v>0.1</v>
      </c>
      <c r="M63" s="50">
        <v>0.04</v>
      </c>
      <c r="N63" s="25">
        <f t="shared" si="1"/>
        <v>0.39999999999999997</v>
      </c>
      <c r="O63" s="51">
        <v>0.30000000000000004</v>
      </c>
      <c r="P63" s="51">
        <v>0.36</v>
      </c>
      <c r="Q63" s="25">
        <f t="shared" si="2"/>
        <v>1.1999999999999997</v>
      </c>
      <c r="R63" s="51">
        <v>0.17</v>
      </c>
      <c r="S63" s="25">
        <v>0.17</v>
      </c>
      <c r="T63" s="25">
        <f t="shared" si="3"/>
        <v>1</v>
      </c>
      <c r="U63" s="50">
        <v>0.43</v>
      </c>
      <c r="V63" s="25">
        <v>0</v>
      </c>
      <c r="W63" s="25">
        <f t="shared" si="4"/>
        <v>0</v>
      </c>
      <c r="X63" s="25">
        <f t="shared" si="5"/>
        <v>1</v>
      </c>
      <c r="Y63" s="25">
        <f t="shared" si="6"/>
        <v>0.56999999999999995</v>
      </c>
      <c r="Z63" s="49">
        <f t="shared" si="7"/>
        <v>0.56999999999999995</v>
      </c>
      <c r="AA63" s="25">
        <f t="shared" si="29"/>
        <v>1</v>
      </c>
      <c r="AB63" s="25">
        <f t="shared" si="30"/>
        <v>0.56999999999999995</v>
      </c>
      <c r="AC63" s="49">
        <f t="shared" si="9"/>
        <v>0.56999999999999995</v>
      </c>
    </row>
  </sheetData>
  <mergeCells count="106">
    <mergeCell ref="AC56:AC57"/>
    <mergeCell ref="D44:D45"/>
    <mergeCell ref="B49:B52"/>
    <mergeCell ref="D56:D57"/>
    <mergeCell ref="F56:F57"/>
    <mergeCell ref="G56:G57"/>
    <mergeCell ref="AA56:AA57"/>
    <mergeCell ref="G61:G62"/>
    <mergeCell ref="E53:E63"/>
    <mergeCell ref="B53:B63"/>
    <mergeCell ref="F53:F55"/>
    <mergeCell ref="F58:F60"/>
    <mergeCell ref="F61:F62"/>
    <mergeCell ref="C58:C60"/>
    <mergeCell ref="D58:D60"/>
    <mergeCell ref="D53:D55"/>
    <mergeCell ref="D61:D62"/>
    <mergeCell ref="C53:C55"/>
    <mergeCell ref="C61:C62"/>
    <mergeCell ref="B37:B47"/>
    <mergeCell ref="C37:C47"/>
    <mergeCell ref="E32:E48"/>
    <mergeCell ref="D38:D39"/>
    <mergeCell ref="F35:F36"/>
    <mergeCell ref="D35:D36"/>
    <mergeCell ref="B35:B36"/>
    <mergeCell ref="C35:C36"/>
    <mergeCell ref="D32:D33"/>
    <mergeCell ref="F32:F34"/>
    <mergeCell ref="B32:B34"/>
    <mergeCell ref="C32:C34"/>
    <mergeCell ref="D28:D29"/>
    <mergeCell ref="F30:F31"/>
    <mergeCell ref="D30:D31"/>
    <mergeCell ref="E28:E31"/>
    <mergeCell ref="B30:B31"/>
    <mergeCell ref="C30:C31"/>
    <mergeCell ref="A2:D4"/>
    <mergeCell ref="J8:J9"/>
    <mergeCell ref="B8:B9"/>
    <mergeCell ref="C8:C9"/>
    <mergeCell ref="D8:D9"/>
    <mergeCell ref="E8:E9"/>
    <mergeCell ref="G8:G9"/>
    <mergeCell ref="H8:H9"/>
    <mergeCell ref="I8:I9"/>
    <mergeCell ref="B6:J6"/>
    <mergeCell ref="F8:F9"/>
    <mergeCell ref="I12:I13"/>
    <mergeCell ref="H16:H18"/>
    <mergeCell ref="I16:I18"/>
    <mergeCell ref="H24:H25"/>
    <mergeCell ref="I24:I25"/>
    <mergeCell ref="G16:G18"/>
    <mergeCell ref="G24:G25"/>
    <mergeCell ref="D12:D14"/>
    <mergeCell ref="G12:G13"/>
    <mergeCell ref="H12:H13"/>
    <mergeCell ref="F19:F26"/>
    <mergeCell ref="E10:E27"/>
    <mergeCell ref="F11:F18"/>
    <mergeCell ref="B11:B18"/>
    <mergeCell ref="C11:C18"/>
    <mergeCell ref="D16:D18"/>
    <mergeCell ref="D24:D25"/>
    <mergeCell ref="C19:C26"/>
    <mergeCell ref="B19:B26"/>
    <mergeCell ref="V2:Z2"/>
    <mergeCell ref="V3:Z3"/>
    <mergeCell ref="V4:Z4"/>
    <mergeCell ref="K6:Z6"/>
    <mergeCell ref="U8:W8"/>
    <mergeCell ref="R8:T8"/>
    <mergeCell ref="O8:Q8"/>
    <mergeCell ref="K10:K27"/>
    <mergeCell ref="G44:G45"/>
    <mergeCell ref="X8:Z8"/>
    <mergeCell ref="AA8:AC8"/>
    <mergeCell ref="AA12:AA13"/>
    <mergeCell ref="AB12:AB13"/>
    <mergeCell ref="AC12:AC13"/>
    <mergeCell ref="AA16:AA18"/>
    <mergeCell ref="AB16:AB18"/>
    <mergeCell ref="AC16:AC18"/>
    <mergeCell ref="AA19:AA26"/>
    <mergeCell ref="AB19:AB26"/>
    <mergeCell ref="AC19:AC26"/>
    <mergeCell ref="AA38:AA39"/>
    <mergeCell ref="AB38:AB39"/>
    <mergeCell ref="L8:N8"/>
    <mergeCell ref="C56:C57"/>
    <mergeCell ref="AC38:AC39"/>
    <mergeCell ref="AA44:AA45"/>
    <mergeCell ref="AB44:AB45"/>
    <mergeCell ref="AC44:AC45"/>
    <mergeCell ref="AA53:AA55"/>
    <mergeCell ref="AB53:AB55"/>
    <mergeCell ref="AC53:AC55"/>
    <mergeCell ref="C49:C52"/>
    <mergeCell ref="G53:G55"/>
    <mergeCell ref="G38:G39"/>
    <mergeCell ref="F37:F47"/>
    <mergeCell ref="K49:K52"/>
    <mergeCell ref="E49:E52"/>
    <mergeCell ref="D49:D52"/>
    <mergeCell ref="AB56:AB57"/>
  </mergeCells>
  <phoneticPr fontId="14" type="noConversion"/>
  <pageMargins left="0.39370078740157483" right="0.39370078740157483" top="0.39370078740157483" bottom="0.39370078740157483" header="0" footer="0"/>
  <pageSetup scale="46" orientation="landscape" r:id="rId1"/>
  <colBreaks count="1" manualBreakCount="1">
    <brk id="27" max="1048575" man="1"/>
  </colBreaks>
  <ignoredErrors>
    <ignoredError sqref="Z58 Z10:Z11 Z13:Z16 Z40:Z56 Q19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C61"/>
  <sheetViews>
    <sheetView showGridLines="0" zoomScale="80" zoomScaleNormal="80" workbookViewId="0">
      <pane ySplit="9" topLeftCell="A10" activePane="bottomLeft" state="frozenSplit"/>
      <selection pane="bottomLeft" activeCell="J10" sqref="J10"/>
    </sheetView>
  </sheetViews>
  <sheetFormatPr baseColWidth="10" defaultColWidth="11.42578125" defaultRowHeight="16.5" x14ac:dyDescent="0.3"/>
  <cols>
    <col min="1" max="1" width="1.5703125" style="1" customWidth="1"/>
    <col min="2" max="2" width="12" style="1" customWidth="1"/>
    <col min="3" max="3" width="11.42578125" style="1"/>
    <col min="4" max="4" width="11.140625" style="1" customWidth="1"/>
    <col min="5" max="5" width="12.28515625" style="1" customWidth="1"/>
    <col min="6" max="6" width="16.42578125" style="1" customWidth="1"/>
    <col min="7" max="7" width="14.42578125" style="1" customWidth="1"/>
    <col min="8" max="9" width="15.85546875" style="1" customWidth="1"/>
    <col min="10" max="10" width="17.28515625" style="1" customWidth="1"/>
    <col min="11" max="11" width="15.85546875" style="1" customWidth="1"/>
    <col min="12" max="12" width="17.28515625" style="1" customWidth="1"/>
    <col min="13" max="33" width="12.7109375" style="1" customWidth="1"/>
    <col min="34" max="34" width="14" style="1" customWidth="1"/>
    <col min="35" max="35" width="17.42578125" style="1" customWidth="1"/>
    <col min="36" max="36" width="17.85546875" style="1" customWidth="1"/>
    <col min="37" max="37" width="2.140625" style="1" customWidth="1"/>
    <col min="38" max="16384" width="11.42578125" style="1"/>
  </cols>
  <sheetData>
    <row r="1" spans="1:237" ht="7.5" customHeight="1" x14ac:dyDescent="0.35">
      <c r="A1" s="8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5"/>
      <c r="BD1" s="5"/>
      <c r="BE1" s="5"/>
      <c r="BF1" s="5"/>
      <c r="BG1" s="5"/>
      <c r="BH1" s="5"/>
      <c r="BI1" s="5"/>
      <c r="BJ1" s="10"/>
      <c r="BK1" s="10"/>
      <c r="BL1" s="10"/>
      <c r="BM1" s="10"/>
      <c r="BN1" s="10"/>
      <c r="BO1" s="10"/>
      <c r="BP1" s="11"/>
      <c r="BQ1" s="11"/>
      <c r="BR1" s="11"/>
      <c r="BS1" s="11"/>
      <c r="BT1" s="11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7"/>
    </row>
    <row r="2" spans="1:237" ht="30" customHeight="1" x14ac:dyDescent="0.35">
      <c r="A2" s="99"/>
      <c r="B2" s="99"/>
      <c r="C2" s="99"/>
      <c r="D2" s="99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I2" s="13" t="s">
        <v>4</v>
      </c>
      <c r="AJ2" s="13" t="s">
        <v>8</v>
      </c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5"/>
      <c r="BD2" s="5"/>
      <c r="BE2" s="5"/>
      <c r="BF2" s="5"/>
      <c r="BG2" s="5"/>
      <c r="BH2" s="5"/>
      <c r="BI2" s="5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7"/>
    </row>
    <row r="3" spans="1:237" ht="30" customHeight="1" x14ac:dyDescent="0.35">
      <c r="A3" s="99"/>
      <c r="B3" s="99"/>
      <c r="C3" s="99"/>
      <c r="D3" s="99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I3" s="13" t="s">
        <v>5</v>
      </c>
      <c r="AJ3" s="13">
        <v>1</v>
      </c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5"/>
      <c r="BD3" s="5"/>
      <c r="BE3" s="5"/>
      <c r="BF3" s="5"/>
      <c r="BG3" s="5"/>
      <c r="BH3" s="5"/>
      <c r="BI3" s="5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7"/>
    </row>
    <row r="4" spans="1:237" ht="30" customHeight="1" x14ac:dyDescent="0.35">
      <c r="A4" s="99"/>
      <c r="B4" s="99"/>
      <c r="C4" s="99"/>
      <c r="D4" s="99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I4" s="13" t="s">
        <v>6</v>
      </c>
      <c r="AJ4" s="14">
        <v>43495</v>
      </c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5"/>
      <c r="BD4" s="5"/>
      <c r="BE4" s="5"/>
      <c r="BF4" s="5"/>
      <c r="BG4" s="5"/>
      <c r="BH4" s="5"/>
      <c r="BI4" s="5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7"/>
    </row>
    <row r="5" spans="1:237" ht="7.5" customHeight="1" x14ac:dyDescent="0.35">
      <c r="A5" s="8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5"/>
      <c r="BD5" s="5"/>
      <c r="BE5" s="5"/>
      <c r="BF5" s="5"/>
      <c r="BG5" s="5"/>
      <c r="BH5" s="5"/>
      <c r="BI5" s="5"/>
      <c r="BJ5" s="10"/>
      <c r="BK5" s="10"/>
      <c r="BL5" s="10"/>
      <c r="BM5" s="10"/>
      <c r="BN5" s="10"/>
      <c r="BO5" s="10"/>
      <c r="BP5" s="11"/>
      <c r="BQ5" s="11"/>
      <c r="BR5" s="11"/>
      <c r="BS5" s="11"/>
      <c r="BT5" s="11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7"/>
    </row>
    <row r="6" spans="1:237" ht="18" customHeight="1" x14ac:dyDescent="0.3">
      <c r="B6" s="104" t="s">
        <v>30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104"/>
      <c r="AG6" s="104"/>
      <c r="AH6" s="104"/>
      <c r="AI6" s="104"/>
      <c r="AJ6" s="104"/>
      <c r="AK6" s="12"/>
      <c r="AL6" s="12"/>
      <c r="AM6" s="12"/>
      <c r="AN6" s="12"/>
      <c r="AO6" s="12"/>
      <c r="AP6" s="12"/>
      <c r="AQ6" s="12"/>
      <c r="AR6" s="12"/>
    </row>
    <row r="7" spans="1:237" ht="12.75" customHeight="1" x14ac:dyDescent="0.3"/>
    <row r="8" spans="1:237" ht="16.5" customHeight="1" x14ac:dyDescent="0.3">
      <c r="B8" s="101" t="s">
        <v>2</v>
      </c>
      <c r="C8" s="101" t="s">
        <v>3</v>
      </c>
      <c r="D8" s="101" t="s">
        <v>1</v>
      </c>
      <c r="E8" s="101" t="s">
        <v>0</v>
      </c>
      <c r="F8" s="105" t="s">
        <v>10</v>
      </c>
      <c r="G8" s="102" t="s">
        <v>9</v>
      </c>
      <c r="H8" s="102" t="s">
        <v>11</v>
      </c>
      <c r="I8" s="102" t="s">
        <v>12</v>
      </c>
      <c r="J8" s="100" t="s">
        <v>13</v>
      </c>
      <c r="K8" s="102" t="s">
        <v>35</v>
      </c>
      <c r="L8" s="100" t="s">
        <v>29</v>
      </c>
      <c r="M8" s="76" t="s">
        <v>19</v>
      </c>
      <c r="N8" s="77"/>
      <c r="O8" s="77"/>
      <c r="P8" s="77"/>
      <c r="Q8" s="78"/>
      <c r="R8" s="76" t="s">
        <v>20</v>
      </c>
      <c r="S8" s="77"/>
      <c r="T8" s="77"/>
      <c r="U8" s="77"/>
      <c r="V8" s="78"/>
      <c r="W8" s="76" t="s">
        <v>21</v>
      </c>
      <c r="X8" s="77"/>
      <c r="Y8" s="77"/>
      <c r="Z8" s="77"/>
      <c r="AA8" s="78"/>
      <c r="AB8" s="76" t="s">
        <v>31</v>
      </c>
      <c r="AC8" s="77"/>
      <c r="AD8" s="77"/>
      <c r="AE8" s="77"/>
      <c r="AF8" s="78"/>
      <c r="AG8" s="112" t="s">
        <v>22</v>
      </c>
      <c r="AH8" s="113"/>
      <c r="AI8" s="113"/>
      <c r="AJ8" s="114"/>
      <c r="AK8" s="4"/>
    </row>
    <row r="9" spans="1:237" ht="39.950000000000003" customHeight="1" x14ac:dyDescent="0.3">
      <c r="B9" s="101"/>
      <c r="C9" s="101"/>
      <c r="D9" s="101"/>
      <c r="E9" s="101"/>
      <c r="F9" s="106"/>
      <c r="G9" s="103"/>
      <c r="H9" s="103"/>
      <c r="I9" s="103"/>
      <c r="J9" s="100"/>
      <c r="K9" s="103"/>
      <c r="L9" s="100"/>
      <c r="M9" s="33" t="s">
        <v>14</v>
      </c>
      <c r="N9" s="33" t="s">
        <v>15</v>
      </c>
      <c r="O9" s="33" t="s">
        <v>16</v>
      </c>
      <c r="P9" s="33" t="s">
        <v>17</v>
      </c>
      <c r="Q9" s="34" t="s">
        <v>18</v>
      </c>
      <c r="R9" s="33" t="s">
        <v>14</v>
      </c>
      <c r="S9" s="33" t="s">
        <v>15</v>
      </c>
      <c r="T9" s="33" t="s">
        <v>16</v>
      </c>
      <c r="U9" s="33" t="s">
        <v>17</v>
      </c>
      <c r="V9" s="34" t="s">
        <v>18</v>
      </c>
      <c r="W9" s="33" t="s">
        <v>14</v>
      </c>
      <c r="X9" s="33" t="s">
        <v>15</v>
      </c>
      <c r="Y9" s="33" t="s">
        <v>16</v>
      </c>
      <c r="Z9" s="33" t="s">
        <v>17</v>
      </c>
      <c r="AA9" s="34" t="s">
        <v>18</v>
      </c>
      <c r="AB9" s="33" t="s">
        <v>14</v>
      </c>
      <c r="AC9" s="33" t="s">
        <v>15</v>
      </c>
      <c r="AD9" s="33" t="s">
        <v>16</v>
      </c>
      <c r="AE9" s="33" t="s">
        <v>17</v>
      </c>
      <c r="AF9" s="34" t="s">
        <v>18</v>
      </c>
      <c r="AG9" s="35" t="s">
        <v>38</v>
      </c>
      <c r="AH9" s="35" t="s">
        <v>37</v>
      </c>
      <c r="AI9" s="35" t="s">
        <v>24</v>
      </c>
      <c r="AJ9" s="36" t="s">
        <v>23</v>
      </c>
      <c r="AK9" s="4"/>
    </row>
    <row r="10" spans="1:237" s="3" customFormat="1" ht="81" x14ac:dyDescent="0.3">
      <c r="A10" s="2"/>
      <c r="B10" s="32"/>
      <c r="C10" s="32"/>
      <c r="D10" s="32"/>
      <c r="E10" s="32"/>
      <c r="F10" s="38" t="s">
        <v>32</v>
      </c>
      <c r="G10" s="37" t="s">
        <v>33</v>
      </c>
      <c r="H10" s="39">
        <v>44197</v>
      </c>
      <c r="I10" s="39">
        <v>44377</v>
      </c>
      <c r="J10" s="17" t="s">
        <v>36</v>
      </c>
      <c r="K10" s="40" t="s">
        <v>34</v>
      </c>
      <c r="L10" s="40" t="s">
        <v>39</v>
      </c>
      <c r="M10" s="42">
        <v>0.3</v>
      </c>
      <c r="N10" s="42">
        <v>0.3</v>
      </c>
      <c r="O10" s="21">
        <f>N10/M10</f>
        <v>1</v>
      </c>
      <c r="P10" s="19"/>
      <c r="Q10" s="21"/>
      <c r="R10" s="21">
        <v>0.3</v>
      </c>
      <c r="S10" s="21">
        <v>0.2</v>
      </c>
      <c r="T10" s="21">
        <f>S10/R10</f>
        <v>0.66666666666666674</v>
      </c>
      <c r="U10" s="21"/>
      <c r="V10" s="21"/>
      <c r="W10" s="25">
        <v>0.4</v>
      </c>
      <c r="X10" s="25">
        <v>0.4</v>
      </c>
      <c r="Y10" s="21">
        <f>X10/W10</f>
        <v>1</v>
      </c>
      <c r="Z10" s="21"/>
      <c r="AA10" s="18"/>
      <c r="AB10" s="18"/>
      <c r="AC10" s="18"/>
      <c r="AD10" s="18"/>
      <c r="AE10" s="18"/>
      <c r="AF10" s="18"/>
      <c r="AG10" s="31">
        <f>N10+S10+X10+AC10</f>
        <v>0.9</v>
      </c>
      <c r="AH10" s="41">
        <f>AG10/1</f>
        <v>0.9</v>
      </c>
      <c r="AI10" s="109"/>
      <c r="AJ10" s="109"/>
      <c r="AK10" s="23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  <c r="DZ10" s="24"/>
      <c r="EA10" s="24"/>
      <c r="EB10" s="24"/>
      <c r="EC10" s="24"/>
      <c r="ED10" s="24"/>
      <c r="EE10" s="24"/>
      <c r="EF10" s="24"/>
      <c r="EG10" s="24"/>
      <c r="EH10" s="24"/>
      <c r="EI10" s="24"/>
      <c r="EJ10" s="24"/>
      <c r="EK10" s="24"/>
      <c r="EL10" s="24"/>
      <c r="EM10" s="24"/>
      <c r="EN10" s="24"/>
      <c r="EO10" s="24"/>
      <c r="EP10" s="24"/>
      <c r="EQ10" s="24"/>
      <c r="ER10" s="24"/>
      <c r="ES10" s="24"/>
      <c r="ET10" s="24"/>
      <c r="EU10" s="24"/>
      <c r="EV10" s="24"/>
      <c r="EW10" s="24"/>
      <c r="EX10" s="24"/>
      <c r="EY10" s="24"/>
      <c r="EZ10" s="24"/>
      <c r="FA10" s="24"/>
      <c r="FB10" s="24"/>
      <c r="FC10" s="24"/>
      <c r="FD10" s="24"/>
      <c r="FE10" s="24"/>
      <c r="FF10" s="24"/>
      <c r="FG10" s="24"/>
      <c r="FH10" s="24"/>
      <c r="FI10" s="24"/>
      <c r="FJ10" s="24"/>
      <c r="FK10" s="24"/>
      <c r="FL10" s="24"/>
      <c r="FM10" s="24"/>
      <c r="FN10" s="24"/>
      <c r="FO10" s="24"/>
      <c r="FP10" s="24"/>
      <c r="FQ10" s="24"/>
      <c r="FR10" s="24"/>
      <c r="FS10" s="24"/>
      <c r="FT10" s="24"/>
      <c r="FU10" s="24"/>
      <c r="FV10" s="24"/>
      <c r="FW10" s="24"/>
      <c r="FX10" s="24"/>
      <c r="FY10" s="24"/>
      <c r="FZ10" s="24"/>
      <c r="GA10" s="24"/>
      <c r="GB10" s="24"/>
      <c r="GC10" s="24"/>
      <c r="GD10" s="24"/>
      <c r="GE10" s="24"/>
      <c r="GF10" s="24"/>
      <c r="GG10" s="24"/>
      <c r="GH10" s="24"/>
      <c r="GI10" s="24"/>
      <c r="GJ10" s="24"/>
      <c r="GK10" s="24"/>
      <c r="GL10" s="24"/>
      <c r="GM10" s="24"/>
      <c r="GN10" s="24"/>
      <c r="GO10" s="24"/>
      <c r="GP10" s="24"/>
      <c r="GQ10" s="24"/>
      <c r="GR10" s="24"/>
      <c r="GS10" s="24"/>
      <c r="GT10" s="24"/>
      <c r="GU10" s="24"/>
      <c r="GV10" s="24"/>
      <c r="GW10" s="24"/>
      <c r="GX10" s="24"/>
      <c r="GY10" s="24"/>
      <c r="GZ10" s="24"/>
      <c r="HA10" s="24"/>
      <c r="HB10" s="24"/>
      <c r="HC10" s="24"/>
      <c r="HD10" s="24"/>
      <c r="HE10" s="24"/>
      <c r="HF10" s="24"/>
      <c r="HG10" s="24"/>
      <c r="HH10" s="24"/>
      <c r="HI10" s="24"/>
      <c r="HJ10" s="24"/>
      <c r="HK10" s="24"/>
      <c r="HL10" s="24"/>
      <c r="HM10" s="24"/>
      <c r="HN10" s="24"/>
      <c r="HO10" s="24"/>
      <c r="HP10" s="24"/>
      <c r="HQ10" s="24"/>
      <c r="HR10" s="24"/>
      <c r="HS10" s="24"/>
      <c r="HT10" s="24"/>
      <c r="HU10" s="24"/>
      <c r="HV10" s="24"/>
      <c r="HW10" s="24"/>
      <c r="HX10" s="24"/>
      <c r="HY10" s="24"/>
      <c r="HZ10" s="24"/>
      <c r="IA10" s="24"/>
      <c r="IB10" s="24"/>
      <c r="IC10" s="24"/>
    </row>
    <row r="11" spans="1:237" s="3" customFormat="1" x14ac:dyDescent="0.3">
      <c r="A11" s="2"/>
      <c r="B11" s="32"/>
      <c r="C11" s="32"/>
      <c r="D11" s="32"/>
      <c r="E11" s="32"/>
      <c r="F11" s="32"/>
      <c r="G11" s="32"/>
      <c r="H11" s="17"/>
      <c r="I11" s="17"/>
      <c r="J11" s="17"/>
      <c r="K11" s="17"/>
      <c r="L11" s="17"/>
      <c r="M11" s="17"/>
      <c r="N11" s="17"/>
      <c r="O11" s="20"/>
      <c r="P11" s="19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18"/>
      <c r="AB11" s="18"/>
      <c r="AC11" s="18"/>
      <c r="AD11" s="18"/>
      <c r="AE11" s="18"/>
      <c r="AF11" s="18"/>
      <c r="AG11" s="31">
        <f t="shared" ref="AG11:AG61" si="0">N11+S11+X11+AC11</f>
        <v>0</v>
      </c>
      <c r="AH11" s="22"/>
      <c r="AI11" s="110"/>
      <c r="AJ11" s="110"/>
      <c r="AK11" s="23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4"/>
      <c r="DC11" s="24"/>
      <c r="DD11" s="24"/>
      <c r="DE11" s="24"/>
      <c r="DF11" s="24"/>
      <c r="DG11" s="24"/>
      <c r="DH11" s="24"/>
      <c r="DI11" s="24"/>
      <c r="DJ11" s="24"/>
      <c r="DK11" s="24"/>
      <c r="DL11" s="24"/>
      <c r="DM11" s="24"/>
      <c r="DN11" s="24"/>
      <c r="DO11" s="24"/>
      <c r="DP11" s="24"/>
      <c r="DQ11" s="24"/>
      <c r="DR11" s="24"/>
      <c r="DS11" s="24"/>
      <c r="DT11" s="24"/>
      <c r="DU11" s="24"/>
      <c r="DV11" s="24"/>
      <c r="DW11" s="24"/>
      <c r="DX11" s="24"/>
      <c r="DY11" s="24"/>
      <c r="DZ11" s="24"/>
      <c r="EA11" s="24"/>
      <c r="EB11" s="24"/>
      <c r="EC11" s="24"/>
      <c r="ED11" s="24"/>
      <c r="EE11" s="24"/>
      <c r="EF11" s="24"/>
      <c r="EG11" s="24"/>
      <c r="EH11" s="24"/>
      <c r="EI11" s="24"/>
      <c r="EJ11" s="24"/>
      <c r="EK11" s="24"/>
      <c r="EL11" s="24"/>
      <c r="EM11" s="24"/>
      <c r="EN11" s="24"/>
      <c r="EO11" s="24"/>
      <c r="EP11" s="24"/>
      <c r="EQ11" s="24"/>
      <c r="ER11" s="24"/>
      <c r="ES11" s="24"/>
      <c r="ET11" s="24"/>
      <c r="EU11" s="24"/>
      <c r="EV11" s="24"/>
      <c r="EW11" s="24"/>
      <c r="EX11" s="24"/>
      <c r="EY11" s="24"/>
      <c r="EZ11" s="24"/>
      <c r="FA11" s="24"/>
      <c r="FB11" s="24"/>
      <c r="FC11" s="24"/>
      <c r="FD11" s="24"/>
      <c r="FE11" s="24"/>
      <c r="FF11" s="24"/>
      <c r="FG11" s="24"/>
      <c r="FH11" s="24"/>
      <c r="FI11" s="24"/>
      <c r="FJ11" s="24"/>
      <c r="FK11" s="24"/>
      <c r="FL11" s="24"/>
      <c r="FM11" s="24"/>
      <c r="FN11" s="24"/>
      <c r="FO11" s="24"/>
      <c r="FP11" s="24"/>
      <c r="FQ11" s="24"/>
      <c r="FR11" s="24"/>
      <c r="FS11" s="24"/>
      <c r="FT11" s="24"/>
      <c r="FU11" s="24"/>
      <c r="FV11" s="24"/>
      <c r="FW11" s="24"/>
      <c r="FX11" s="24"/>
      <c r="FY11" s="24"/>
      <c r="FZ11" s="24"/>
      <c r="GA11" s="24"/>
      <c r="GB11" s="24"/>
      <c r="GC11" s="24"/>
      <c r="GD11" s="24"/>
      <c r="GE11" s="24"/>
      <c r="GF11" s="24"/>
      <c r="GG11" s="24"/>
      <c r="GH11" s="24"/>
      <c r="GI11" s="24"/>
      <c r="GJ11" s="24"/>
      <c r="GK11" s="24"/>
      <c r="GL11" s="24"/>
      <c r="GM11" s="24"/>
      <c r="GN11" s="24"/>
      <c r="GO11" s="24"/>
      <c r="GP11" s="24"/>
      <c r="GQ11" s="24"/>
      <c r="GR11" s="24"/>
      <c r="GS11" s="24"/>
      <c r="GT11" s="24"/>
      <c r="GU11" s="24"/>
      <c r="GV11" s="24"/>
      <c r="GW11" s="24"/>
      <c r="GX11" s="24"/>
      <c r="GY11" s="24"/>
      <c r="GZ11" s="24"/>
      <c r="HA11" s="24"/>
      <c r="HB11" s="24"/>
      <c r="HC11" s="24"/>
      <c r="HD11" s="24"/>
      <c r="HE11" s="24"/>
      <c r="HF11" s="24"/>
      <c r="HG11" s="24"/>
      <c r="HH11" s="24"/>
      <c r="HI11" s="24"/>
      <c r="HJ11" s="24"/>
      <c r="HK11" s="24"/>
      <c r="HL11" s="24"/>
      <c r="HM11" s="24"/>
      <c r="HN11" s="24"/>
      <c r="HO11" s="24"/>
      <c r="HP11" s="24"/>
      <c r="HQ11" s="24"/>
      <c r="HR11" s="24"/>
      <c r="HS11" s="24"/>
      <c r="HT11" s="24"/>
      <c r="HU11" s="24"/>
      <c r="HV11" s="24"/>
      <c r="HW11" s="24"/>
      <c r="HX11" s="24"/>
      <c r="HY11" s="24"/>
      <c r="HZ11" s="24"/>
      <c r="IA11" s="24"/>
      <c r="IB11" s="24"/>
      <c r="IC11" s="24"/>
    </row>
    <row r="12" spans="1:237" x14ac:dyDescent="0.3">
      <c r="B12" s="32"/>
      <c r="C12" s="32"/>
      <c r="D12" s="32"/>
      <c r="E12" s="32"/>
      <c r="F12" s="32"/>
      <c r="G12" s="32"/>
      <c r="H12" s="17"/>
      <c r="I12" s="17"/>
      <c r="J12" s="17"/>
      <c r="K12" s="17"/>
      <c r="L12" s="17"/>
      <c r="M12" s="17"/>
      <c r="N12" s="17"/>
      <c r="O12" s="20"/>
      <c r="P12" s="19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18"/>
      <c r="AB12" s="18"/>
      <c r="AC12" s="18"/>
      <c r="AD12" s="18"/>
      <c r="AE12" s="18"/>
      <c r="AF12" s="18"/>
      <c r="AG12" s="31">
        <f t="shared" si="0"/>
        <v>0</v>
      </c>
      <c r="AH12" s="22"/>
      <c r="AI12" s="110"/>
      <c r="AJ12" s="110"/>
      <c r="AK12" s="26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/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/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/>
      <c r="DY12" s="27"/>
      <c r="DZ12" s="27"/>
      <c r="EA12" s="27"/>
      <c r="EB12" s="27"/>
      <c r="EC12" s="27"/>
      <c r="ED12" s="27"/>
      <c r="EE12" s="27"/>
      <c r="EF12" s="27"/>
      <c r="EG12" s="27"/>
      <c r="EH12" s="27"/>
      <c r="EI12" s="27"/>
      <c r="EJ12" s="27"/>
      <c r="EK12" s="27"/>
      <c r="EL12" s="27"/>
      <c r="EM12" s="27"/>
      <c r="EN12" s="27"/>
      <c r="EO12" s="27"/>
      <c r="EP12" s="27"/>
      <c r="EQ12" s="27"/>
      <c r="ER12" s="27"/>
      <c r="ES12" s="27"/>
      <c r="ET12" s="27"/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7"/>
      <c r="FF12" s="27"/>
      <c r="FG12" s="27"/>
      <c r="FH12" s="27"/>
      <c r="FI12" s="27"/>
      <c r="FJ12" s="27"/>
      <c r="FK12" s="27"/>
      <c r="FL12" s="27"/>
      <c r="FM12" s="27"/>
      <c r="FN12" s="27"/>
      <c r="FO12" s="27"/>
      <c r="FP12" s="27"/>
      <c r="FQ12" s="27"/>
      <c r="FR12" s="27"/>
      <c r="FS12" s="27"/>
      <c r="FT12" s="27"/>
      <c r="FU12" s="27"/>
      <c r="FV12" s="27"/>
      <c r="FW12" s="27"/>
      <c r="FX12" s="27"/>
      <c r="FY12" s="27"/>
      <c r="FZ12" s="27"/>
      <c r="GA12" s="27"/>
      <c r="GB12" s="27"/>
      <c r="GC12" s="27"/>
      <c r="GD12" s="27"/>
      <c r="GE12" s="27"/>
      <c r="GF12" s="27"/>
      <c r="GG12" s="27"/>
      <c r="GH12" s="27"/>
      <c r="GI12" s="27"/>
      <c r="GJ12" s="27"/>
      <c r="GK12" s="27"/>
      <c r="GL12" s="27"/>
      <c r="GM12" s="27"/>
      <c r="GN12" s="27"/>
      <c r="GO12" s="27"/>
      <c r="GP12" s="27"/>
      <c r="GQ12" s="27"/>
      <c r="GR12" s="27"/>
      <c r="GS12" s="27"/>
      <c r="GT12" s="27"/>
      <c r="GU12" s="27"/>
      <c r="GV12" s="27"/>
      <c r="GW12" s="27"/>
      <c r="GX12" s="27"/>
      <c r="GY12" s="27"/>
      <c r="GZ12" s="27"/>
      <c r="HA12" s="27"/>
      <c r="HB12" s="27"/>
      <c r="HC12" s="27"/>
      <c r="HD12" s="27"/>
      <c r="HE12" s="27"/>
      <c r="HF12" s="27"/>
      <c r="HG12" s="27"/>
      <c r="HH12" s="27"/>
      <c r="HI12" s="27"/>
      <c r="HJ12" s="27"/>
      <c r="HK12" s="27"/>
      <c r="HL12" s="27"/>
      <c r="HM12" s="27"/>
      <c r="HN12" s="27"/>
      <c r="HO12" s="27"/>
      <c r="HP12" s="27"/>
      <c r="HQ12" s="27"/>
      <c r="HR12" s="27"/>
      <c r="HS12" s="27"/>
      <c r="HT12" s="27"/>
      <c r="HU12" s="27"/>
      <c r="HV12" s="27"/>
      <c r="HW12" s="27"/>
      <c r="HX12" s="27"/>
      <c r="HY12" s="27"/>
      <c r="HZ12" s="27"/>
      <c r="IA12" s="27"/>
      <c r="IB12" s="27"/>
      <c r="IC12" s="27"/>
    </row>
    <row r="13" spans="1:237" x14ac:dyDescent="0.3">
      <c r="B13" s="32"/>
      <c r="C13" s="32"/>
      <c r="D13" s="32"/>
      <c r="E13" s="32"/>
      <c r="F13" s="32"/>
      <c r="G13" s="32"/>
      <c r="H13" s="17"/>
      <c r="I13" s="17"/>
      <c r="J13" s="17"/>
      <c r="K13" s="17"/>
      <c r="L13" s="17"/>
      <c r="M13" s="17"/>
      <c r="N13" s="17"/>
      <c r="O13" s="20"/>
      <c r="P13" s="19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18"/>
      <c r="AB13" s="18"/>
      <c r="AC13" s="18"/>
      <c r="AD13" s="18"/>
      <c r="AE13" s="18"/>
      <c r="AF13" s="18"/>
      <c r="AG13" s="31">
        <f t="shared" si="0"/>
        <v>0</v>
      </c>
      <c r="AH13" s="22"/>
      <c r="AI13" s="111"/>
      <c r="AJ13" s="111"/>
      <c r="AK13" s="26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/>
      <c r="DC13" s="27"/>
      <c r="DD13" s="27"/>
      <c r="DE13" s="27"/>
      <c r="DF13" s="27"/>
      <c r="DG13" s="27"/>
      <c r="DH13" s="27"/>
      <c r="DI13" s="27"/>
      <c r="DJ13" s="27"/>
      <c r="DK13" s="27"/>
      <c r="DL13" s="27"/>
      <c r="DM13" s="27"/>
      <c r="DN13" s="27"/>
      <c r="DO13" s="27"/>
      <c r="DP13" s="27"/>
      <c r="DQ13" s="27"/>
      <c r="DR13" s="27"/>
      <c r="DS13" s="27"/>
      <c r="DT13" s="27"/>
      <c r="DU13" s="27"/>
      <c r="DV13" s="27"/>
      <c r="DW13" s="27"/>
      <c r="DX13" s="27"/>
      <c r="DY13" s="27"/>
      <c r="DZ13" s="27"/>
      <c r="EA13" s="27"/>
      <c r="EB13" s="27"/>
      <c r="EC13" s="27"/>
      <c r="ED13" s="27"/>
      <c r="EE13" s="27"/>
      <c r="EF13" s="27"/>
      <c r="EG13" s="27"/>
      <c r="EH13" s="27"/>
      <c r="EI13" s="27"/>
      <c r="EJ13" s="27"/>
      <c r="EK13" s="27"/>
      <c r="EL13" s="27"/>
      <c r="EM13" s="27"/>
      <c r="EN13" s="27"/>
      <c r="EO13" s="27"/>
      <c r="EP13" s="27"/>
      <c r="EQ13" s="27"/>
      <c r="ER13" s="27"/>
      <c r="ES13" s="27"/>
      <c r="ET13" s="27"/>
      <c r="EU13" s="27"/>
      <c r="EV13" s="27"/>
      <c r="EW13" s="27"/>
      <c r="EX13" s="27"/>
      <c r="EY13" s="27"/>
      <c r="EZ13" s="27"/>
      <c r="FA13" s="27"/>
      <c r="FB13" s="27"/>
      <c r="FC13" s="27"/>
      <c r="FD13" s="27"/>
      <c r="FE13" s="27"/>
      <c r="FF13" s="27"/>
      <c r="FG13" s="27"/>
      <c r="FH13" s="27"/>
      <c r="FI13" s="27"/>
      <c r="FJ13" s="27"/>
      <c r="FK13" s="27"/>
      <c r="FL13" s="27"/>
      <c r="FM13" s="27"/>
      <c r="FN13" s="27"/>
      <c r="FO13" s="27"/>
      <c r="FP13" s="27"/>
      <c r="FQ13" s="27"/>
      <c r="FR13" s="27"/>
      <c r="FS13" s="27"/>
      <c r="FT13" s="27"/>
      <c r="FU13" s="27"/>
      <c r="FV13" s="27"/>
      <c r="FW13" s="27"/>
      <c r="FX13" s="27"/>
      <c r="FY13" s="27"/>
      <c r="FZ13" s="27"/>
      <c r="GA13" s="27"/>
      <c r="GB13" s="27"/>
      <c r="GC13" s="27"/>
      <c r="GD13" s="27"/>
      <c r="GE13" s="27"/>
      <c r="GF13" s="27"/>
      <c r="GG13" s="27"/>
      <c r="GH13" s="27"/>
      <c r="GI13" s="27"/>
      <c r="GJ13" s="27"/>
      <c r="GK13" s="27"/>
      <c r="GL13" s="27"/>
      <c r="GM13" s="27"/>
      <c r="GN13" s="27"/>
      <c r="GO13" s="27"/>
      <c r="GP13" s="27"/>
      <c r="GQ13" s="27"/>
      <c r="GR13" s="27"/>
      <c r="GS13" s="27"/>
      <c r="GT13" s="27"/>
      <c r="GU13" s="27"/>
      <c r="GV13" s="27"/>
      <c r="GW13" s="27"/>
      <c r="GX13" s="27"/>
      <c r="GY13" s="27"/>
      <c r="GZ13" s="27"/>
      <c r="HA13" s="27"/>
      <c r="HB13" s="27"/>
      <c r="HC13" s="27"/>
      <c r="HD13" s="27"/>
      <c r="HE13" s="27"/>
      <c r="HF13" s="27"/>
      <c r="HG13" s="27"/>
      <c r="HH13" s="27"/>
      <c r="HI13" s="27"/>
      <c r="HJ13" s="27"/>
      <c r="HK13" s="27"/>
      <c r="HL13" s="27"/>
      <c r="HM13" s="27"/>
      <c r="HN13" s="27"/>
      <c r="HO13" s="27"/>
      <c r="HP13" s="27"/>
      <c r="HQ13" s="27"/>
      <c r="HR13" s="27"/>
      <c r="HS13" s="27"/>
      <c r="HT13" s="27"/>
      <c r="HU13" s="27"/>
      <c r="HV13" s="27"/>
      <c r="HW13" s="27"/>
      <c r="HX13" s="27"/>
      <c r="HY13" s="27"/>
      <c r="HZ13" s="27"/>
      <c r="IA13" s="27"/>
      <c r="IB13" s="27"/>
      <c r="IC13" s="27"/>
    </row>
    <row r="14" spans="1:237" x14ac:dyDescent="0.3">
      <c r="B14" s="32"/>
      <c r="C14" s="32"/>
      <c r="D14" s="32"/>
      <c r="E14" s="32"/>
      <c r="F14" s="32"/>
      <c r="G14" s="32"/>
      <c r="H14" s="17"/>
      <c r="I14" s="17"/>
      <c r="J14" s="17"/>
      <c r="K14" s="17"/>
      <c r="L14" s="17"/>
      <c r="M14" s="17"/>
      <c r="N14" s="17"/>
      <c r="O14" s="20"/>
      <c r="P14" s="19"/>
      <c r="Q14" s="21"/>
      <c r="R14" s="21"/>
      <c r="S14" s="21"/>
      <c r="T14" s="21"/>
      <c r="U14" s="21"/>
      <c r="V14" s="21"/>
      <c r="W14" s="25"/>
      <c r="X14" s="25"/>
      <c r="Y14" s="25"/>
      <c r="Z14" s="21"/>
      <c r="AA14" s="18"/>
      <c r="AB14" s="18"/>
      <c r="AC14" s="18"/>
      <c r="AD14" s="18"/>
      <c r="AE14" s="18"/>
      <c r="AF14" s="18"/>
      <c r="AG14" s="31">
        <f t="shared" si="0"/>
        <v>0</v>
      </c>
      <c r="AH14" s="22"/>
      <c r="AI14" s="109"/>
      <c r="AJ14" s="109"/>
      <c r="AK14" s="26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/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/>
      <c r="DN14" s="27"/>
      <c r="DO14" s="27"/>
      <c r="DP14" s="27"/>
      <c r="DQ14" s="27"/>
      <c r="DR14" s="27"/>
      <c r="DS14" s="27"/>
      <c r="DT14" s="27"/>
      <c r="DU14" s="27"/>
      <c r="DV14" s="27"/>
      <c r="DW14" s="27"/>
      <c r="DX14" s="27"/>
      <c r="DY14" s="27"/>
      <c r="DZ14" s="27"/>
      <c r="EA14" s="27"/>
      <c r="EB14" s="27"/>
      <c r="EC14" s="27"/>
      <c r="ED14" s="27"/>
      <c r="EE14" s="27"/>
      <c r="EF14" s="27"/>
      <c r="EG14" s="27"/>
      <c r="EH14" s="27"/>
      <c r="EI14" s="27"/>
      <c r="EJ14" s="27"/>
      <c r="EK14" s="27"/>
      <c r="EL14" s="27"/>
      <c r="EM14" s="27"/>
      <c r="EN14" s="27"/>
      <c r="EO14" s="27"/>
      <c r="EP14" s="27"/>
      <c r="EQ14" s="27"/>
      <c r="ER14" s="27"/>
      <c r="ES14" s="27"/>
      <c r="ET14" s="27"/>
      <c r="EU14" s="27"/>
      <c r="EV14" s="27"/>
      <c r="EW14" s="27"/>
      <c r="EX14" s="27"/>
      <c r="EY14" s="27"/>
      <c r="EZ14" s="27"/>
      <c r="FA14" s="27"/>
      <c r="FB14" s="27"/>
      <c r="FC14" s="27"/>
      <c r="FD14" s="27"/>
      <c r="FE14" s="27"/>
      <c r="FF14" s="27"/>
      <c r="FG14" s="27"/>
      <c r="FH14" s="27"/>
      <c r="FI14" s="27"/>
      <c r="FJ14" s="27"/>
      <c r="FK14" s="27"/>
      <c r="FL14" s="27"/>
      <c r="FM14" s="27"/>
      <c r="FN14" s="27"/>
      <c r="FO14" s="27"/>
      <c r="FP14" s="27"/>
      <c r="FQ14" s="27"/>
      <c r="FR14" s="27"/>
      <c r="FS14" s="27"/>
      <c r="FT14" s="27"/>
      <c r="FU14" s="27"/>
      <c r="FV14" s="27"/>
      <c r="FW14" s="27"/>
      <c r="FX14" s="27"/>
      <c r="FY14" s="27"/>
      <c r="FZ14" s="27"/>
      <c r="GA14" s="27"/>
      <c r="GB14" s="27"/>
      <c r="GC14" s="27"/>
      <c r="GD14" s="27"/>
      <c r="GE14" s="27"/>
      <c r="GF14" s="27"/>
      <c r="GG14" s="27"/>
      <c r="GH14" s="27"/>
      <c r="GI14" s="27"/>
      <c r="GJ14" s="27"/>
      <c r="GK14" s="27"/>
      <c r="GL14" s="27"/>
      <c r="GM14" s="27"/>
      <c r="GN14" s="27"/>
      <c r="GO14" s="27"/>
      <c r="GP14" s="27"/>
      <c r="GQ14" s="27"/>
      <c r="GR14" s="27"/>
      <c r="GS14" s="27"/>
      <c r="GT14" s="27"/>
      <c r="GU14" s="27"/>
      <c r="GV14" s="27"/>
      <c r="GW14" s="27"/>
      <c r="GX14" s="27"/>
      <c r="GY14" s="27"/>
      <c r="GZ14" s="27"/>
      <c r="HA14" s="27"/>
      <c r="HB14" s="27"/>
      <c r="HC14" s="27"/>
      <c r="HD14" s="27"/>
      <c r="HE14" s="27"/>
      <c r="HF14" s="27"/>
      <c r="HG14" s="27"/>
      <c r="HH14" s="27"/>
      <c r="HI14" s="27"/>
      <c r="HJ14" s="27"/>
      <c r="HK14" s="27"/>
      <c r="HL14" s="27"/>
      <c r="HM14" s="27"/>
      <c r="HN14" s="27"/>
      <c r="HO14" s="27"/>
      <c r="HP14" s="27"/>
      <c r="HQ14" s="27"/>
      <c r="HR14" s="27"/>
      <c r="HS14" s="27"/>
      <c r="HT14" s="27"/>
      <c r="HU14" s="27"/>
      <c r="HV14" s="27"/>
      <c r="HW14" s="27"/>
      <c r="HX14" s="27"/>
      <c r="HY14" s="27"/>
      <c r="HZ14" s="27"/>
      <c r="IA14" s="27"/>
      <c r="IB14" s="27"/>
      <c r="IC14" s="27"/>
    </row>
    <row r="15" spans="1:237" x14ac:dyDescent="0.3">
      <c r="B15" s="32"/>
      <c r="C15" s="32"/>
      <c r="D15" s="32"/>
      <c r="E15" s="32"/>
      <c r="F15" s="32"/>
      <c r="G15" s="32"/>
      <c r="H15" s="17"/>
      <c r="I15" s="17"/>
      <c r="J15" s="17"/>
      <c r="K15" s="17"/>
      <c r="L15" s="17"/>
      <c r="M15" s="17"/>
      <c r="N15" s="17"/>
      <c r="O15" s="20"/>
      <c r="P15" s="19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18"/>
      <c r="AB15" s="18"/>
      <c r="AC15" s="18"/>
      <c r="AD15" s="18"/>
      <c r="AE15" s="18"/>
      <c r="AF15" s="18"/>
      <c r="AG15" s="31">
        <f t="shared" si="0"/>
        <v>0</v>
      </c>
      <c r="AH15" s="22"/>
      <c r="AI15" s="110"/>
      <c r="AJ15" s="110"/>
      <c r="AK15" s="26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/>
      <c r="DC15" s="27"/>
      <c r="DD15" s="27"/>
      <c r="DE15" s="27"/>
      <c r="DF15" s="27"/>
      <c r="DG15" s="27"/>
      <c r="DH15" s="27"/>
      <c r="DI15" s="27"/>
      <c r="DJ15" s="27"/>
      <c r="DK15" s="27"/>
      <c r="DL15" s="27"/>
      <c r="DM15" s="27"/>
      <c r="DN15" s="27"/>
      <c r="DO15" s="27"/>
      <c r="DP15" s="27"/>
      <c r="DQ15" s="27"/>
      <c r="DR15" s="27"/>
      <c r="DS15" s="27"/>
      <c r="DT15" s="27"/>
      <c r="DU15" s="27"/>
      <c r="DV15" s="27"/>
      <c r="DW15" s="27"/>
      <c r="DX15" s="27"/>
      <c r="DY15" s="27"/>
      <c r="DZ15" s="27"/>
      <c r="EA15" s="27"/>
      <c r="EB15" s="27"/>
      <c r="EC15" s="27"/>
      <c r="ED15" s="27"/>
      <c r="EE15" s="27"/>
      <c r="EF15" s="27"/>
      <c r="EG15" s="27"/>
      <c r="EH15" s="27"/>
      <c r="EI15" s="27"/>
      <c r="EJ15" s="27"/>
      <c r="EK15" s="27"/>
      <c r="EL15" s="27"/>
      <c r="EM15" s="27"/>
      <c r="EN15" s="27"/>
      <c r="EO15" s="27"/>
      <c r="EP15" s="27"/>
      <c r="EQ15" s="27"/>
      <c r="ER15" s="27"/>
      <c r="ES15" s="27"/>
      <c r="ET15" s="27"/>
      <c r="EU15" s="27"/>
      <c r="EV15" s="27"/>
      <c r="EW15" s="27"/>
      <c r="EX15" s="27"/>
      <c r="EY15" s="27"/>
      <c r="EZ15" s="27"/>
      <c r="FA15" s="27"/>
      <c r="FB15" s="27"/>
      <c r="FC15" s="27"/>
      <c r="FD15" s="27"/>
      <c r="FE15" s="27"/>
      <c r="FF15" s="27"/>
      <c r="FG15" s="27"/>
      <c r="FH15" s="27"/>
      <c r="FI15" s="27"/>
      <c r="FJ15" s="27"/>
      <c r="FK15" s="27"/>
      <c r="FL15" s="27"/>
      <c r="FM15" s="27"/>
      <c r="FN15" s="27"/>
      <c r="FO15" s="27"/>
      <c r="FP15" s="27"/>
      <c r="FQ15" s="27"/>
      <c r="FR15" s="27"/>
      <c r="FS15" s="27"/>
      <c r="FT15" s="27"/>
      <c r="FU15" s="27"/>
      <c r="FV15" s="27"/>
      <c r="FW15" s="27"/>
      <c r="FX15" s="27"/>
      <c r="FY15" s="27"/>
      <c r="FZ15" s="27"/>
      <c r="GA15" s="27"/>
      <c r="GB15" s="27"/>
      <c r="GC15" s="27"/>
      <c r="GD15" s="27"/>
      <c r="GE15" s="27"/>
      <c r="GF15" s="27"/>
      <c r="GG15" s="27"/>
      <c r="GH15" s="27"/>
      <c r="GI15" s="27"/>
      <c r="GJ15" s="27"/>
      <c r="GK15" s="27"/>
      <c r="GL15" s="27"/>
      <c r="GM15" s="27"/>
      <c r="GN15" s="27"/>
      <c r="GO15" s="27"/>
      <c r="GP15" s="27"/>
      <c r="GQ15" s="27"/>
      <c r="GR15" s="27"/>
      <c r="GS15" s="27"/>
      <c r="GT15" s="27"/>
      <c r="GU15" s="27"/>
      <c r="GV15" s="27"/>
      <c r="GW15" s="27"/>
      <c r="GX15" s="27"/>
      <c r="GY15" s="27"/>
      <c r="GZ15" s="27"/>
      <c r="HA15" s="27"/>
      <c r="HB15" s="27"/>
      <c r="HC15" s="27"/>
      <c r="HD15" s="27"/>
      <c r="HE15" s="27"/>
      <c r="HF15" s="27"/>
      <c r="HG15" s="27"/>
      <c r="HH15" s="27"/>
      <c r="HI15" s="27"/>
      <c r="HJ15" s="27"/>
      <c r="HK15" s="27"/>
      <c r="HL15" s="27"/>
      <c r="HM15" s="27"/>
      <c r="HN15" s="27"/>
      <c r="HO15" s="27"/>
      <c r="HP15" s="27"/>
      <c r="HQ15" s="27"/>
      <c r="HR15" s="27"/>
      <c r="HS15" s="27"/>
      <c r="HT15" s="27"/>
      <c r="HU15" s="27"/>
      <c r="HV15" s="27"/>
      <c r="HW15" s="27"/>
      <c r="HX15" s="27"/>
      <c r="HY15" s="27"/>
      <c r="HZ15" s="27"/>
      <c r="IA15" s="27"/>
      <c r="IB15" s="27"/>
      <c r="IC15" s="27"/>
    </row>
    <row r="16" spans="1:237" x14ac:dyDescent="0.3">
      <c r="B16" s="32"/>
      <c r="C16" s="32"/>
      <c r="D16" s="32"/>
      <c r="E16" s="32"/>
      <c r="F16" s="32"/>
      <c r="G16" s="32"/>
      <c r="H16" s="17"/>
      <c r="I16" s="17"/>
      <c r="J16" s="17"/>
      <c r="K16" s="17"/>
      <c r="L16" s="17"/>
      <c r="M16" s="17"/>
      <c r="N16" s="17"/>
      <c r="O16" s="20"/>
      <c r="P16" s="19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18"/>
      <c r="AB16" s="18"/>
      <c r="AC16" s="18"/>
      <c r="AD16" s="18"/>
      <c r="AE16" s="18"/>
      <c r="AF16" s="18"/>
      <c r="AG16" s="31">
        <f t="shared" si="0"/>
        <v>0</v>
      </c>
      <c r="AH16" s="22"/>
      <c r="AI16" s="110"/>
      <c r="AJ16" s="110"/>
      <c r="AK16" s="26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/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/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/>
      <c r="DY16" s="27"/>
      <c r="DZ16" s="27"/>
      <c r="EA16" s="27"/>
      <c r="EB16" s="27"/>
      <c r="EC16" s="27"/>
      <c r="ED16" s="27"/>
      <c r="EE16" s="27"/>
      <c r="EF16" s="27"/>
      <c r="EG16" s="27"/>
      <c r="EH16" s="27"/>
      <c r="EI16" s="27"/>
      <c r="EJ16" s="27"/>
      <c r="EK16" s="27"/>
      <c r="EL16" s="27"/>
      <c r="EM16" s="27"/>
      <c r="EN16" s="27"/>
      <c r="EO16" s="27"/>
      <c r="EP16" s="27"/>
      <c r="EQ16" s="27"/>
      <c r="ER16" s="27"/>
      <c r="ES16" s="27"/>
      <c r="ET16" s="27"/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7"/>
      <c r="FF16" s="27"/>
      <c r="FG16" s="27"/>
      <c r="FH16" s="27"/>
      <c r="FI16" s="27"/>
      <c r="FJ16" s="27"/>
      <c r="FK16" s="27"/>
      <c r="FL16" s="27"/>
      <c r="FM16" s="27"/>
      <c r="FN16" s="27"/>
      <c r="FO16" s="27"/>
      <c r="FP16" s="27"/>
      <c r="FQ16" s="27"/>
      <c r="FR16" s="27"/>
      <c r="FS16" s="27"/>
      <c r="FT16" s="27"/>
      <c r="FU16" s="27"/>
      <c r="FV16" s="27"/>
      <c r="FW16" s="27"/>
      <c r="FX16" s="27"/>
      <c r="FY16" s="27"/>
      <c r="FZ16" s="27"/>
      <c r="GA16" s="27"/>
      <c r="GB16" s="27"/>
      <c r="GC16" s="27"/>
      <c r="GD16" s="27"/>
      <c r="GE16" s="27"/>
      <c r="GF16" s="27"/>
      <c r="GG16" s="27"/>
      <c r="GH16" s="27"/>
      <c r="GI16" s="27"/>
      <c r="GJ16" s="27"/>
      <c r="GK16" s="27"/>
      <c r="GL16" s="27"/>
      <c r="GM16" s="27"/>
      <c r="GN16" s="27"/>
      <c r="GO16" s="27"/>
      <c r="GP16" s="27"/>
      <c r="GQ16" s="27"/>
      <c r="GR16" s="27"/>
      <c r="GS16" s="27"/>
      <c r="GT16" s="27"/>
      <c r="GU16" s="27"/>
      <c r="GV16" s="27"/>
      <c r="GW16" s="27"/>
      <c r="GX16" s="27"/>
      <c r="GY16" s="27"/>
      <c r="GZ16" s="27"/>
      <c r="HA16" s="27"/>
      <c r="HB16" s="27"/>
      <c r="HC16" s="27"/>
      <c r="HD16" s="27"/>
      <c r="HE16" s="27"/>
      <c r="HF16" s="27"/>
      <c r="HG16" s="27"/>
      <c r="HH16" s="27"/>
      <c r="HI16" s="27"/>
      <c r="HJ16" s="27"/>
      <c r="HK16" s="27"/>
      <c r="HL16" s="27"/>
      <c r="HM16" s="27"/>
      <c r="HN16" s="27"/>
      <c r="HO16" s="27"/>
      <c r="HP16" s="27"/>
      <c r="HQ16" s="27"/>
      <c r="HR16" s="27"/>
      <c r="HS16" s="27"/>
      <c r="HT16" s="27"/>
      <c r="HU16" s="27"/>
      <c r="HV16" s="27"/>
      <c r="HW16" s="27"/>
      <c r="HX16" s="27"/>
      <c r="HY16" s="27"/>
      <c r="HZ16" s="27"/>
      <c r="IA16" s="27"/>
      <c r="IB16" s="27"/>
      <c r="IC16" s="27"/>
    </row>
    <row r="17" spans="2:237" x14ac:dyDescent="0.3">
      <c r="B17" s="32"/>
      <c r="C17" s="32"/>
      <c r="D17" s="32"/>
      <c r="E17" s="32"/>
      <c r="F17" s="32"/>
      <c r="G17" s="32"/>
      <c r="H17" s="17"/>
      <c r="I17" s="17"/>
      <c r="J17" s="17"/>
      <c r="K17" s="17"/>
      <c r="L17" s="17"/>
      <c r="M17" s="17"/>
      <c r="N17" s="17"/>
      <c r="O17" s="20"/>
      <c r="P17" s="19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18"/>
      <c r="AB17" s="18"/>
      <c r="AC17" s="18"/>
      <c r="AD17" s="18"/>
      <c r="AE17" s="18"/>
      <c r="AF17" s="18"/>
      <c r="AG17" s="31">
        <f t="shared" si="0"/>
        <v>0</v>
      </c>
      <c r="AH17" s="22"/>
      <c r="AI17" s="111"/>
      <c r="AJ17" s="111"/>
      <c r="AK17" s="26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/>
      <c r="DC17" s="27"/>
      <c r="DD17" s="27"/>
      <c r="DE17" s="27"/>
      <c r="DF17" s="27"/>
      <c r="DG17" s="27"/>
      <c r="DH17" s="27"/>
      <c r="DI17" s="27"/>
      <c r="DJ17" s="27"/>
      <c r="DK17" s="27"/>
      <c r="DL17" s="27"/>
      <c r="DM17" s="27"/>
      <c r="DN17" s="27"/>
      <c r="DO17" s="27"/>
      <c r="DP17" s="27"/>
      <c r="DQ17" s="27"/>
      <c r="DR17" s="27"/>
      <c r="DS17" s="27"/>
      <c r="DT17" s="27"/>
      <c r="DU17" s="27"/>
      <c r="DV17" s="27"/>
      <c r="DW17" s="27"/>
      <c r="DX17" s="27"/>
      <c r="DY17" s="27"/>
      <c r="DZ17" s="27"/>
      <c r="EA17" s="27"/>
      <c r="EB17" s="27"/>
      <c r="EC17" s="27"/>
      <c r="ED17" s="27"/>
      <c r="EE17" s="27"/>
      <c r="EF17" s="27"/>
      <c r="EG17" s="27"/>
      <c r="EH17" s="27"/>
      <c r="EI17" s="27"/>
      <c r="EJ17" s="27"/>
      <c r="EK17" s="27"/>
      <c r="EL17" s="27"/>
      <c r="EM17" s="27"/>
      <c r="EN17" s="27"/>
      <c r="EO17" s="27"/>
      <c r="EP17" s="27"/>
      <c r="EQ17" s="27"/>
      <c r="ER17" s="27"/>
      <c r="ES17" s="27"/>
      <c r="ET17" s="27"/>
      <c r="EU17" s="27"/>
      <c r="EV17" s="27"/>
      <c r="EW17" s="27"/>
      <c r="EX17" s="27"/>
      <c r="EY17" s="27"/>
      <c r="EZ17" s="27"/>
      <c r="FA17" s="27"/>
      <c r="FB17" s="27"/>
      <c r="FC17" s="27"/>
      <c r="FD17" s="27"/>
      <c r="FE17" s="27"/>
      <c r="FF17" s="27"/>
      <c r="FG17" s="27"/>
      <c r="FH17" s="27"/>
      <c r="FI17" s="27"/>
      <c r="FJ17" s="27"/>
      <c r="FK17" s="27"/>
      <c r="FL17" s="27"/>
      <c r="FM17" s="27"/>
      <c r="FN17" s="27"/>
      <c r="FO17" s="27"/>
      <c r="FP17" s="27"/>
      <c r="FQ17" s="27"/>
      <c r="FR17" s="27"/>
      <c r="FS17" s="27"/>
      <c r="FT17" s="27"/>
      <c r="FU17" s="27"/>
      <c r="FV17" s="27"/>
      <c r="FW17" s="27"/>
      <c r="FX17" s="27"/>
      <c r="FY17" s="27"/>
      <c r="FZ17" s="27"/>
      <c r="GA17" s="27"/>
      <c r="GB17" s="27"/>
      <c r="GC17" s="27"/>
      <c r="GD17" s="27"/>
      <c r="GE17" s="27"/>
      <c r="GF17" s="27"/>
      <c r="GG17" s="27"/>
      <c r="GH17" s="27"/>
      <c r="GI17" s="27"/>
      <c r="GJ17" s="27"/>
      <c r="GK17" s="27"/>
      <c r="GL17" s="27"/>
      <c r="GM17" s="27"/>
      <c r="GN17" s="27"/>
      <c r="GO17" s="27"/>
      <c r="GP17" s="27"/>
      <c r="GQ17" s="27"/>
      <c r="GR17" s="27"/>
      <c r="GS17" s="27"/>
      <c r="GT17" s="27"/>
      <c r="GU17" s="27"/>
      <c r="GV17" s="27"/>
      <c r="GW17" s="27"/>
      <c r="GX17" s="27"/>
      <c r="GY17" s="27"/>
      <c r="GZ17" s="27"/>
      <c r="HA17" s="27"/>
      <c r="HB17" s="27"/>
      <c r="HC17" s="27"/>
      <c r="HD17" s="27"/>
      <c r="HE17" s="27"/>
      <c r="HF17" s="27"/>
      <c r="HG17" s="27"/>
      <c r="HH17" s="27"/>
      <c r="HI17" s="27"/>
      <c r="HJ17" s="27"/>
      <c r="HK17" s="27"/>
      <c r="HL17" s="27"/>
      <c r="HM17" s="27"/>
      <c r="HN17" s="27"/>
      <c r="HO17" s="27"/>
      <c r="HP17" s="27"/>
      <c r="HQ17" s="27"/>
      <c r="HR17" s="27"/>
      <c r="HS17" s="27"/>
      <c r="HT17" s="27"/>
      <c r="HU17" s="27"/>
      <c r="HV17" s="27"/>
      <c r="HW17" s="27"/>
      <c r="HX17" s="27"/>
      <c r="HY17" s="27"/>
      <c r="HZ17" s="27"/>
      <c r="IA17" s="27"/>
      <c r="IB17" s="27"/>
      <c r="IC17" s="27"/>
    </row>
    <row r="18" spans="2:237" x14ac:dyDescent="0.3">
      <c r="B18" s="32"/>
      <c r="C18" s="32"/>
      <c r="D18" s="32"/>
      <c r="E18" s="32"/>
      <c r="F18" s="32"/>
      <c r="G18" s="32"/>
      <c r="H18" s="17"/>
      <c r="I18" s="17"/>
      <c r="J18" s="17"/>
      <c r="K18" s="17"/>
      <c r="L18" s="17"/>
      <c r="M18" s="17"/>
      <c r="N18" s="17"/>
      <c r="O18" s="20"/>
      <c r="P18" s="19"/>
      <c r="Q18" s="21"/>
      <c r="R18" s="21"/>
      <c r="S18" s="21"/>
      <c r="T18" s="21"/>
      <c r="U18" s="21"/>
      <c r="V18" s="21"/>
      <c r="W18" s="25"/>
      <c r="X18" s="25"/>
      <c r="Y18" s="25"/>
      <c r="Z18" s="21"/>
      <c r="AA18" s="18"/>
      <c r="AB18" s="18"/>
      <c r="AC18" s="18"/>
      <c r="AD18" s="18"/>
      <c r="AE18" s="18"/>
      <c r="AF18" s="18"/>
      <c r="AG18" s="31">
        <f t="shared" si="0"/>
        <v>0</v>
      </c>
      <c r="AH18" s="22"/>
      <c r="AI18" s="109"/>
      <c r="AJ18" s="109"/>
      <c r="AK18" s="26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/>
      <c r="DC18" s="27"/>
      <c r="DD18" s="27"/>
      <c r="DE18" s="27"/>
      <c r="DF18" s="27"/>
      <c r="DG18" s="27"/>
      <c r="DH18" s="27"/>
      <c r="DI18" s="27"/>
      <c r="DJ18" s="27"/>
      <c r="DK18" s="27"/>
      <c r="DL18" s="27"/>
      <c r="DM18" s="27"/>
      <c r="DN18" s="27"/>
      <c r="DO18" s="27"/>
      <c r="DP18" s="27"/>
      <c r="DQ18" s="27"/>
      <c r="DR18" s="27"/>
      <c r="DS18" s="27"/>
      <c r="DT18" s="27"/>
      <c r="DU18" s="27"/>
      <c r="DV18" s="27"/>
      <c r="DW18" s="27"/>
      <c r="DX18" s="27"/>
      <c r="DY18" s="27"/>
      <c r="DZ18" s="27"/>
      <c r="EA18" s="27"/>
      <c r="EB18" s="27"/>
      <c r="EC18" s="27"/>
      <c r="ED18" s="27"/>
      <c r="EE18" s="27"/>
      <c r="EF18" s="27"/>
      <c r="EG18" s="27"/>
      <c r="EH18" s="27"/>
      <c r="EI18" s="27"/>
      <c r="EJ18" s="27"/>
      <c r="EK18" s="27"/>
      <c r="EL18" s="27"/>
      <c r="EM18" s="27"/>
      <c r="EN18" s="27"/>
      <c r="EO18" s="27"/>
      <c r="EP18" s="27"/>
      <c r="EQ18" s="27"/>
      <c r="ER18" s="27"/>
      <c r="ES18" s="27"/>
      <c r="ET18" s="27"/>
      <c r="EU18" s="27"/>
      <c r="EV18" s="27"/>
      <c r="EW18" s="27"/>
      <c r="EX18" s="27"/>
      <c r="EY18" s="27"/>
      <c r="EZ18" s="27"/>
      <c r="FA18" s="27"/>
      <c r="FB18" s="27"/>
      <c r="FC18" s="27"/>
      <c r="FD18" s="27"/>
      <c r="FE18" s="27"/>
      <c r="FF18" s="27"/>
      <c r="FG18" s="27"/>
      <c r="FH18" s="27"/>
      <c r="FI18" s="27"/>
      <c r="FJ18" s="27"/>
      <c r="FK18" s="27"/>
      <c r="FL18" s="27"/>
      <c r="FM18" s="27"/>
      <c r="FN18" s="27"/>
      <c r="FO18" s="27"/>
      <c r="FP18" s="27"/>
      <c r="FQ18" s="27"/>
      <c r="FR18" s="27"/>
      <c r="FS18" s="27"/>
      <c r="FT18" s="27"/>
      <c r="FU18" s="27"/>
      <c r="FV18" s="27"/>
      <c r="FW18" s="27"/>
      <c r="FX18" s="27"/>
      <c r="FY18" s="27"/>
      <c r="FZ18" s="27"/>
      <c r="GA18" s="27"/>
      <c r="GB18" s="27"/>
      <c r="GC18" s="27"/>
      <c r="GD18" s="27"/>
      <c r="GE18" s="27"/>
      <c r="GF18" s="27"/>
      <c r="GG18" s="27"/>
      <c r="GH18" s="27"/>
      <c r="GI18" s="27"/>
      <c r="GJ18" s="27"/>
      <c r="GK18" s="27"/>
      <c r="GL18" s="27"/>
      <c r="GM18" s="27"/>
      <c r="GN18" s="27"/>
      <c r="GO18" s="27"/>
      <c r="GP18" s="27"/>
      <c r="GQ18" s="27"/>
      <c r="GR18" s="27"/>
      <c r="GS18" s="27"/>
      <c r="GT18" s="27"/>
      <c r="GU18" s="27"/>
      <c r="GV18" s="27"/>
      <c r="GW18" s="27"/>
      <c r="GX18" s="27"/>
      <c r="GY18" s="27"/>
      <c r="GZ18" s="27"/>
      <c r="HA18" s="27"/>
      <c r="HB18" s="27"/>
      <c r="HC18" s="27"/>
      <c r="HD18" s="27"/>
      <c r="HE18" s="27"/>
      <c r="HF18" s="27"/>
      <c r="HG18" s="27"/>
      <c r="HH18" s="27"/>
      <c r="HI18" s="27"/>
      <c r="HJ18" s="27"/>
      <c r="HK18" s="27"/>
      <c r="HL18" s="27"/>
      <c r="HM18" s="27"/>
      <c r="HN18" s="27"/>
      <c r="HO18" s="27"/>
      <c r="HP18" s="27"/>
      <c r="HQ18" s="27"/>
      <c r="HR18" s="27"/>
      <c r="HS18" s="27"/>
      <c r="HT18" s="27"/>
      <c r="HU18" s="27"/>
      <c r="HV18" s="27"/>
      <c r="HW18" s="27"/>
      <c r="HX18" s="27"/>
      <c r="HY18" s="27"/>
      <c r="HZ18" s="27"/>
      <c r="IA18" s="27"/>
      <c r="IB18" s="27"/>
      <c r="IC18" s="27"/>
    </row>
    <row r="19" spans="2:237" x14ac:dyDescent="0.3">
      <c r="B19" s="32"/>
      <c r="C19" s="32"/>
      <c r="D19" s="32"/>
      <c r="E19" s="32"/>
      <c r="F19" s="32"/>
      <c r="G19" s="32"/>
      <c r="H19" s="17"/>
      <c r="I19" s="17"/>
      <c r="J19" s="17"/>
      <c r="K19" s="17"/>
      <c r="L19" s="17"/>
      <c r="M19" s="17"/>
      <c r="N19" s="17"/>
      <c r="O19" s="20"/>
      <c r="P19" s="19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18"/>
      <c r="AB19" s="18"/>
      <c r="AC19" s="18"/>
      <c r="AD19" s="18"/>
      <c r="AE19" s="18"/>
      <c r="AF19" s="18"/>
      <c r="AG19" s="31">
        <f t="shared" si="0"/>
        <v>0</v>
      </c>
      <c r="AH19" s="22"/>
      <c r="AI19" s="110"/>
      <c r="AJ19" s="110"/>
      <c r="AK19" s="26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/>
      <c r="DC19" s="27"/>
      <c r="DD19" s="27"/>
      <c r="DE19" s="27"/>
      <c r="DF19" s="27"/>
      <c r="DG19" s="27"/>
      <c r="DH19" s="27"/>
      <c r="DI19" s="27"/>
      <c r="DJ19" s="27"/>
      <c r="DK19" s="27"/>
      <c r="DL19" s="27"/>
      <c r="DM19" s="27"/>
      <c r="DN19" s="27"/>
      <c r="DO19" s="27"/>
      <c r="DP19" s="27"/>
      <c r="DQ19" s="27"/>
      <c r="DR19" s="27"/>
      <c r="DS19" s="27"/>
      <c r="DT19" s="27"/>
      <c r="DU19" s="27"/>
      <c r="DV19" s="27"/>
      <c r="DW19" s="27"/>
      <c r="DX19" s="27"/>
      <c r="DY19" s="27"/>
      <c r="DZ19" s="27"/>
      <c r="EA19" s="27"/>
      <c r="EB19" s="27"/>
      <c r="EC19" s="27"/>
      <c r="ED19" s="27"/>
      <c r="EE19" s="27"/>
      <c r="EF19" s="27"/>
      <c r="EG19" s="27"/>
      <c r="EH19" s="27"/>
      <c r="EI19" s="27"/>
      <c r="EJ19" s="27"/>
      <c r="EK19" s="27"/>
      <c r="EL19" s="27"/>
      <c r="EM19" s="27"/>
      <c r="EN19" s="27"/>
      <c r="EO19" s="27"/>
      <c r="EP19" s="27"/>
      <c r="EQ19" s="27"/>
      <c r="ER19" s="27"/>
      <c r="ES19" s="27"/>
      <c r="ET19" s="27"/>
      <c r="EU19" s="27"/>
      <c r="EV19" s="27"/>
      <c r="EW19" s="27"/>
      <c r="EX19" s="27"/>
      <c r="EY19" s="27"/>
      <c r="EZ19" s="27"/>
      <c r="FA19" s="27"/>
      <c r="FB19" s="27"/>
      <c r="FC19" s="27"/>
      <c r="FD19" s="27"/>
      <c r="FE19" s="27"/>
      <c r="FF19" s="27"/>
      <c r="FG19" s="27"/>
      <c r="FH19" s="27"/>
      <c r="FI19" s="27"/>
      <c r="FJ19" s="27"/>
      <c r="FK19" s="27"/>
      <c r="FL19" s="27"/>
      <c r="FM19" s="27"/>
      <c r="FN19" s="27"/>
      <c r="FO19" s="27"/>
      <c r="FP19" s="27"/>
      <c r="FQ19" s="27"/>
      <c r="FR19" s="27"/>
      <c r="FS19" s="27"/>
      <c r="FT19" s="27"/>
      <c r="FU19" s="27"/>
      <c r="FV19" s="27"/>
      <c r="FW19" s="27"/>
      <c r="FX19" s="27"/>
      <c r="FY19" s="27"/>
      <c r="FZ19" s="27"/>
      <c r="GA19" s="27"/>
      <c r="GB19" s="27"/>
      <c r="GC19" s="27"/>
      <c r="GD19" s="27"/>
      <c r="GE19" s="27"/>
      <c r="GF19" s="27"/>
      <c r="GG19" s="27"/>
      <c r="GH19" s="27"/>
      <c r="GI19" s="27"/>
      <c r="GJ19" s="27"/>
      <c r="GK19" s="27"/>
      <c r="GL19" s="27"/>
      <c r="GM19" s="27"/>
      <c r="GN19" s="27"/>
      <c r="GO19" s="27"/>
      <c r="GP19" s="27"/>
      <c r="GQ19" s="27"/>
      <c r="GR19" s="27"/>
      <c r="GS19" s="27"/>
      <c r="GT19" s="27"/>
      <c r="GU19" s="27"/>
      <c r="GV19" s="27"/>
      <c r="GW19" s="27"/>
      <c r="GX19" s="27"/>
      <c r="GY19" s="27"/>
      <c r="GZ19" s="27"/>
      <c r="HA19" s="27"/>
      <c r="HB19" s="27"/>
      <c r="HC19" s="27"/>
      <c r="HD19" s="27"/>
      <c r="HE19" s="27"/>
      <c r="HF19" s="27"/>
      <c r="HG19" s="27"/>
      <c r="HH19" s="27"/>
      <c r="HI19" s="27"/>
      <c r="HJ19" s="27"/>
      <c r="HK19" s="27"/>
      <c r="HL19" s="27"/>
      <c r="HM19" s="27"/>
      <c r="HN19" s="27"/>
      <c r="HO19" s="27"/>
      <c r="HP19" s="27"/>
      <c r="HQ19" s="27"/>
      <c r="HR19" s="27"/>
      <c r="HS19" s="27"/>
      <c r="HT19" s="27"/>
      <c r="HU19" s="27"/>
      <c r="HV19" s="27"/>
      <c r="HW19" s="27"/>
      <c r="HX19" s="27"/>
      <c r="HY19" s="27"/>
      <c r="HZ19" s="27"/>
      <c r="IA19" s="27"/>
      <c r="IB19" s="27"/>
      <c r="IC19" s="27"/>
    </row>
    <row r="20" spans="2:237" x14ac:dyDescent="0.3">
      <c r="B20" s="32"/>
      <c r="C20" s="32"/>
      <c r="D20" s="32"/>
      <c r="E20" s="32"/>
      <c r="F20" s="32"/>
      <c r="G20" s="32"/>
      <c r="H20" s="17"/>
      <c r="I20" s="17"/>
      <c r="J20" s="17"/>
      <c r="K20" s="17"/>
      <c r="L20" s="17"/>
      <c r="M20" s="17"/>
      <c r="N20" s="17"/>
      <c r="O20" s="20"/>
      <c r="P20" s="19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18"/>
      <c r="AB20" s="18"/>
      <c r="AC20" s="18"/>
      <c r="AD20" s="18"/>
      <c r="AE20" s="18"/>
      <c r="AF20" s="18"/>
      <c r="AG20" s="31">
        <f t="shared" si="0"/>
        <v>0</v>
      </c>
      <c r="AH20" s="22"/>
      <c r="AI20" s="110"/>
      <c r="AJ20" s="110"/>
      <c r="AK20" s="26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/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7"/>
      <c r="DN20" s="27"/>
      <c r="DO20" s="27"/>
      <c r="DP20" s="27"/>
      <c r="DQ20" s="27"/>
      <c r="DR20" s="27"/>
      <c r="DS20" s="27"/>
      <c r="DT20" s="27"/>
      <c r="DU20" s="27"/>
      <c r="DV20" s="27"/>
      <c r="DW20" s="27"/>
      <c r="DX20" s="27"/>
      <c r="DY20" s="27"/>
      <c r="DZ20" s="27"/>
      <c r="EA20" s="27"/>
      <c r="EB20" s="27"/>
      <c r="EC20" s="27"/>
      <c r="ED20" s="27"/>
      <c r="EE20" s="27"/>
      <c r="EF20" s="27"/>
      <c r="EG20" s="27"/>
      <c r="EH20" s="27"/>
      <c r="EI20" s="27"/>
      <c r="EJ20" s="27"/>
      <c r="EK20" s="27"/>
      <c r="EL20" s="27"/>
      <c r="EM20" s="27"/>
      <c r="EN20" s="27"/>
      <c r="EO20" s="27"/>
      <c r="EP20" s="27"/>
      <c r="EQ20" s="27"/>
      <c r="ER20" s="27"/>
      <c r="ES20" s="27"/>
      <c r="ET20" s="27"/>
      <c r="EU20" s="27"/>
      <c r="EV20" s="27"/>
      <c r="EW20" s="27"/>
      <c r="EX20" s="27"/>
      <c r="EY20" s="27"/>
      <c r="EZ20" s="27"/>
      <c r="FA20" s="27"/>
      <c r="FB20" s="27"/>
      <c r="FC20" s="27"/>
      <c r="FD20" s="27"/>
      <c r="FE20" s="27"/>
      <c r="FF20" s="27"/>
      <c r="FG20" s="27"/>
      <c r="FH20" s="27"/>
      <c r="FI20" s="27"/>
      <c r="FJ20" s="27"/>
      <c r="FK20" s="27"/>
      <c r="FL20" s="27"/>
      <c r="FM20" s="27"/>
      <c r="FN20" s="27"/>
      <c r="FO20" s="27"/>
      <c r="FP20" s="27"/>
      <c r="FQ20" s="27"/>
      <c r="FR20" s="27"/>
      <c r="FS20" s="27"/>
      <c r="FT20" s="27"/>
      <c r="FU20" s="27"/>
      <c r="FV20" s="27"/>
      <c r="FW20" s="27"/>
      <c r="FX20" s="27"/>
      <c r="FY20" s="27"/>
      <c r="FZ20" s="27"/>
      <c r="GA20" s="27"/>
      <c r="GB20" s="27"/>
      <c r="GC20" s="27"/>
      <c r="GD20" s="27"/>
      <c r="GE20" s="27"/>
      <c r="GF20" s="27"/>
      <c r="GG20" s="27"/>
      <c r="GH20" s="27"/>
      <c r="GI20" s="27"/>
      <c r="GJ20" s="27"/>
      <c r="GK20" s="27"/>
      <c r="GL20" s="27"/>
      <c r="GM20" s="27"/>
      <c r="GN20" s="27"/>
      <c r="GO20" s="27"/>
      <c r="GP20" s="27"/>
      <c r="GQ20" s="27"/>
      <c r="GR20" s="27"/>
      <c r="GS20" s="27"/>
      <c r="GT20" s="27"/>
      <c r="GU20" s="27"/>
      <c r="GV20" s="27"/>
      <c r="GW20" s="27"/>
      <c r="GX20" s="27"/>
      <c r="GY20" s="27"/>
      <c r="GZ20" s="27"/>
      <c r="HA20" s="27"/>
      <c r="HB20" s="27"/>
      <c r="HC20" s="27"/>
      <c r="HD20" s="27"/>
      <c r="HE20" s="27"/>
      <c r="HF20" s="27"/>
      <c r="HG20" s="27"/>
      <c r="HH20" s="27"/>
      <c r="HI20" s="27"/>
      <c r="HJ20" s="27"/>
      <c r="HK20" s="27"/>
      <c r="HL20" s="27"/>
      <c r="HM20" s="27"/>
      <c r="HN20" s="27"/>
      <c r="HO20" s="27"/>
      <c r="HP20" s="27"/>
      <c r="HQ20" s="27"/>
      <c r="HR20" s="27"/>
      <c r="HS20" s="27"/>
      <c r="HT20" s="27"/>
      <c r="HU20" s="27"/>
      <c r="HV20" s="27"/>
      <c r="HW20" s="27"/>
      <c r="HX20" s="27"/>
      <c r="HY20" s="27"/>
      <c r="HZ20" s="27"/>
      <c r="IA20" s="27"/>
      <c r="IB20" s="27"/>
      <c r="IC20" s="27"/>
    </row>
    <row r="21" spans="2:237" x14ac:dyDescent="0.3">
      <c r="B21" s="32"/>
      <c r="C21" s="32"/>
      <c r="D21" s="32"/>
      <c r="E21" s="32"/>
      <c r="F21" s="32"/>
      <c r="G21" s="32"/>
      <c r="H21" s="17"/>
      <c r="I21" s="17"/>
      <c r="J21" s="17"/>
      <c r="K21" s="17"/>
      <c r="L21" s="17"/>
      <c r="M21" s="17"/>
      <c r="N21" s="17"/>
      <c r="O21" s="20"/>
      <c r="P21" s="19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18"/>
      <c r="AB21" s="18"/>
      <c r="AC21" s="18"/>
      <c r="AD21" s="18"/>
      <c r="AE21" s="18"/>
      <c r="AF21" s="18"/>
      <c r="AG21" s="31">
        <f t="shared" si="0"/>
        <v>0</v>
      </c>
      <c r="AH21" s="22"/>
      <c r="AI21" s="111"/>
      <c r="AJ21" s="111"/>
      <c r="AK21" s="26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/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/>
      <c r="DY21" s="27"/>
      <c r="DZ21" s="27"/>
      <c r="EA21" s="27"/>
      <c r="EB21" s="27"/>
      <c r="EC21" s="27"/>
      <c r="ED21" s="27"/>
      <c r="EE21" s="27"/>
      <c r="EF21" s="27"/>
      <c r="EG21" s="27"/>
      <c r="EH21" s="27"/>
      <c r="EI21" s="27"/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/>
      <c r="EU21" s="27"/>
      <c r="EV21" s="27"/>
      <c r="EW21" s="27"/>
      <c r="EX21" s="27"/>
      <c r="EY21" s="27"/>
      <c r="EZ21" s="27"/>
      <c r="FA21" s="27"/>
      <c r="FB21" s="27"/>
      <c r="FC21" s="27"/>
      <c r="FD21" s="27"/>
      <c r="FE21" s="27"/>
      <c r="FF21" s="27"/>
      <c r="FG21" s="27"/>
      <c r="FH21" s="27"/>
      <c r="FI21" s="27"/>
      <c r="FJ21" s="27"/>
      <c r="FK21" s="27"/>
      <c r="FL21" s="27"/>
      <c r="FM21" s="27"/>
      <c r="FN21" s="27"/>
      <c r="FO21" s="27"/>
      <c r="FP21" s="27"/>
      <c r="FQ21" s="27"/>
      <c r="FR21" s="27"/>
      <c r="FS21" s="27"/>
      <c r="FT21" s="27"/>
      <c r="FU21" s="27"/>
      <c r="FV21" s="27"/>
      <c r="FW21" s="27"/>
      <c r="FX21" s="27"/>
      <c r="FY21" s="27"/>
      <c r="FZ21" s="27"/>
      <c r="GA21" s="27"/>
      <c r="GB21" s="27"/>
      <c r="GC21" s="27"/>
      <c r="GD21" s="27"/>
      <c r="GE21" s="27"/>
      <c r="GF21" s="27"/>
      <c r="GG21" s="27"/>
      <c r="GH21" s="27"/>
      <c r="GI21" s="27"/>
      <c r="GJ21" s="27"/>
      <c r="GK21" s="27"/>
      <c r="GL21" s="27"/>
      <c r="GM21" s="27"/>
      <c r="GN21" s="27"/>
      <c r="GO21" s="27"/>
      <c r="GP21" s="27"/>
      <c r="GQ21" s="27"/>
      <c r="GR21" s="27"/>
      <c r="GS21" s="27"/>
      <c r="GT21" s="27"/>
      <c r="GU21" s="27"/>
      <c r="GV21" s="27"/>
      <c r="GW21" s="27"/>
      <c r="GX21" s="27"/>
      <c r="GY21" s="27"/>
      <c r="GZ21" s="27"/>
      <c r="HA21" s="27"/>
      <c r="HB21" s="27"/>
      <c r="HC21" s="27"/>
      <c r="HD21" s="27"/>
      <c r="HE21" s="27"/>
      <c r="HF21" s="27"/>
      <c r="HG21" s="27"/>
      <c r="HH21" s="27"/>
      <c r="HI21" s="27"/>
      <c r="HJ21" s="27"/>
      <c r="HK21" s="27"/>
      <c r="HL21" s="27"/>
      <c r="HM21" s="27"/>
      <c r="HN21" s="27"/>
      <c r="HO21" s="27"/>
      <c r="HP21" s="27"/>
      <c r="HQ21" s="27"/>
      <c r="HR21" s="27"/>
      <c r="HS21" s="27"/>
      <c r="HT21" s="27"/>
      <c r="HU21" s="27"/>
      <c r="HV21" s="27"/>
      <c r="HW21" s="27"/>
      <c r="HX21" s="27"/>
      <c r="HY21" s="27"/>
      <c r="HZ21" s="27"/>
      <c r="IA21" s="27"/>
      <c r="IB21" s="27"/>
      <c r="IC21" s="27"/>
    </row>
    <row r="22" spans="2:237" x14ac:dyDescent="0.3">
      <c r="B22" s="32"/>
      <c r="C22" s="32"/>
      <c r="D22" s="32"/>
      <c r="E22" s="32"/>
      <c r="F22" s="32"/>
      <c r="G22" s="32"/>
      <c r="H22" s="17"/>
      <c r="I22" s="17"/>
      <c r="J22" s="17"/>
      <c r="K22" s="17"/>
      <c r="L22" s="17"/>
      <c r="M22" s="17"/>
      <c r="N22" s="17"/>
      <c r="O22" s="20"/>
      <c r="P22" s="19"/>
      <c r="Q22" s="21"/>
      <c r="R22" s="21"/>
      <c r="S22" s="21"/>
      <c r="T22" s="21"/>
      <c r="U22" s="21"/>
      <c r="V22" s="21"/>
      <c r="W22" s="25"/>
      <c r="X22" s="25"/>
      <c r="Y22" s="25"/>
      <c r="Z22" s="21"/>
      <c r="AA22" s="18"/>
      <c r="AB22" s="18"/>
      <c r="AC22" s="18"/>
      <c r="AD22" s="18"/>
      <c r="AE22" s="18"/>
      <c r="AF22" s="18"/>
      <c r="AG22" s="31">
        <f t="shared" si="0"/>
        <v>0</v>
      </c>
      <c r="AH22" s="22"/>
      <c r="AI22" s="109"/>
      <c r="AJ22" s="109"/>
      <c r="AK22" s="26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/>
      <c r="DC22" s="27"/>
      <c r="DD22" s="27"/>
      <c r="DE22" s="27"/>
      <c r="DF22" s="27"/>
      <c r="DG22" s="27"/>
      <c r="DH22" s="27"/>
      <c r="DI22" s="27"/>
      <c r="DJ22" s="27"/>
      <c r="DK22" s="27"/>
      <c r="DL22" s="27"/>
      <c r="DM22" s="27"/>
      <c r="DN22" s="27"/>
      <c r="DO22" s="27"/>
      <c r="DP22" s="27"/>
      <c r="DQ22" s="27"/>
      <c r="DR22" s="27"/>
      <c r="DS22" s="27"/>
      <c r="DT22" s="27"/>
      <c r="DU22" s="27"/>
      <c r="DV22" s="27"/>
      <c r="DW22" s="27"/>
      <c r="DX22" s="27"/>
      <c r="DY22" s="27"/>
      <c r="DZ22" s="27"/>
      <c r="EA22" s="27"/>
      <c r="EB22" s="27"/>
      <c r="EC22" s="27"/>
      <c r="ED22" s="27"/>
      <c r="EE22" s="27"/>
      <c r="EF22" s="27"/>
      <c r="EG22" s="27"/>
      <c r="EH22" s="27"/>
      <c r="EI22" s="27"/>
      <c r="EJ22" s="27"/>
      <c r="EK22" s="27"/>
      <c r="EL22" s="27"/>
      <c r="EM22" s="27"/>
      <c r="EN22" s="27"/>
      <c r="EO22" s="27"/>
      <c r="EP22" s="27"/>
      <c r="EQ22" s="27"/>
      <c r="ER22" s="27"/>
      <c r="ES22" s="27"/>
      <c r="ET22" s="27"/>
      <c r="EU22" s="27"/>
      <c r="EV22" s="27"/>
      <c r="EW22" s="27"/>
      <c r="EX22" s="27"/>
      <c r="EY22" s="27"/>
      <c r="EZ22" s="27"/>
      <c r="FA22" s="27"/>
      <c r="FB22" s="27"/>
      <c r="FC22" s="27"/>
      <c r="FD22" s="27"/>
      <c r="FE22" s="27"/>
      <c r="FF22" s="27"/>
      <c r="FG22" s="27"/>
      <c r="FH22" s="27"/>
      <c r="FI22" s="27"/>
      <c r="FJ22" s="27"/>
      <c r="FK22" s="27"/>
      <c r="FL22" s="27"/>
      <c r="FM22" s="27"/>
      <c r="FN22" s="27"/>
      <c r="FO22" s="27"/>
      <c r="FP22" s="27"/>
      <c r="FQ22" s="27"/>
      <c r="FR22" s="27"/>
      <c r="FS22" s="27"/>
      <c r="FT22" s="27"/>
      <c r="FU22" s="27"/>
      <c r="FV22" s="27"/>
      <c r="FW22" s="27"/>
      <c r="FX22" s="27"/>
      <c r="FY22" s="27"/>
      <c r="FZ22" s="27"/>
      <c r="GA22" s="27"/>
      <c r="GB22" s="27"/>
      <c r="GC22" s="27"/>
      <c r="GD22" s="27"/>
      <c r="GE22" s="27"/>
      <c r="GF22" s="27"/>
      <c r="GG22" s="27"/>
      <c r="GH22" s="27"/>
      <c r="GI22" s="27"/>
      <c r="GJ22" s="27"/>
      <c r="GK22" s="27"/>
      <c r="GL22" s="27"/>
      <c r="GM22" s="27"/>
      <c r="GN22" s="27"/>
      <c r="GO22" s="27"/>
      <c r="GP22" s="27"/>
      <c r="GQ22" s="27"/>
      <c r="GR22" s="27"/>
      <c r="GS22" s="27"/>
      <c r="GT22" s="27"/>
      <c r="GU22" s="27"/>
      <c r="GV22" s="27"/>
      <c r="GW22" s="27"/>
      <c r="GX22" s="27"/>
      <c r="GY22" s="27"/>
      <c r="GZ22" s="27"/>
      <c r="HA22" s="27"/>
      <c r="HB22" s="27"/>
      <c r="HC22" s="27"/>
      <c r="HD22" s="27"/>
      <c r="HE22" s="27"/>
      <c r="HF22" s="27"/>
      <c r="HG22" s="27"/>
      <c r="HH22" s="27"/>
      <c r="HI22" s="27"/>
      <c r="HJ22" s="27"/>
      <c r="HK22" s="27"/>
      <c r="HL22" s="27"/>
      <c r="HM22" s="27"/>
      <c r="HN22" s="27"/>
      <c r="HO22" s="27"/>
      <c r="HP22" s="27"/>
      <c r="HQ22" s="27"/>
      <c r="HR22" s="27"/>
      <c r="HS22" s="27"/>
      <c r="HT22" s="27"/>
      <c r="HU22" s="27"/>
      <c r="HV22" s="27"/>
      <c r="HW22" s="27"/>
      <c r="HX22" s="27"/>
      <c r="HY22" s="27"/>
      <c r="HZ22" s="27"/>
      <c r="IA22" s="27"/>
      <c r="IB22" s="27"/>
      <c r="IC22" s="27"/>
    </row>
    <row r="23" spans="2:237" x14ac:dyDescent="0.3">
      <c r="B23" s="32"/>
      <c r="C23" s="32"/>
      <c r="D23" s="32"/>
      <c r="E23" s="32"/>
      <c r="F23" s="32"/>
      <c r="G23" s="32"/>
      <c r="H23" s="17"/>
      <c r="I23" s="17"/>
      <c r="J23" s="17"/>
      <c r="K23" s="17"/>
      <c r="L23" s="17"/>
      <c r="M23" s="17"/>
      <c r="N23" s="17"/>
      <c r="O23" s="20"/>
      <c r="P23" s="19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18"/>
      <c r="AB23" s="18"/>
      <c r="AC23" s="18"/>
      <c r="AD23" s="18"/>
      <c r="AE23" s="18"/>
      <c r="AF23" s="18"/>
      <c r="AG23" s="31">
        <f t="shared" si="0"/>
        <v>0</v>
      </c>
      <c r="AH23" s="22"/>
      <c r="AI23" s="110"/>
      <c r="AJ23" s="110"/>
      <c r="AK23" s="26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/>
      <c r="DA23" s="27"/>
      <c r="DB23" s="27"/>
      <c r="DC23" s="27"/>
      <c r="DD23" s="27"/>
      <c r="DE23" s="27"/>
      <c r="DF23" s="27"/>
      <c r="DG23" s="27"/>
      <c r="DH23" s="27"/>
      <c r="DI23" s="27"/>
      <c r="DJ23" s="27"/>
      <c r="DK23" s="27"/>
      <c r="DL23" s="27"/>
      <c r="DM23" s="27"/>
      <c r="DN23" s="27"/>
      <c r="DO23" s="27"/>
      <c r="DP23" s="27"/>
      <c r="DQ23" s="27"/>
      <c r="DR23" s="27"/>
      <c r="DS23" s="27"/>
      <c r="DT23" s="27"/>
      <c r="DU23" s="27"/>
      <c r="DV23" s="27"/>
      <c r="DW23" s="27"/>
      <c r="DX23" s="27"/>
      <c r="DY23" s="27"/>
      <c r="DZ23" s="27"/>
      <c r="EA23" s="27"/>
      <c r="EB23" s="27"/>
      <c r="EC23" s="27"/>
      <c r="ED23" s="27"/>
      <c r="EE23" s="27"/>
      <c r="EF23" s="27"/>
      <c r="EG23" s="27"/>
      <c r="EH23" s="27"/>
      <c r="EI23" s="27"/>
      <c r="EJ23" s="27"/>
      <c r="EK23" s="27"/>
      <c r="EL23" s="27"/>
      <c r="EM23" s="27"/>
      <c r="EN23" s="27"/>
      <c r="EO23" s="27"/>
      <c r="EP23" s="27"/>
      <c r="EQ23" s="27"/>
      <c r="ER23" s="27"/>
      <c r="ES23" s="27"/>
      <c r="ET23" s="27"/>
      <c r="EU23" s="27"/>
      <c r="EV23" s="27"/>
      <c r="EW23" s="27"/>
      <c r="EX23" s="27"/>
      <c r="EY23" s="27"/>
      <c r="EZ23" s="27"/>
      <c r="FA23" s="27"/>
      <c r="FB23" s="27"/>
      <c r="FC23" s="27"/>
      <c r="FD23" s="27"/>
      <c r="FE23" s="27"/>
      <c r="FF23" s="27"/>
      <c r="FG23" s="27"/>
      <c r="FH23" s="27"/>
      <c r="FI23" s="27"/>
      <c r="FJ23" s="27"/>
      <c r="FK23" s="27"/>
      <c r="FL23" s="27"/>
      <c r="FM23" s="27"/>
      <c r="FN23" s="27"/>
      <c r="FO23" s="27"/>
      <c r="FP23" s="27"/>
      <c r="FQ23" s="27"/>
      <c r="FR23" s="27"/>
      <c r="FS23" s="27"/>
      <c r="FT23" s="27"/>
      <c r="FU23" s="27"/>
      <c r="FV23" s="27"/>
      <c r="FW23" s="27"/>
      <c r="FX23" s="27"/>
      <c r="FY23" s="27"/>
      <c r="FZ23" s="27"/>
      <c r="GA23" s="27"/>
      <c r="GB23" s="27"/>
      <c r="GC23" s="27"/>
      <c r="GD23" s="27"/>
      <c r="GE23" s="27"/>
      <c r="GF23" s="27"/>
      <c r="GG23" s="27"/>
      <c r="GH23" s="27"/>
      <c r="GI23" s="27"/>
      <c r="GJ23" s="27"/>
      <c r="GK23" s="27"/>
      <c r="GL23" s="27"/>
      <c r="GM23" s="27"/>
      <c r="GN23" s="27"/>
      <c r="GO23" s="27"/>
      <c r="GP23" s="27"/>
      <c r="GQ23" s="27"/>
      <c r="GR23" s="27"/>
      <c r="GS23" s="27"/>
      <c r="GT23" s="27"/>
      <c r="GU23" s="27"/>
      <c r="GV23" s="27"/>
      <c r="GW23" s="27"/>
      <c r="GX23" s="27"/>
      <c r="GY23" s="27"/>
      <c r="GZ23" s="27"/>
      <c r="HA23" s="27"/>
      <c r="HB23" s="27"/>
      <c r="HC23" s="27"/>
      <c r="HD23" s="27"/>
      <c r="HE23" s="27"/>
      <c r="HF23" s="27"/>
      <c r="HG23" s="27"/>
      <c r="HH23" s="27"/>
      <c r="HI23" s="27"/>
      <c r="HJ23" s="27"/>
      <c r="HK23" s="27"/>
      <c r="HL23" s="27"/>
      <c r="HM23" s="27"/>
      <c r="HN23" s="27"/>
      <c r="HO23" s="27"/>
      <c r="HP23" s="27"/>
      <c r="HQ23" s="27"/>
      <c r="HR23" s="27"/>
      <c r="HS23" s="27"/>
      <c r="HT23" s="27"/>
      <c r="HU23" s="27"/>
      <c r="HV23" s="27"/>
      <c r="HW23" s="27"/>
      <c r="HX23" s="27"/>
      <c r="HY23" s="27"/>
      <c r="HZ23" s="27"/>
      <c r="IA23" s="27"/>
      <c r="IB23" s="27"/>
      <c r="IC23" s="27"/>
    </row>
    <row r="24" spans="2:237" x14ac:dyDescent="0.3">
      <c r="B24" s="32"/>
      <c r="C24" s="32"/>
      <c r="D24" s="32"/>
      <c r="E24" s="32"/>
      <c r="F24" s="32"/>
      <c r="G24" s="32"/>
      <c r="H24" s="17"/>
      <c r="I24" s="17"/>
      <c r="J24" s="17"/>
      <c r="K24" s="17"/>
      <c r="L24" s="17"/>
      <c r="M24" s="17"/>
      <c r="N24" s="17"/>
      <c r="O24" s="20"/>
      <c r="P24" s="19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18"/>
      <c r="AB24" s="18"/>
      <c r="AC24" s="18"/>
      <c r="AD24" s="18"/>
      <c r="AE24" s="18"/>
      <c r="AF24" s="18"/>
      <c r="AG24" s="31">
        <f t="shared" si="0"/>
        <v>0</v>
      </c>
      <c r="AH24" s="22"/>
      <c r="AI24" s="110"/>
      <c r="AJ24" s="110"/>
      <c r="AK24" s="26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7"/>
      <c r="DC24" s="27"/>
      <c r="DD24" s="27"/>
      <c r="DE24" s="27"/>
      <c r="DF24" s="27"/>
      <c r="DG24" s="27"/>
      <c r="DH24" s="27"/>
      <c r="DI24" s="27"/>
      <c r="DJ24" s="27"/>
      <c r="DK24" s="27"/>
      <c r="DL24" s="27"/>
      <c r="DM24" s="27"/>
      <c r="DN24" s="27"/>
      <c r="DO24" s="27"/>
      <c r="DP24" s="27"/>
      <c r="DQ24" s="27"/>
      <c r="DR24" s="27"/>
      <c r="DS24" s="27"/>
      <c r="DT24" s="27"/>
      <c r="DU24" s="27"/>
      <c r="DV24" s="27"/>
      <c r="DW24" s="27"/>
      <c r="DX24" s="27"/>
      <c r="DY24" s="27"/>
      <c r="DZ24" s="27"/>
      <c r="EA24" s="27"/>
      <c r="EB24" s="27"/>
      <c r="EC24" s="27"/>
      <c r="ED24" s="27"/>
      <c r="EE24" s="27"/>
      <c r="EF24" s="27"/>
      <c r="EG24" s="27"/>
      <c r="EH24" s="27"/>
      <c r="EI24" s="27"/>
      <c r="EJ24" s="27"/>
      <c r="EK24" s="27"/>
      <c r="EL24" s="27"/>
      <c r="EM24" s="27"/>
      <c r="EN24" s="27"/>
      <c r="EO24" s="27"/>
      <c r="EP24" s="27"/>
      <c r="EQ24" s="27"/>
      <c r="ER24" s="27"/>
      <c r="ES24" s="27"/>
      <c r="ET24" s="27"/>
      <c r="EU24" s="27"/>
      <c r="EV24" s="27"/>
      <c r="EW24" s="27"/>
      <c r="EX24" s="27"/>
      <c r="EY24" s="27"/>
      <c r="EZ24" s="27"/>
      <c r="FA24" s="27"/>
      <c r="FB24" s="27"/>
      <c r="FC24" s="27"/>
      <c r="FD24" s="27"/>
      <c r="FE24" s="27"/>
      <c r="FF24" s="27"/>
      <c r="FG24" s="27"/>
      <c r="FH24" s="27"/>
      <c r="FI24" s="27"/>
      <c r="FJ24" s="27"/>
      <c r="FK24" s="27"/>
      <c r="FL24" s="27"/>
      <c r="FM24" s="27"/>
      <c r="FN24" s="27"/>
      <c r="FO24" s="27"/>
      <c r="FP24" s="27"/>
      <c r="FQ24" s="27"/>
      <c r="FR24" s="27"/>
      <c r="FS24" s="27"/>
      <c r="FT24" s="27"/>
      <c r="FU24" s="27"/>
      <c r="FV24" s="27"/>
      <c r="FW24" s="27"/>
      <c r="FX24" s="27"/>
      <c r="FY24" s="27"/>
      <c r="FZ24" s="27"/>
      <c r="GA24" s="27"/>
      <c r="GB24" s="27"/>
      <c r="GC24" s="27"/>
      <c r="GD24" s="27"/>
      <c r="GE24" s="27"/>
      <c r="GF24" s="27"/>
      <c r="GG24" s="27"/>
      <c r="GH24" s="27"/>
      <c r="GI24" s="27"/>
      <c r="GJ24" s="27"/>
      <c r="GK24" s="27"/>
      <c r="GL24" s="27"/>
      <c r="GM24" s="27"/>
      <c r="GN24" s="27"/>
      <c r="GO24" s="27"/>
      <c r="GP24" s="27"/>
      <c r="GQ24" s="27"/>
      <c r="GR24" s="27"/>
      <c r="GS24" s="27"/>
      <c r="GT24" s="27"/>
      <c r="GU24" s="27"/>
      <c r="GV24" s="27"/>
      <c r="GW24" s="27"/>
      <c r="GX24" s="27"/>
      <c r="GY24" s="27"/>
      <c r="GZ24" s="27"/>
      <c r="HA24" s="27"/>
      <c r="HB24" s="27"/>
      <c r="HC24" s="27"/>
      <c r="HD24" s="27"/>
      <c r="HE24" s="27"/>
      <c r="HF24" s="27"/>
      <c r="HG24" s="27"/>
      <c r="HH24" s="27"/>
      <c r="HI24" s="27"/>
      <c r="HJ24" s="27"/>
      <c r="HK24" s="27"/>
      <c r="HL24" s="27"/>
      <c r="HM24" s="27"/>
      <c r="HN24" s="27"/>
      <c r="HO24" s="27"/>
      <c r="HP24" s="27"/>
      <c r="HQ24" s="27"/>
      <c r="HR24" s="27"/>
      <c r="HS24" s="27"/>
      <c r="HT24" s="27"/>
      <c r="HU24" s="27"/>
      <c r="HV24" s="27"/>
      <c r="HW24" s="27"/>
      <c r="HX24" s="27"/>
      <c r="HY24" s="27"/>
      <c r="HZ24" s="27"/>
      <c r="IA24" s="27"/>
      <c r="IB24" s="27"/>
      <c r="IC24" s="27"/>
    </row>
    <row r="25" spans="2:237" x14ac:dyDescent="0.3">
      <c r="B25" s="32"/>
      <c r="C25" s="32"/>
      <c r="D25" s="32"/>
      <c r="E25" s="32"/>
      <c r="F25" s="32"/>
      <c r="G25" s="32"/>
      <c r="H25" s="17"/>
      <c r="I25" s="17"/>
      <c r="J25" s="17"/>
      <c r="K25" s="17"/>
      <c r="L25" s="17"/>
      <c r="M25" s="17"/>
      <c r="N25" s="17"/>
      <c r="O25" s="20"/>
      <c r="P25" s="19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18"/>
      <c r="AB25" s="18"/>
      <c r="AC25" s="18"/>
      <c r="AD25" s="18"/>
      <c r="AE25" s="18"/>
      <c r="AF25" s="18"/>
      <c r="AG25" s="31">
        <f t="shared" si="0"/>
        <v>0</v>
      </c>
      <c r="AH25" s="22"/>
      <c r="AI25" s="111"/>
      <c r="AJ25" s="111"/>
      <c r="AK25" s="26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27"/>
      <c r="CV25" s="27"/>
      <c r="CW25" s="27"/>
      <c r="CX25" s="27"/>
      <c r="CY25" s="27"/>
      <c r="CZ25" s="27"/>
      <c r="DA25" s="27"/>
      <c r="DB25" s="27"/>
      <c r="DC25" s="27"/>
      <c r="DD25" s="27"/>
      <c r="DE25" s="27"/>
      <c r="DF25" s="27"/>
      <c r="DG25" s="27"/>
      <c r="DH25" s="27"/>
      <c r="DI25" s="27"/>
      <c r="DJ25" s="27"/>
      <c r="DK25" s="27"/>
      <c r="DL25" s="27"/>
      <c r="DM25" s="27"/>
      <c r="DN25" s="27"/>
      <c r="DO25" s="27"/>
      <c r="DP25" s="27"/>
      <c r="DQ25" s="27"/>
      <c r="DR25" s="27"/>
      <c r="DS25" s="27"/>
      <c r="DT25" s="27"/>
      <c r="DU25" s="27"/>
      <c r="DV25" s="27"/>
      <c r="DW25" s="27"/>
      <c r="DX25" s="27"/>
      <c r="DY25" s="27"/>
      <c r="DZ25" s="27"/>
      <c r="EA25" s="27"/>
      <c r="EB25" s="27"/>
      <c r="EC25" s="27"/>
      <c r="ED25" s="27"/>
      <c r="EE25" s="27"/>
      <c r="EF25" s="27"/>
      <c r="EG25" s="27"/>
      <c r="EH25" s="27"/>
      <c r="EI25" s="27"/>
      <c r="EJ25" s="27"/>
      <c r="EK25" s="27"/>
      <c r="EL25" s="27"/>
      <c r="EM25" s="27"/>
      <c r="EN25" s="27"/>
      <c r="EO25" s="27"/>
      <c r="EP25" s="27"/>
      <c r="EQ25" s="27"/>
      <c r="ER25" s="27"/>
      <c r="ES25" s="27"/>
      <c r="ET25" s="27"/>
      <c r="EU25" s="27"/>
      <c r="EV25" s="27"/>
      <c r="EW25" s="27"/>
      <c r="EX25" s="27"/>
      <c r="EY25" s="27"/>
      <c r="EZ25" s="27"/>
      <c r="FA25" s="27"/>
      <c r="FB25" s="27"/>
      <c r="FC25" s="27"/>
      <c r="FD25" s="27"/>
      <c r="FE25" s="27"/>
      <c r="FF25" s="27"/>
      <c r="FG25" s="27"/>
      <c r="FH25" s="27"/>
      <c r="FI25" s="27"/>
      <c r="FJ25" s="27"/>
      <c r="FK25" s="27"/>
      <c r="FL25" s="27"/>
      <c r="FM25" s="27"/>
      <c r="FN25" s="27"/>
      <c r="FO25" s="27"/>
      <c r="FP25" s="27"/>
      <c r="FQ25" s="27"/>
      <c r="FR25" s="27"/>
      <c r="FS25" s="27"/>
      <c r="FT25" s="27"/>
      <c r="FU25" s="27"/>
      <c r="FV25" s="27"/>
      <c r="FW25" s="27"/>
      <c r="FX25" s="27"/>
      <c r="FY25" s="27"/>
      <c r="FZ25" s="27"/>
      <c r="GA25" s="27"/>
      <c r="GB25" s="27"/>
      <c r="GC25" s="27"/>
      <c r="GD25" s="27"/>
      <c r="GE25" s="27"/>
      <c r="GF25" s="27"/>
      <c r="GG25" s="27"/>
      <c r="GH25" s="27"/>
      <c r="GI25" s="27"/>
      <c r="GJ25" s="27"/>
      <c r="GK25" s="27"/>
      <c r="GL25" s="27"/>
      <c r="GM25" s="27"/>
      <c r="GN25" s="27"/>
      <c r="GO25" s="27"/>
      <c r="GP25" s="27"/>
      <c r="GQ25" s="27"/>
      <c r="GR25" s="27"/>
      <c r="GS25" s="27"/>
      <c r="GT25" s="27"/>
      <c r="GU25" s="27"/>
      <c r="GV25" s="27"/>
      <c r="GW25" s="27"/>
      <c r="GX25" s="27"/>
      <c r="GY25" s="27"/>
      <c r="GZ25" s="27"/>
      <c r="HA25" s="27"/>
      <c r="HB25" s="27"/>
      <c r="HC25" s="27"/>
      <c r="HD25" s="27"/>
      <c r="HE25" s="27"/>
      <c r="HF25" s="27"/>
      <c r="HG25" s="27"/>
      <c r="HH25" s="27"/>
      <c r="HI25" s="27"/>
      <c r="HJ25" s="27"/>
      <c r="HK25" s="27"/>
      <c r="HL25" s="27"/>
      <c r="HM25" s="27"/>
      <c r="HN25" s="27"/>
      <c r="HO25" s="27"/>
      <c r="HP25" s="27"/>
      <c r="HQ25" s="27"/>
      <c r="HR25" s="27"/>
      <c r="HS25" s="27"/>
      <c r="HT25" s="27"/>
      <c r="HU25" s="27"/>
      <c r="HV25" s="27"/>
      <c r="HW25" s="27"/>
      <c r="HX25" s="27"/>
      <c r="HY25" s="27"/>
      <c r="HZ25" s="27"/>
      <c r="IA25" s="27"/>
      <c r="IB25" s="27"/>
      <c r="IC25" s="27"/>
    </row>
    <row r="26" spans="2:237" x14ac:dyDescent="0.3">
      <c r="B26" s="32"/>
      <c r="C26" s="32"/>
      <c r="D26" s="32"/>
      <c r="E26" s="32"/>
      <c r="F26" s="32"/>
      <c r="G26" s="32"/>
      <c r="H26" s="17"/>
      <c r="I26" s="17"/>
      <c r="J26" s="17"/>
      <c r="K26" s="17"/>
      <c r="L26" s="17"/>
      <c r="M26" s="17"/>
      <c r="N26" s="17"/>
      <c r="O26" s="20"/>
      <c r="P26" s="19"/>
      <c r="Q26" s="21"/>
      <c r="R26" s="21"/>
      <c r="S26" s="21"/>
      <c r="T26" s="21"/>
      <c r="U26" s="21"/>
      <c r="V26" s="21"/>
      <c r="W26" s="25"/>
      <c r="X26" s="25"/>
      <c r="Y26" s="25"/>
      <c r="Z26" s="21"/>
      <c r="AA26" s="18"/>
      <c r="AB26" s="18"/>
      <c r="AC26" s="18"/>
      <c r="AD26" s="18"/>
      <c r="AE26" s="18"/>
      <c r="AF26" s="18"/>
      <c r="AG26" s="31">
        <f t="shared" si="0"/>
        <v>0</v>
      </c>
      <c r="AH26" s="22"/>
      <c r="AI26" s="109"/>
      <c r="AJ26" s="109"/>
    </row>
    <row r="27" spans="2:237" x14ac:dyDescent="0.3">
      <c r="B27" s="32"/>
      <c r="C27" s="32"/>
      <c r="D27" s="32"/>
      <c r="E27" s="32"/>
      <c r="F27" s="32"/>
      <c r="G27" s="32"/>
      <c r="H27" s="17"/>
      <c r="I27" s="17"/>
      <c r="J27" s="17"/>
      <c r="K27" s="17"/>
      <c r="L27" s="17"/>
      <c r="M27" s="17"/>
      <c r="N27" s="17"/>
      <c r="O27" s="20"/>
      <c r="P27" s="19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18"/>
      <c r="AB27" s="18"/>
      <c r="AC27" s="18"/>
      <c r="AD27" s="18"/>
      <c r="AE27" s="18"/>
      <c r="AF27" s="18"/>
      <c r="AG27" s="31">
        <f t="shared" si="0"/>
        <v>0</v>
      </c>
      <c r="AH27" s="22"/>
      <c r="AI27" s="110"/>
      <c r="AJ27" s="110"/>
    </row>
    <row r="28" spans="2:237" x14ac:dyDescent="0.3">
      <c r="B28" s="32"/>
      <c r="C28" s="32"/>
      <c r="D28" s="32"/>
      <c r="E28" s="32"/>
      <c r="F28" s="32"/>
      <c r="G28" s="32"/>
      <c r="H28" s="17"/>
      <c r="I28" s="17"/>
      <c r="J28" s="17"/>
      <c r="K28" s="17"/>
      <c r="L28" s="17"/>
      <c r="M28" s="17"/>
      <c r="N28" s="17"/>
      <c r="O28" s="20"/>
      <c r="P28" s="19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18"/>
      <c r="AB28" s="18"/>
      <c r="AC28" s="18"/>
      <c r="AD28" s="18"/>
      <c r="AE28" s="18"/>
      <c r="AF28" s="18"/>
      <c r="AG28" s="31">
        <f t="shared" si="0"/>
        <v>0</v>
      </c>
      <c r="AH28" s="22"/>
      <c r="AI28" s="110"/>
      <c r="AJ28" s="110"/>
    </row>
    <row r="29" spans="2:237" x14ac:dyDescent="0.3">
      <c r="B29" s="32"/>
      <c r="C29" s="32"/>
      <c r="D29" s="32"/>
      <c r="E29" s="32"/>
      <c r="F29" s="32"/>
      <c r="G29" s="32"/>
      <c r="H29" s="17"/>
      <c r="I29" s="17"/>
      <c r="J29" s="17"/>
      <c r="K29" s="17"/>
      <c r="L29" s="17"/>
      <c r="M29" s="17"/>
      <c r="N29" s="17"/>
      <c r="O29" s="20"/>
      <c r="P29" s="19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18"/>
      <c r="AB29" s="18"/>
      <c r="AC29" s="18"/>
      <c r="AD29" s="18"/>
      <c r="AE29" s="18"/>
      <c r="AF29" s="18"/>
      <c r="AG29" s="31">
        <f t="shared" si="0"/>
        <v>0</v>
      </c>
      <c r="AH29" s="22"/>
      <c r="AI29" s="111"/>
      <c r="AJ29" s="111"/>
    </row>
    <row r="30" spans="2:237" x14ac:dyDescent="0.3">
      <c r="B30" s="32"/>
      <c r="C30" s="32"/>
      <c r="D30" s="32"/>
      <c r="E30" s="32"/>
      <c r="F30" s="32"/>
      <c r="G30" s="32"/>
      <c r="H30" s="17"/>
      <c r="I30" s="17"/>
      <c r="J30" s="17"/>
      <c r="K30" s="17"/>
      <c r="L30" s="17"/>
      <c r="M30" s="17"/>
      <c r="N30" s="17"/>
      <c r="O30" s="20"/>
      <c r="P30" s="19"/>
      <c r="Q30" s="21"/>
      <c r="R30" s="21"/>
      <c r="S30" s="21"/>
      <c r="T30" s="21"/>
      <c r="U30" s="21"/>
      <c r="V30" s="21"/>
      <c r="W30" s="25"/>
      <c r="X30" s="25"/>
      <c r="Y30" s="25"/>
      <c r="Z30" s="21"/>
      <c r="AA30" s="18"/>
      <c r="AB30" s="18"/>
      <c r="AC30" s="18"/>
      <c r="AD30" s="18"/>
      <c r="AE30" s="18"/>
      <c r="AF30" s="18"/>
      <c r="AG30" s="31">
        <f t="shared" si="0"/>
        <v>0</v>
      </c>
      <c r="AH30" s="22"/>
      <c r="AI30" s="109"/>
      <c r="AJ30" s="109"/>
    </row>
    <row r="31" spans="2:237" x14ac:dyDescent="0.3">
      <c r="B31" s="32"/>
      <c r="C31" s="32"/>
      <c r="D31" s="32"/>
      <c r="E31" s="32"/>
      <c r="F31" s="32"/>
      <c r="G31" s="32"/>
      <c r="H31" s="17"/>
      <c r="I31" s="17"/>
      <c r="J31" s="17"/>
      <c r="K31" s="17"/>
      <c r="L31" s="17"/>
      <c r="M31" s="17"/>
      <c r="N31" s="17"/>
      <c r="O31" s="20"/>
      <c r="P31" s="19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18"/>
      <c r="AB31" s="18"/>
      <c r="AC31" s="18"/>
      <c r="AD31" s="18"/>
      <c r="AE31" s="18"/>
      <c r="AF31" s="18"/>
      <c r="AG31" s="31">
        <f t="shared" si="0"/>
        <v>0</v>
      </c>
      <c r="AH31" s="22"/>
      <c r="AI31" s="110"/>
      <c r="AJ31" s="110"/>
    </row>
    <row r="32" spans="2:237" x14ac:dyDescent="0.3">
      <c r="B32" s="32"/>
      <c r="C32" s="32"/>
      <c r="D32" s="32"/>
      <c r="E32" s="32"/>
      <c r="F32" s="32"/>
      <c r="G32" s="32"/>
      <c r="H32" s="17"/>
      <c r="I32" s="17"/>
      <c r="J32" s="17"/>
      <c r="K32" s="17"/>
      <c r="L32" s="17"/>
      <c r="M32" s="17"/>
      <c r="N32" s="17"/>
      <c r="O32" s="20"/>
      <c r="P32" s="19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18"/>
      <c r="AB32" s="18"/>
      <c r="AC32" s="18"/>
      <c r="AD32" s="18"/>
      <c r="AE32" s="18"/>
      <c r="AF32" s="18"/>
      <c r="AG32" s="31">
        <f t="shared" si="0"/>
        <v>0</v>
      </c>
      <c r="AH32" s="22"/>
      <c r="AI32" s="110"/>
      <c r="AJ32" s="110"/>
    </row>
    <row r="33" spans="2:36" x14ac:dyDescent="0.3">
      <c r="B33" s="32"/>
      <c r="C33" s="32"/>
      <c r="D33" s="32"/>
      <c r="E33" s="32"/>
      <c r="F33" s="32"/>
      <c r="G33" s="32"/>
      <c r="H33" s="17"/>
      <c r="I33" s="17"/>
      <c r="J33" s="17"/>
      <c r="K33" s="17"/>
      <c r="L33" s="17"/>
      <c r="M33" s="17"/>
      <c r="N33" s="17"/>
      <c r="O33" s="20"/>
      <c r="P33" s="19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18"/>
      <c r="AB33" s="18"/>
      <c r="AC33" s="18"/>
      <c r="AD33" s="18"/>
      <c r="AE33" s="18"/>
      <c r="AF33" s="18"/>
      <c r="AG33" s="31">
        <f t="shared" si="0"/>
        <v>0</v>
      </c>
      <c r="AH33" s="22"/>
      <c r="AI33" s="111"/>
      <c r="AJ33" s="111"/>
    </row>
    <row r="34" spans="2:36" x14ac:dyDescent="0.3">
      <c r="B34" s="32"/>
      <c r="C34" s="32"/>
      <c r="D34" s="32"/>
      <c r="E34" s="32"/>
      <c r="F34" s="32"/>
      <c r="G34" s="32"/>
      <c r="H34" s="17"/>
      <c r="I34" s="17"/>
      <c r="J34" s="17"/>
      <c r="K34" s="17"/>
      <c r="L34" s="17"/>
      <c r="M34" s="17"/>
      <c r="N34" s="17"/>
      <c r="O34" s="20"/>
      <c r="P34" s="19"/>
      <c r="Q34" s="21"/>
      <c r="R34" s="21"/>
      <c r="S34" s="21"/>
      <c r="T34" s="21"/>
      <c r="U34" s="21"/>
      <c r="V34" s="21"/>
      <c r="W34" s="25"/>
      <c r="X34" s="25"/>
      <c r="Y34" s="25"/>
      <c r="Z34" s="21"/>
      <c r="AA34" s="18"/>
      <c r="AB34" s="18"/>
      <c r="AC34" s="18"/>
      <c r="AD34" s="18"/>
      <c r="AE34" s="18"/>
      <c r="AF34" s="18"/>
      <c r="AG34" s="31">
        <f t="shared" si="0"/>
        <v>0</v>
      </c>
      <c r="AH34" s="22"/>
      <c r="AI34" s="109"/>
      <c r="AJ34" s="109"/>
    </row>
    <row r="35" spans="2:36" x14ac:dyDescent="0.3">
      <c r="B35" s="32"/>
      <c r="C35" s="32"/>
      <c r="D35" s="32"/>
      <c r="E35" s="32"/>
      <c r="F35" s="32"/>
      <c r="G35" s="32"/>
      <c r="H35" s="17"/>
      <c r="I35" s="17"/>
      <c r="J35" s="17"/>
      <c r="K35" s="17"/>
      <c r="L35" s="17"/>
      <c r="M35" s="17"/>
      <c r="N35" s="17"/>
      <c r="O35" s="20"/>
      <c r="P35" s="19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18"/>
      <c r="AB35" s="18"/>
      <c r="AC35" s="18"/>
      <c r="AD35" s="18"/>
      <c r="AE35" s="18"/>
      <c r="AF35" s="18"/>
      <c r="AG35" s="31">
        <f t="shared" si="0"/>
        <v>0</v>
      </c>
      <c r="AH35" s="22"/>
      <c r="AI35" s="110"/>
      <c r="AJ35" s="110"/>
    </row>
    <row r="36" spans="2:36" x14ac:dyDescent="0.3">
      <c r="B36" s="32"/>
      <c r="C36" s="32"/>
      <c r="D36" s="32"/>
      <c r="E36" s="32"/>
      <c r="F36" s="32"/>
      <c r="G36" s="32"/>
      <c r="H36" s="17"/>
      <c r="I36" s="17"/>
      <c r="J36" s="17"/>
      <c r="K36" s="17"/>
      <c r="L36" s="17"/>
      <c r="M36" s="17"/>
      <c r="N36" s="17"/>
      <c r="O36" s="20"/>
      <c r="P36" s="19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18"/>
      <c r="AB36" s="18"/>
      <c r="AC36" s="18"/>
      <c r="AD36" s="18"/>
      <c r="AE36" s="18"/>
      <c r="AF36" s="18"/>
      <c r="AG36" s="31">
        <f t="shared" si="0"/>
        <v>0</v>
      </c>
      <c r="AH36" s="22"/>
      <c r="AI36" s="110"/>
      <c r="AJ36" s="110"/>
    </row>
    <row r="37" spans="2:36" x14ac:dyDescent="0.3">
      <c r="B37" s="32"/>
      <c r="C37" s="32"/>
      <c r="D37" s="32"/>
      <c r="E37" s="32"/>
      <c r="F37" s="32"/>
      <c r="G37" s="32"/>
      <c r="H37" s="17"/>
      <c r="I37" s="17"/>
      <c r="J37" s="17"/>
      <c r="K37" s="17"/>
      <c r="L37" s="17"/>
      <c r="M37" s="17"/>
      <c r="N37" s="17"/>
      <c r="O37" s="20"/>
      <c r="P37" s="19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18"/>
      <c r="AB37" s="18"/>
      <c r="AC37" s="18"/>
      <c r="AD37" s="18"/>
      <c r="AE37" s="18"/>
      <c r="AF37" s="18"/>
      <c r="AG37" s="31">
        <f t="shared" si="0"/>
        <v>0</v>
      </c>
      <c r="AH37" s="22"/>
      <c r="AI37" s="111"/>
      <c r="AJ37" s="111"/>
    </row>
    <row r="38" spans="2:36" x14ac:dyDescent="0.3">
      <c r="B38" s="32"/>
      <c r="C38" s="32"/>
      <c r="D38" s="32"/>
      <c r="E38" s="32"/>
      <c r="F38" s="32"/>
      <c r="G38" s="32"/>
      <c r="H38" s="17"/>
      <c r="I38" s="17"/>
      <c r="J38" s="17"/>
      <c r="K38" s="17"/>
      <c r="L38" s="17"/>
      <c r="M38" s="17"/>
      <c r="N38" s="17"/>
      <c r="O38" s="20"/>
      <c r="P38" s="19"/>
      <c r="Q38" s="21"/>
      <c r="R38" s="21"/>
      <c r="S38" s="21"/>
      <c r="T38" s="21"/>
      <c r="U38" s="21"/>
      <c r="V38" s="21"/>
      <c r="W38" s="25"/>
      <c r="X38" s="25"/>
      <c r="Y38" s="25"/>
      <c r="Z38" s="21"/>
      <c r="AA38" s="18"/>
      <c r="AB38" s="18"/>
      <c r="AC38" s="18"/>
      <c r="AD38" s="18"/>
      <c r="AE38" s="18"/>
      <c r="AF38" s="18"/>
      <c r="AG38" s="31">
        <f t="shared" si="0"/>
        <v>0</v>
      </c>
      <c r="AH38" s="22"/>
      <c r="AI38" s="109"/>
      <c r="AJ38" s="109"/>
    </row>
    <row r="39" spans="2:36" x14ac:dyDescent="0.3">
      <c r="B39" s="32"/>
      <c r="C39" s="32"/>
      <c r="D39" s="32"/>
      <c r="E39" s="32"/>
      <c r="F39" s="32"/>
      <c r="G39" s="32"/>
      <c r="H39" s="17"/>
      <c r="I39" s="17"/>
      <c r="J39" s="17"/>
      <c r="K39" s="17"/>
      <c r="L39" s="17"/>
      <c r="M39" s="17"/>
      <c r="N39" s="17"/>
      <c r="O39" s="20"/>
      <c r="P39" s="19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18"/>
      <c r="AB39" s="18"/>
      <c r="AC39" s="18"/>
      <c r="AD39" s="18"/>
      <c r="AE39" s="18"/>
      <c r="AF39" s="18"/>
      <c r="AG39" s="31">
        <f t="shared" si="0"/>
        <v>0</v>
      </c>
      <c r="AH39" s="22"/>
      <c r="AI39" s="110"/>
      <c r="AJ39" s="110"/>
    </row>
    <row r="40" spans="2:36" x14ac:dyDescent="0.3">
      <c r="B40" s="32"/>
      <c r="C40" s="32"/>
      <c r="D40" s="32"/>
      <c r="E40" s="32"/>
      <c r="F40" s="32"/>
      <c r="G40" s="32"/>
      <c r="H40" s="17"/>
      <c r="I40" s="17"/>
      <c r="J40" s="17"/>
      <c r="K40" s="17"/>
      <c r="L40" s="17"/>
      <c r="M40" s="17"/>
      <c r="N40" s="17"/>
      <c r="O40" s="20"/>
      <c r="P40" s="19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18"/>
      <c r="AB40" s="18"/>
      <c r="AC40" s="18"/>
      <c r="AD40" s="18"/>
      <c r="AE40" s="18"/>
      <c r="AF40" s="18"/>
      <c r="AG40" s="31">
        <f t="shared" si="0"/>
        <v>0</v>
      </c>
      <c r="AH40" s="22"/>
      <c r="AI40" s="110"/>
      <c r="AJ40" s="110"/>
    </row>
    <row r="41" spans="2:36" x14ac:dyDescent="0.3">
      <c r="B41" s="32"/>
      <c r="C41" s="32"/>
      <c r="D41" s="32"/>
      <c r="E41" s="32"/>
      <c r="F41" s="32"/>
      <c r="G41" s="32"/>
      <c r="H41" s="17"/>
      <c r="I41" s="17"/>
      <c r="J41" s="17"/>
      <c r="K41" s="17"/>
      <c r="L41" s="17"/>
      <c r="M41" s="17"/>
      <c r="N41" s="17"/>
      <c r="O41" s="20"/>
      <c r="P41" s="19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18"/>
      <c r="AB41" s="18"/>
      <c r="AC41" s="18"/>
      <c r="AD41" s="18"/>
      <c r="AE41" s="18"/>
      <c r="AF41" s="18"/>
      <c r="AG41" s="31">
        <f t="shared" si="0"/>
        <v>0</v>
      </c>
      <c r="AH41" s="22"/>
      <c r="AI41" s="111"/>
      <c r="AJ41" s="111"/>
    </row>
    <row r="42" spans="2:36" x14ac:dyDescent="0.3">
      <c r="B42" s="32"/>
      <c r="C42" s="32"/>
      <c r="D42" s="32"/>
      <c r="E42" s="32"/>
      <c r="F42" s="32"/>
      <c r="G42" s="32"/>
      <c r="H42" s="17"/>
      <c r="I42" s="17"/>
      <c r="J42" s="17"/>
      <c r="K42" s="17"/>
      <c r="L42" s="17"/>
      <c r="M42" s="17"/>
      <c r="N42" s="17"/>
      <c r="O42" s="20"/>
      <c r="P42" s="19"/>
      <c r="Q42" s="21"/>
      <c r="R42" s="21"/>
      <c r="S42" s="21"/>
      <c r="T42" s="21"/>
      <c r="U42" s="21"/>
      <c r="V42" s="21"/>
      <c r="W42" s="25"/>
      <c r="X42" s="25"/>
      <c r="Y42" s="25"/>
      <c r="Z42" s="21"/>
      <c r="AA42" s="18"/>
      <c r="AB42" s="18"/>
      <c r="AC42" s="18"/>
      <c r="AD42" s="18"/>
      <c r="AE42" s="18"/>
      <c r="AF42" s="18"/>
      <c r="AG42" s="31">
        <f t="shared" si="0"/>
        <v>0</v>
      </c>
      <c r="AH42" s="22"/>
      <c r="AI42" s="109"/>
      <c r="AJ42" s="109"/>
    </row>
    <row r="43" spans="2:36" x14ac:dyDescent="0.3">
      <c r="B43" s="32"/>
      <c r="C43" s="32"/>
      <c r="D43" s="32"/>
      <c r="E43" s="32"/>
      <c r="F43" s="32"/>
      <c r="G43" s="32"/>
      <c r="H43" s="17"/>
      <c r="I43" s="17"/>
      <c r="J43" s="17"/>
      <c r="K43" s="17"/>
      <c r="L43" s="17"/>
      <c r="M43" s="17"/>
      <c r="N43" s="17"/>
      <c r="O43" s="20"/>
      <c r="P43" s="19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18"/>
      <c r="AB43" s="18"/>
      <c r="AC43" s="18"/>
      <c r="AD43" s="18"/>
      <c r="AE43" s="18"/>
      <c r="AF43" s="18"/>
      <c r="AG43" s="31">
        <f t="shared" si="0"/>
        <v>0</v>
      </c>
      <c r="AH43" s="22"/>
      <c r="AI43" s="110"/>
      <c r="AJ43" s="110"/>
    </row>
    <row r="44" spans="2:36" x14ac:dyDescent="0.3">
      <c r="B44" s="32"/>
      <c r="C44" s="32"/>
      <c r="D44" s="32"/>
      <c r="E44" s="32"/>
      <c r="F44" s="32"/>
      <c r="G44" s="32"/>
      <c r="H44" s="17"/>
      <c r="I44" s="17"/>
      <c r="J44" s="17"/>
      <c r="K44" s="17"/>
      <c r="L44" s="17"/>
      <c r="M44" s="17"/>
      <c r="N44" s="17"/>
      <c r="O44" s="20"/>
      <c r="P44" s="19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18"/>
      <c r="AB44" s="18"/>
      <c r="AC44" s="18"/>
      <c r="AD44" s="18"/>
      <c r="AE44" s="18"/>
      <c r="AF44" s="18"/>
      <c r="AG44" s="31">
        <f t="shared" si="0"/>
        <v>0</v>
      </c>
      <c r="AH44" s="22"/>
      <c r="AI44" s="110"/>
      <c r="AJ44" s="110"/>
    </row>
    <row r="45" spans="2:36" x14ac:dyDescent="0.3">
      <c r="B45" s="32"/>
      <c r="C45" s="32"/>
      <c r="D45" s="32"/>
      <c r="E45" s="32"/>
      <c r="F45" s="32"/>
      <c r="G45" s="32"/>
      <c r="H45" s="17"/>
      <c r="I45" s="17"/>
      <c r="J45" s="17"/>
      <c r="K45" s="17"/>
      <c r="L45" s="17"/>
      <c r="M45" s="17"/>
      <c r="N45" s="17"/>
      <c r="O45" s="20"/>
      <c r="P45" s="19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18"/>
      <c r="AB45" s="18"/>
      <c r="AC45" s="18"/>
      <c r="AD45" s="18"/>
      <c r="AE45" s="18"/>
      <c r="AF45" s="18"/>
      <c r="AG45" s="31">
        <f t="shared" si="0"/>
        <v>0</v>
      </c>
      <c r="AH45" s="22"/>
      <c r="AI45" s="111"/>
      <c r="AJ45" s="111"/>
    </row>
    <row r="46" spans="2:36" x14ac:dyDescent="0.3">
      <c r="B46" s="32"/>
      <c r="C46" s="32"/>
      <c r="D46" s="32"/>
      <c r="E46" s="32"/>
      <c r="F46" s="32"/>
      <c r="G46" s="32"/>
      <c r="H46" s="17"/>
      <c r="I46" s="17"/>
      <c r="J46" s="17"/>
      <c r="K46" s="17"/>
      <c r="L46" s="17"/>
      <c r="M46" s="17"/>
      <c r="N46" s="17"/>
      <c r="O46" s="20"/>
      <c r="P46" s="19"/>
      <c r="Q46" s="21"/>
      <c r="R46" s="21"/>
      <c r="S46" s="21"/>
      <c r="T46" s="21"/>
      <c r="U46" s="21"/>
      <c r="V46" s="21"/>
      <c r="W46" s="25"/>
      <c r="X46" s="25"/>
      <c r="Y46" s="25"/>
      <c r="Z46" s="21"/>
      <c r="AA46" s="18"/>
      <c r="AB46" s="18"/>
      <c r="AC46" s="18"/>
      <c r="AD46" s="18"/>
      <c r="AE46" s="18"/>
      <c r="AF46" s="18"/>
      <c r="AG46" s="31">
        <f t="shared" si="0"/>
        <v>0</v>
      </c>
      <c r="AH46" s="22"/>
      <c r="AI46" s="109"/>
      <c r="AJ46" s="109"/>
    </row>
    <row r="47" spans="2:36" x14ac:dyDescent="0.3">
      <c r="B47" s="32"/>
      <c r="C47" s="32"/>
      <c r="D47" s="32"/>
      <c r="E47" s="32"/>
      <c r="F47" s="32"/>
      <c r="G47" s="32"/>
      <c r="H47" s="17"/>
      <c r="I47" s="17"/>
      <c r="J47" s="17"/>
      <c r="K47" s="17"/>
      <c r="L47" s="17"/>
      <c r="M47" s="17"/>
      <c r="N47" s="17"/>
      <c r="O47" s="20"/>
      <c r="P47" s="19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18"/>
      <c r="AB47" s="18"/>
      <c r="AC47" s="18"/>
      <c r="AD47" s="18"/>
      <c r="AE47" s="18"/>
      <c r="AF47" s="18"/>
      <c r="AG47" s="31">
        <f t="shared" si="0"/>
        <v>0</v>
      </c>
      <c r="AH47" s="22"/>
      <c r="AI47" s="110"/>
      <c r="AJ47" s="110"/>
    </row>
    <row r="48" spans="2:36" x14ac:dyDescent="0.3">
      <c r="B48" s="32"/>
      <c r="C48" s="32"/>
      <c r="D48" s="32"/>
      <c r="E48" s="32"/>
      <c r="F48" s="32"/>
      <c r="G48" s="32"/>
      <c r="H48" s="17"/>
      <c r="I48" s="17"/>
      <c r="J48" s="17"/>
      <c r="K48" s="17"/>
      <c r="L48" s="17"/>
      <c r="M48" s="17"/>
      <c r="N48" s="17"/>
      <c r="O48" s="20"/>
      <c r="P48" s="19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18"/>
      <c r="AB48" s="18"/>
      <c r="AC48" s="18"/>
      <c r="AD48" s="18"/>
      <c r="AE48" s="18"/>
      <c r="AF48" s="18"/>
      <c r="AG48" s="31">
        <f t="shared" si="0"/>
        <v>0</v>
      </c>
      <c r="AH48" s="22"/>
      <c r="AI48" s="110"/>
      <c r="AJ48" s="110"/>
    </row>
    <row r="49" spans="2:36" x14ac:dyDescent="0.3">
      <c r="B49" s="32"/>
      <c r="C49" s="32"/>
      <c r="D49" s="32"/>
      <c r="E49" s="32"/>
      <c r="F49" s="32"/>
      <c r="G49" s="32"/>
      <c r="H49" s="17"/>
      <c r="I49" s="17"/>
      <c r="J49" s="17"/>
      <c r="K49" s="17"/>
      <c r="L49" s="17"/>
      <c r="M49" s="17"/>
      <c r="N49" s="17"/>
      <c r="O49" s="20"/>
      <c r="P49" s="19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18"/>
      <c r="AB49" s="18"/>
      <c r="AC49" s="18"/>
      <c r="AD49" s="18"/>
      <c r="AE49" s="18"/>
      <c r="AF49" s="18"/>
      <c r="AG49" s="31">
        <f t="shared" si="0"/>
        <v>0</v>
      </c>
      <c r="AH49" s="22"/>
      <c r="AI49" s="111"/>
      <c r="AJ49" s="111"/>
    </row>
    <row r="50" spans="2:36" x14ac:dyDescent="0.3">
      <c r="B50" s="32"/>
      <c r="C50" s="32"/>
      <c r="D50" s="32"/>
      <c r="E50" s="32"/>
      <c r="F50" s="32"/>
      <c r="G50" s="32"/>
      <c r="H50" s="17"/>
      <c r="I50" s="17"/>
      <c r="J50" s="17"/>
      <c r="K50" s="17"/>
      <c r="L50" s="17"/>
      <c r="M50" s="17"/>
      <c r="N50" s="17"/>
      <c r="O50" s="20"/>
      <c r="P50" s="19"/>
      <c r="Q50" s="21"/>
      <c r="R50" s="21"/>
      <c r="S50" s="21"/>
      <c r="T50" s="21"/>
      <c r="U50" s="21"/>
      <c r="V50" s="21"/>
      <c r="W50" s="25"/>
      <c r="X50" s="25"/>
      <c r="Y50" s="25"/>
      <c r="Z50" s="21"/>
      <c r="AA50" s="18"/>
      <c r="AB50" s="18"/>
      <c r="AC50" s="18"/>
      <c r="AD50" s="18"/>
      <c r="AE50" s="18"/>
      <c r="AF50" s="18"/>
      <c r="AG50" s="31">
        <f t="shared" si="0"/>
        <v>0</v>
      </c>
      <c r="AH50" s="22"/>
      <c r="AI50" s="109"/>
      <c r="AJ50" s="109"/>
    </row>
    <row r="51" spans="2:36" x14ac:dyDescent="0.3">
      <c r="B51" s="32"/>
      <c r="C51" s="32"/>
      <c r="D51" s="32"/>
      <c r="E51" s="32"/>
      <c r="F51" s="32"/>
      <c r="G51" s="32"/>
      <c r="H51" s="17"/>
      <c r="I51" s="17"/>
      <c r="J51" s="17"/>
      <c r="K51" s="17"/>
      <c r="L51" s="17"/>
      <c r="M51" s="17"/>
      <c r="N51" s="17"/>
      <c r="O51" s="20"/>
      <c r="P51" s="19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18"/>
      <c r="AB51" s="18"/>
      <c r="AC51" s="18"/>
      <c r="AD51" s="18"/>
      <c r="AE51" s="18"/>
      <c r="AF51" s="18"/>
      <c r="AG51" s="31">
        <f t="shared" si="0"/>
        <v>0</v>
      </c>
      <c r="AH51" s="22"/>
      <c r="AI51" s="110"/>
      <c r="AJ51" s="110"/>
    </row>
    <row r="52" spans="2:36" x14ac:dyDescent="0.3">
      <c r="B52" s="32"/>
      <c r="C52" s="32"/>
      <c r="D52" s="32"/>
      <c r="E52" s="32"/>
      <c r="F52" s="32"/>
      <c r="G52" s="32"/>
      <c r="H52" s="17"/>
      <c r="I52" s="17"/>
      <c r="J52" s="17"/>
      <c r="K52" s="17"/>
      <c r="L52" s="17"/>
      <c r="M52" s="17"/>
      <c r="N52" s="17"/>
      <c r="O52" s="20"/>
      <c r="P52" s="19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18"/>
      <c r="AB52" s="18"/>
      <c r="AC52" s="18"/>
      <c r="AD52" s="18"/>
      <c r="AE52" s="18"/>
      <c r="AF52" s="18"/>
      <c r="AG52" s="31">
        <f t="shared" si="0"/>
        <v>0</v>
      </c>
      <c r="AH52" s="22"/>
      <c r="AI52" s="110"/>
      <c r="AJ52" s="110"/>
    </row>
    <row r="53" spans="2:36" x14ac:dyDescent="0.3">
      <c r="B53" s="32"/>
      <c r="C53" s="32"/>
      <c r="D53" s="32"/>
      <c r="E53" s="32"/>
      <c r="F53" s="32"/>
      <c r="G53" s="32"/>
      <c r="H53" s="17"/>
      <c r="I53" s="17"/>
      <c r="J53" s="17"/>
      <c r="K53" s="17"/>
      <c r="L53" s="17"/>
      <c r="M53" s="17"/>
      <c r="N53" s="17"/>
      <c r="O53" s="20"/>
      <c r="P53" s="19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18"/>
      <c r="AB53" s="18"/>
      <c r="AC53" s="18"/>
      <c r="AD53" s="18"/>
      <c r="AE53" s="18"/>
      <c r="AF53" s="18"/>
      <c r="AG53" s="31">
        <f t="shared" si="0"/>
        <v>0</v>
      </c>
      <c r="AH53" s="22"/>
      <c r="AI53" s="111"/>
      <c r="AJ53" s="111"/>
    </row>
    <row r="54" spans="2:36" x14ac:dyDescent="0.3">
      <c r="B54" s="32"/>
      <c r="C54" s="32"/>
      <c r="D54" s="32"/>
      <c r="E54" s="32"/>
      <c r="F54" s="32"/>
      <c r="G54" s="32"/>
      <c r="H54" s="17"/>
      <c r="I54" s="17"/>
      <c r="J54" s="17"/>
      <c r="K54" s="17"/>
      <c r="L54" s="17"/>
      <c r="M54" s="17"/>
      <c r="N54" s="17"/>
      <c r="O54" s="20"/>
      <c r="P54" s="19"/>
      <c r="Q54" s="21"/>
      <c r="R54" s="21"/>
      <c r="S54" s="21"/>
      <c r="T54" s="21"/>
      <c r="U54" s="21"/>
      <c r="V54" s="21"/>
      <c r="W54" s="25"/>
      <c r="X54" s="25"/>
      <c r="Y54" s="25"/>
      <c r="Z54" s="21"/>
      <c r="AA54" s="18"/>
      <c r="AB54" s="18"/>
      <c r="AC54" s="18"/>
      <c r="AD54" s="18"/>
      <c r="AE54" s="18"/>
      <c r="AF54" s="18"/>
      <c r="AG54" s="31">
        <f t="shared" si="0"/>
        <v>0</v>
      </c>
      <c r="AH54" s="22"/>
      <c r="AI54" s="109"/>
      <c r="AJ54" s="109"/>
    </row>
    <row r="55" spans="2:36" x14ac:dyDescent="0.3">
      <c r="B55" s="32"/>
      <c r="C55" s="32"/>
      <c r="D55" s="32"/>
      <c r="E55" s="32"/>
      <c r="F55" s="32"/>
      <c r="G55" s="32"/>
      <c r="H55" s="17"/>
      <c r="I55" s="17"/>
      <c r="J55" s="17"/>
      <c r="K55" s="17"/>
      <c r="L55" s="17"/>
      <c r="M55" s="17"/>
      <c r="N55" s="17"/>
      <c r="O55" s="20"/>
      <c r="P55" s="19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18"/>
      <c r="AB55" s="18"/>
      <c r="AC55" s="18"/>
      <c r="AD55" s="18"/>
      <c r="AE55" s="18"/>
      <c r="AF55" s="18"/>
      <c r="AG55" s="31">
        <f t="shared" si="0"/>
        <v>0</v>
      </c>
      <c r="AH55" s="22"/>
      <c r="AI55" s="110"/>
      <c r="AJ55" s="110"/>
    </row>
    <row r="56" spans="2:36" x14ac:dyDescent="0.3">
      <c r="B56" s="32"/>
      <c r="C56" s="32"/>
      <c r="D56" s="32"/>
      <c r="E56" s="32"/>
      <c r="F56" s="32"/>
      <c r="G56" s="32"/>
      <c r="H56" s="17"/>
      <c r="I56" s="17"/>
      <c r="J56" s="17"/>
      <c r="K56" s="17"/>
      <c r="L56" s="17"/>
      <c r="M56" s="17"/>
      <c r="N56" s="17"/>
      <c r="O56" s="20"/>
      <c r="P56" s="19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18"/>
      <c r="AB56" s="18"/>
      <c r="AC56" s="18"/>
      <c r="AD56" s="18"/>
      <c r="AE56" s="18"/>
      <c r="AF56" s="18"/>
      <c r="AG56" s="31">
        <f t="shared" si="0"/>
        <v>0</v>
      </c>
      <c r="AH56" s="22"/>
      <c r="AI56" s="110"/>
      <c r="AJ56" s="110"/>
    </row>
    <row r="57" spans="2:36" x14ac:dyDescent="0.3">
      <c r="B57" s="32"/>
      <c r="C57" s="32"/>
      <c r="D57" s="32"/>
      <c r="E57" s="32"/>
      <c r="F57" s="32"/>
      <c r="G57" s="32"/>
      <c r="H57" s="17"/>
      <c r="I57" s="17"/>
      <c r="J57" s="17"/>
      <c r="K57" s="17"/>
      <c r="L57" s="17"/>
      <c r="M57" s="17"/>
      <c r="N57" s="17"/>
      <c r="O57" s="20"/>
      <c r="P57" s="19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18"/>
      <c r="AB57" s="18"/>
      <c r="AC57" s="18"/>
      <c r="AD57" s="18"/>
      <c r="AE57" s="18"/>
      <c r="AF57" s="18"/>
      <c r="AG57" s="31">
        <f t="shared" si="0"/>
        <v>0</v>
      </c>
      <c r="AH57" s="22"/>
      <c r="AI57" s="111"/>
      <c r="AJ57" s="111"/>
    </row>
    <row r="58" spans="2:36" x14ac:dyDescent="0.3">
      <c r="B58" s="32"/>
      <c r="C58" s="32"/>
      <c r="D58" s="32"/>
      <c r="E58" s="32"/>
      <c r="F58" s="32"/>
      <c r="G58" s="32"/>
      <c r="H58" s="17"/>
      <c r="I58" s="17"/>
      <c r="J58" s="17"/>
      <c r="K58" s="17"/>
      <c r="L58" s="17"/>
      <c r="M58" s="17"/>
      <c r="N58" s="17"/>
      <c r="O58" s="20"/>
      <c r="P58" s="19"/>
      <c r="Q58" s="21"/>
      <c r="R58" s="21"/>
      <c r="S58" s="21"/>
      <c r="T58" s="21"/>
      <c r="U58" s="21"/>
      <c r="V58" s="21"/>
      <c r="W58" s="25"/>
      <c r="X58" s="25"/>
      <c r="Y58" s="25"/>
      <c r="Z58" s="21"/>
      <c r="AA58" s="18"/>
      <c r="AB58" s="18"/>
      <c r="AC58" s="18"/>
      <c r="AD58" s="18"/>
      <c r="AE58" s="18"/>
      <c r="AF58" s="18"/>
      <c r="AG58" s="31">
        <f t="shared" si="0"/>
        <v>0</v>
      </c>
      <c r="AH58" s="22"/>
      <c r="AI58" s="109"/>
      <c r="AJ58" s="109"/>
    </row>
    <row r="59" spans="2:36" x14ac:dyDescent="0.3">
      <c r="B59" s="32"/>
      <c r="C59" s="32"/>
      <c r="D59" s="32"/>
      <c r="E59" s="32"/>
      <c r="F59" s="32"/>
      <c r="G59" s="32"/>
      <c r="H59" s="17"/>
      <c r="I59" s="17"/>
      <c r="J59" s="17"/>
      <c r="K59" s="17"/>
      <c r="L59" s="17"/>
      <c r="M59" s="17"/>
      <c r="N59" s="17"/>
      <c r="O59" s="20"/>
      <c r="P59" s="19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18"/>
      <c r="AB59" s="18"/>
      <c r="AC59" s="18"/>
      <c r="AD59" s="18"/>
      <c r="AE59" s="18"/>
      <c r="AF59" s="18"/>
      <c r="AG59" s="31">
        <f t="shared" si="0"/>
        <v>0</v>
      </c>
      <c r="AH59" s="22"/>
      <c r="AI59" s="110"/>
      <c r="AJ59" s="110"/>
    </row>
    <row r="60" spans="2:36" x14ac:dyDescent="0.3">
      <c r="B60" s="32"/>
      <c r="C60" s="32"/>
      <c r="D60" s="32"/>
      <c r="E60" s="32"/>
      <c r="F60" s="32"/>
      <c r="G60" s="32"/>
      <c r="H60" s="17"/>
      <c r="I60" s="17"/>
      <c r="J60" s="17"/>
      <c r="K60" s="17"/>
      <c r="L60" s="17"/>
      <c r="M60" s="17"/>
      <c r="N60" s="17"/>
      <c r="O60" s="20"/>
      <c r="P60" s="19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18"/>
      <c r="AB60" s="18"/>
      <c r="AC60" s="18"/>
      <c r="AD60" s="18"/>
      <c r="AE60" s="18"/>
      <c r="AF60" s="18"/>
      <c r="AG60" s="31">
        <f t="shared" si="0"/>
        <v>0</v>
      </c>
      <c r="AH60" s="22"/>
      <c r="AI60" s="110"/>
      <c r="AJ60" s="110"/>
    </row>
    <row r="61" spans="2:36" x14ac:dyDescent="0.3">
      <c r="B61" s="32"/>
      <c r="C61" s="32"/>
      <c r="D61" s="32"/>
      <c r="E61" s="32"/>
      <c r="F61" s="32"/>
      <c r="G61" s="32"/>
      <c r="H61" s="17"/>
      <c r="I61" s="17"/>
      <c r="J61" s="17"/>
      <c r="K61" s="17"/>
      <c r="L61" s="17"/>
      <c r="M61" s="17"/>
      <c r="N61" s="17"/>
      <c r="O61" s="20"/>
      <c r="P61" s="19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18"/>
      <c r="AB61" s="18"/>
      <c r="AC61" s="18"/>
      <c r="AD61" s="18"/>
      <c r="AE61" s="18"/>
      <c r="AF61" s="18"/>
      <c r="AG61" s="31">
        <f t="shared" si="0"/>
        <v>0</v>
      </c>
      <c r="AH61" s="22"/>
      <c r="AI61" s="111"/>
      <c r="AJ61" s="111"/>
    </row>
  </sheetData>
  <mergeCells count="45">
    <mergeCell ref="M8:Q8"/>
    <mergeCell ref="A2:D4"/>
    <mergeCell ref="B6:L6"/>
    <mergeCell ref="M6:AJ6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AI10:AI13"/>
    <mergeCell ref="AJ10:AJ13"/>
    <mergeCell ref="AI14:AI17"/>
    <mergeCell ref="AJ14:AJ17"/>
    <mergeCell ref="R8:V8"/>
    <mergeCell ref="W8:AA8"/>
    <mergeCell ref="AB8:AF8"/>
    <mergeCell ref="AG8:AJ8"/>
    <mergeCell ref="AJ26:AJ29"/>
    <mergeCell ref="AI30:AI33"/>
    <mergeCell ref="AJ30:AJ33"/>
    <mergeCell ref="AI18:AI21"/>
    <mergeCell ref="AJ18:AJ21"/>
    <mergeCell ref="AI22:AI25"/>
    <mergeCell ref="AJ22:AJ25"/>
    <mergeCell ref="AI58:AI61"/>
    <mergeCell ref="AJ58:AJ61"/>
    <mergeCell ref="L8:L9"/>
    <mergeCell ref="AI50:AI53"/>
    <mergeCell ref="AJ50:AJ53"/>
    <mergeCell ref="AI54:AI57"/>
    <mergeCell ref="AJ54:AJ57"/>
    <mergeCell ref="AI42:AI45"/>
    <mergeCell ref="AJ42:AJ45"/>
    <mergeCell ref="AI46:AI49"/>
    <mergeCell ref="AJ46:AJ49"/>
    <mergeCell ref="AI34:AI37"/>
    <mergeCell ref="AJ34:AJ37"/>
    <mergeCell ref="AI38:AI41"/>
    <mergeCell ref="AJ38:AJ41"/>
    <mergeCell ref="AI26:AI29"/>
  </mergeCells>
  <pageMargins left="0.39370078740157483" right="0.39370078740157483" top="0.39370078740157483" bottom="0.39370078740157483" header="0" footer="0"/>
  <pageSetup scale="46" orientation="landscape" r:id="rId1"/>
  <colBreaks count="1" manualBreakCount="1">
    <brk id="37" max="1048575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9326445EB563C4490206962DF13F12B" ma:contentTypeVersion="13" ma:contentTypeDescription="Create a new document." ma:contentTypeScope="" ma:versionID="9b5dea61ce4bb8e1e6fe9983407a82c3">
  <xsd:schema xmlns:xsd="http://www.w3.org/2001/XMLSchema" xmlns:xs="http://www.w3.org/2001/XMLSchema" xmlns:p="http://schemas.microsoft.com/office/2006/metadata/properties" xmlns:ns2="647d198d-ce2d-4089-b971-a4560e405573" xmlns:ns3="54feb777-8c2a-4440-8142-7764fcd4b27f" targetNamespace="http://schemas.microsoft.com/office/2006/metadata/properties" ma:root="true" ma:fieldsID="efa18a70ced5fa407bb8f607e9b939ce" ns2:_="" ns3:_="">
    <xsd:import namespace="647d198d-ce2d-4089-b971-a4560e405573"/>
    <xsd:import namespace="54feb777-8c2a-4440-8142-7764fcd4b27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7d198d-ce2d-4089-b971-a4560e40557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feb777-8c2a-4440-8142-7764fcd4b27f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8D810DB-4F84-4C91-B9F6-40C668E6BDD7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02AAC3F-3BA6-4A44-AA96-4E9AB9B1E77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3287C50-2C0B-4A58-A896-2967868A14C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47d198d-ce2d-4089-b971-a4560e405573"/>
    <ds:schemaRef ds:uri="54feb777-8c2a-4440-8142-7764fcd4b27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SEGUIMIENTO 30092021</vt:lpstr>
      <vt:lpstr>SEGUIMIENTO</vt:lpstr>
      <vt:lpstr>SEGUIMIENTO!Área_de_impresión</vt:lpstr>
      <vt:lpstr>'SEGUIMIENTO 30092021'!Área_de_impresión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Rocio Gomez Gamba</dc:creator>
  <cp:lastModifiedBy>lily snp</cp:lastModifiedBy>
  <cp:lastPrinted>2019-01-30T23:03:53Z</cp:lastPrinted>
  <dcterms:created xsi:type="dcterms:W3CDTF">2019-01-29T13:29:48Z</dcterms:created>
  <dcterms:modified xsi:type="dcterms:W3CDTF">2022-01-23T02:53:57Z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0x01010019326445EB563C4490206962DF13F12B</vt:lpwstr>
  </property>
</Properties>
</file>