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Compartida\Z TRABAJO\A TELETRABAJO\Evidencias teletrabajo\Evidencias teletrabajo 2020\Mayo\26 al 29 de Mayo\27 de Mayo\"/>
    </mc:Choice>
  </mc:AlternateContent>
  <xr:revisionPtr revIDLastSave="0" documentId="13_ncr:1_{D8E91EC4-A18D-4361-B826-259DB056B75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EGUIMIENTO Y MONITOREO PGD y P" sheetId="1" r:id="rId1"/>
  </sheets>
  <externalReferences>
    <externalReference r:id="rId2"/>
    <externalReference r:id="rId3"/>
    <externalReference r:id="rId4"/>
    <externalReference r:id="rId5"/>
  </externalReferences>
  <definedNames>
    <definedName name="_1_SE">#REF!</definedName>
    <definedName name="A">#REF!</definedName>
    <definedName name="AA">#REF!</definedName>
    <definedName name="accion">#REF!</definedName>
    <definedName name="ACCIONES">#REF!</definedName>
    <definedName name="ACTIVIDADES_DE_GESTION_Y_CONTROL">#REF!</definedName>
    <definedName name="AGENTE">#REF!</definedName>
    <definedName name="_xlnm.Print_Area" localSheetId="0">'SEGUIMIENTO Y MONITOREO PGD y P'!$A$1:$W$44</definedName>
    <definedName name="AREA_IMPACTO">#REF!</definedName>
    <definedName name="AREAS_IMPACTO">#REF!</definedName>
    <definedName name="ASUNTOS_TECNICOS">#REF!</definedName>
    <definedName name="ASUNTOS_TECNOLOGICOS">#REF!</definedName>
    <definedName name="B">#REF!</definedName>
    <definedName name="BASE_DE_ACTIVOS_Y_RECURSOS_DE_LA_ORGANIZACIÓN">#REF!</definedName>
    <definedName name="CALIFICACION">#REF!</definedName>
    <definedName name="CANAL_DE_DISTRIBUCION">[1]DATOS!$C$16:$C$27</definedName>
    <definedName name="CAUSA">#REF!</definedName>
    <definedName name="CAUSAS">[2]CAUSAS!$C$6:$O$11</definedName>
    <definedName name="CAUSASDERIESGO">#REF!</definedName>
    <definedName name="CAUSASDERIESGO1">#REF!</definedName>
    <definedName name="CIRCUNSTANCIAS_ECONOMICAS_Y_DE_MERCADO">#REF!</definedName>
    <definedName name="CIRCUNSTANCIAS_ECONOMICAS_Y_DEL_ESTADO">#REF!</definedName>
    <definedName name="CIRCUNSTANCIAS_POLITICAS_Y_LEGISLATIVAS">#REF!</definedName>
    <definedName name="CIRCUNSTANCIAS_POLITICAS_Y_LEGISSLATIVAS">#REF!</definedName>
    <definedName name="CLAVE">#REF!</definedName>
    <definedName name="CLAVECAUSA">[2]CAUSAS!$C$12:$O$12</definedName>
    <definedName name="CLAVECONT">#REF!</definedName>
    <definedName name="CLAVECONTROL">'[2]NO BORRAR'!$B$41:$B$57</definedName>
    <definedName name="CLAVEOBJ">#REF!</definedName>
    <definedName name="CLAVEPOL">#REF!</definedName>
    <definedName name="CLAVEPOLITICA">'[2]NO BORRAR'!$B$3:$B$17</definedName>
    <definedName name="CLAVEPROC">#REF!</definedName>
    <definedName name="CLAVEPROCEDIMIENTO">'[2]NO BORRAR'!$B$22:$B$38</definedName>
    <definedName name="CLAVERIESGO">#REF!</definedName>
    <definedName name="CLIENTE">#REF!</definedName>
    <definedName name="CLIENTES">#REF!</definedName>
    <definedName name="CODIGO">#REF!</definedName>
    <definedName name="CODIGO_RIESGO">#REF!</definedName>
    <definedName name="CODIGO1">#REF!</definedName>
    <definedName name="COMPORTAMIENTO_HUMANO">#REF!</definedName>
    <definedName name="COMPORTAMIENTO_ORGANIZACIONAL">#REF!</definedName>
    <definedName name="CONFLICTOS_SOCIALES">#REF!</definedName>
    <definedName name="CONTEXTO_ECONOMICO_DE_MERCADO">#REF!</definedName>
    <definedName name="CONTEXTO_POLITICO">#REF!</definedName>
    <definedName name="CONTROL">'[2]NO BORRAR'!$C$41:$C$53</definedName>
    <definedName name="CONTROLES">#REF!</definedName>
    <definedName name="COSTO_DE_ACTIVIDADES">#REF!</definedName>
    <definedName name="CRONOGRAMA_DE_ACTIVIDADES">#REF!</definedName>
    <definedName name="Cual_serà_el_nombre_del_procedimiento?">#REF!</definedName>
    <definedName name="DAÑOS_A_ACTIVOS">#REF!</definedName>
    <definedName name="DESEMPEÑO">#REF!</definedName>
    <definedName name="DIRECCION_ACTIVIDADES_MARITIMAS">#REF!</definedName>
    <definedName name="EFECTORIESGO1">#REF!</definedName>
    <definedName name="EJECUCION_Y__ADMINISTRACION_DEL_PROCESO">#REF!</definedName>
    <definedName name="EJECUCION_Y_ADMINISTRACION_DEL_PROCESO">#REF!</definedName>
    <definedName name="ENTORNO">#REF!</definedName>
    <definedName name="ESTABILIDAD_POLITICA">#REF!</definedName>
    <definedName name="EVENTOS">#REF!</definedName>
    <definedName name="EVENTOS_NATUALES">#REF!</definedName>
    <definedName name="EVENTOS_NATURALES">#REF!</definedName>
    <definedName name="EVENTOS_NATURALES_">#REF!</definedName>
    <definedName name="FACTOR">[1]DATOS!$A$16:$E$16</definedName>
    <definedName name="FACTOR_DEL_RIESGO">#REF!</definedName>
    <definedName name="FACTORES">#REF!</definedName>
    <definedName name="FALLAS_TECNOLOGICAS">#REF!</definedName>
    <definedName name="FRAUD_EXTERNO">#REF!</definedName>
    <definedName name="FRAUDE_EXTERNO">#REF!</definedName>
    <definedName name="FRAUDE_INTERNO">#REF!</definedName>
    <definedName name="FRECUENCIA">#REF!</definedName>
    <definedName name="FUENTE">#REF!</definedName>
    <definedName name="FUENTES">[3]FUENTES!#REF!</definedName>
    <definedName name="FUENTES_DE_RIESGO">#REF!</definedName>
    <definedName name="FUENTES_RIESGO">#REF!</definedName>
    <definedName name="GENTE">#REF!</definedName>
    <definedName name="GESTION">#REF!</definedName>
    <definedName name="GESTION_CONTROL">#REF!</definedName>
    <definedName name="GESTION_TECNICA">#REF!</definedName>
    <definedName name="GRAVEDAD">#REF!</definedName>
    <definedName name="IMPACTO">#REF!</definedName>
    <definedName name="IMPACTORIESGO">#REF!</definedName>
    <definedName name="INGRESOS_Y_DERECHOS">#REF!</definedName>
    <definedName name="INSTALACIONES">#REF!</definedName>
    <definedName name="INSTALACIONES_">#REF!</definedName>
    <definedName name="INTANGIBLES">#REF!</definedName>
    <definedName name="LEGAL">#REF!</definedName>
    <definedName name="LET">#REF!</definedName>
    <definedName name="MACROPROCESO">#REF!</definedName>
    <definedName name="MERCADO">#REF!</definedName>
    <definedName name="NOMBRE">[3]FUENTES!#REF!</definedName>
    <definedName name="NOMBRE_RIESGO">#REF!</definedName>
    <definedName name="NUM">#REF!</definedName>
    <definedName name="OBJETIVOS">#REF!</definedName>
    <definedName name="OPERACIÓN">[1]DATOS!$E$16:$E$27</definedName>
    <definedName name="OTROS">#REF!</definedName>
    <definedName name="PERSONA">#REF!</definedName>
    <definedName name="PERSONAS">#REF!</definedName>
    <definedName name="PESO">#REF!</definedName>
    <definedName name="POLITICA">'[2]NO BORRAR'!$C$3:$C$17</definedName>
    <definedName name="POLITICAS_GUBERNAMENTALES">#REF!</definedName>
    <definedName name="PROCEDIMIENTO">#REF!</definedName>
    <definedName name="PROCESO">#REF!</definedName>
    <definedName name="PROCESOS">[1]DATOS!$A$4:$A$7</definedName>
    <definedName name="PRODUCTO">[1]DATOS!$D$16:$D$27</definedName>
    <definedName name="PUNTAJE">#REF!</definedName>
    <definedName name="PUNTAJEF">#REF!</definedName>
    <definedName name="PUNTAJEG">#REF!</definedName>
    <definedName name="q">#REF!</definedName>
    <definedName name="RELACIONADO">#REF!</definedName>
    <definedName name="RELACIONADOCON">#REF!</definedName>
    <definedName name="RELACIONADOS_INSTALACIONES">#REF!</definedName>
    <definedName name="RELACIONES_CON_EL_CLIENTE">#REF!</definedName>
    <definedName name="RELACIONES_CON_EL_USUARIO">#REF!</definedName>
    <definedName name="RELACIONES_CON_EL_USUSARIO">#REF!</definedName>
    <definedName name="RELACIONES_CON_USUARIO">#REF!</definedName>
    <definedName name="RELACIONES_LABORALES">#REF!</definedName>
    <definedName name="RESPUESTA">'[2]NO BORRAR'!$G$1:$G$5</definedName>
    <definedName name="RIESGO_ASOCIADO">#REF!</definedName>
    <definedName name="RIESGO_ASOCIADO_POR_CAUSA">#REF!</definedName>
    <definedName name="RIESGO_ASOCIADO_POR_IMPACTO">#REF!</definedName>
    <definedName name="RIESGOESPECIFICO">#REF!</definedName>
    <definedName name="RIESGOESPECIFICO2">#REF!</definedName>
    <definedName name="RIESGOS">#REF!</definedName>
    <definedName name="SE">#REF!</definedName>
    <definedName name="SI_NO">'[4]NO BORRAR'!$F$1:$F$2</definedName>
    <definedName name="SINO">#REF!</definedName>
    <definedName name="SISTEMAS">#REF!</definedName>
    <definedName name="SISTEMAS_DE_INFORMACION">#REF!</definedName>
    <definedName name="TECNOLOGIA">#REF!</definedName>
    <definedName name="TECNOLOGIA_">#REF!</definedName>
    <definedName name="TIPOACCION">'[2]NO BORRAR'!$I$1:$I$9</definedName>
    <definedName name="TOTAL_PUNTAJE_RIESGO">#REF!</definedName>
    <definedName name="TRATAMIENTO">#REF!</definedName>
    <definedName name="TRATAMIENTO_RIESGO">'[4]NO BORRAR'!$G$1:$G$5</definedName>
    <definedName name="USUARIO">#REF!</definedName>
    <definedName name="VALORES_ETICOS">#REF!</definedName>
    <definedName name="X">#REF!</definedName>
    <definedName name="Y">#REF!</definedName>
    <definedName name="Z">#REF!</definedName>
    <definedName name="zon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2" i="1" l="1"/>
  <c r="W42" i="1" s="1"/>
  <c r="O42" i="1"/>
  <c r="K42" i="1"/>
  <c r="G42" i="1"/>
  <c r="G40" i="1"/>
  <c r="G12" i="1"/>
  <c r="S43" i="1" l="1"/>
  <c r="K11" i="1"/>
  <c r="S11" i="1"/>
  <c r="O11" i="1"/>
  <c r="K12" i="1"/>
  <c r="O12" i="1"/>
  <c r="V11" i="1"/>
  <c r="O7" i="1"/>
  <c r="V36" i="1"/>
  <c r="W36" i="1" s="1"/>
  <c r="V37" i="1"/>
  <c r="W37" i="1" s="1"/>
  <c r="V38" i="1"/>
  <c r="W38" i="1" s="1"/>
  <c r="V39" i="1"/>
  <c r="W39" i="1" s="1"/>
  <c r="V40" i="1"/>
  <c r="V41" i="1"/>
  <c r="V43" i="1"/>
  <c r="W43" i="1" s="1"/>
  <c r="V35" i="1"/>
  <c r="W35" i="1" s="1"/>
  <c r="V32" i="1"/>
  <c r="W32" i="1" s="1"/>
  <c r="V31" i="1"/>
  <c r="W31" i="1" s="1"/>
  <c r="V28" i="1"/>
  <c r="V25" i="1"/>
  <c r="K25" i="1"/>
  <c r="V22" i="1"/>
  <c r="W22" i="1" s="1"/>
  <c r="V21" i="1"/>
  <c r="W21" i="1" s="1"/>
  <c r="V20" i="1"/>
  <c r="W20" i="1" s="1"/>
  <c r="V19" i="1"/>
  <c r="W19" i="1" s="1"/>
  <c r="V5" i="1"/>
  <c r="V6" i="1"/>
  <c r="V7" i="1"/>
  <c r="V8" i="1"/>
  <c r="V9" i="1"/>
  <c r="V10" i="1"/>
  <c r="V12" i="1"/>
  <c r="W12" i="1" s="1"/>
  <c r="V13" i="1"/>
  <c r="W13" i="1" s="1"/>
  <c r="V14" i="1"/>
  <c r="W14" i="1" s="1"/>
  <c r="V15" i="1"/>
  <c r="W15" i="1" s="1"/>
  <c r="V16" i="1"/>
  <c r="W16" i="1" s="1"/>
  <c r="V17" i="1"/>
  <c r="V18" i="1"/>
  <c r="W18" i="1" s="1"/>
  <c r="W17" i="1"/>
  <c r="S16" i="1"/>
  <c r="O16" i="1"/>
  <c r="W25" i="1"/>
  <c r="W40" i="1"/>
  <c r="W41" i="1"/>
  <c r="V23" i="1"/>
  <c r="W23" i="1" s="1"/>
  <c r="V24" i="1"/>
  <c r="W24" i="1" s="1"/>
  <c r="V26" i="1"/>
  <c r="W26" i="1" s="1"/>
  <c r="V27" i="1"/>
  <c r="W27" i="1" s="1"/>
  <c r="W28" i="1"/>
  <c r="V29" i="1"/>
  <c r="W29" i="1" s="1"/>
  <c r="V30" i="1"/>
  <c r="W30" i="1" s="1"/>
  <c r="V33" i="1"/>
  <c r="W33" i="1" s="1"/>
  <c r="V34" i="1"/>
  <c r="G10" i="1"/>
  <c r="W10" i="1" s="1"/>
  <c r="G9" i="1"/>
  <c r="W9" i="1" s="1"/>
  <c r="G8" i="1"/>
  <c r="W8" i="1" s="1"/>
  <c r="S42" i="1" l="1"/>
  <c r="S41" i="1"/>
  <c r="S40" i="1"/>
  <c r="S38" i="1"/>
  <c r="S37" i="1"/>
  <c r="S36" i="1"/>
  <c r="S35" i="1"/>
  <c r="S32" i="1"/>
  <c r="S28" i="1"/>
  <c r="S27" i="1"/>
  <c r="S26" i="1"/>
  <c r="S25" i="1"/>
  <c r="S24" i="1"/>
  <c r="S22" i="1"/>
  <c r="S21" i="1"/>
  <c r="S18" i="1"/>
  <c r="S17" i="1"/>
  <c r="S15" i="1"/>
  <c r="O14" i="1"/>
  <c r="O17" i="1"/>
  <c r="O18" i="1"/>
  <c r="O21" i="1"/>
  <c r="O22" i="1"/>
  <c r="O23" i="1"/>
  <c r="O24" i="1"/>
  <c r="O25" i="1"/>
  <c r="O26" i="1"/>
  <c r="O27" i="1"/>
  <c r="O28" i="1"/>
  <c r="O31" i="1"/>
  <c r="O32" i="1"/>
  <c r="O35" i="1"/>
  <c r="O36" i="1"/>
  <c r="O37" i="1"/>
  <c r="O38" i="1"/>
  <c r="O41" i="1"/>
  <c r="O43" i="1"/>
  <c r="W7" i="1"/>
  <c r="K17" i="1"/>
  <c r="K18" i="1"/>
  <c r="K19" i="1"/>
  <c r="K21" i="1"/>
  <c r="K22" i="1"/>
  <c r="K23" i="1"/>
  <c r="K24" i="1"/>
  <c r="K27" i="1"/>
  <c r="K28" i="1"/>
  <c r="K31" i="1"/>
  <c r="K32" i="1"/>
  <c r="K35" i="1"/>
  <c r="K36" i="1"/>
  <c r="K37" i="1"/>
  <c r="K38" i="1"/>
  <c r="K41" i="1"/>
  <c r="K43" i="1"/>
  <c r="G43" i="1"/>
  <c r="G41" i="1"/>
  <c r="G39" i="1"/>
  <c r="G38" i="1"/>
  <c r="G37" i="1"/>
  <c r="G36" i="1"/>
  <c r="G35" i="1"/>
  <c r="G33" i="1"/>
  <c r="G32" i="1"/>
  <c r="G30" i="1"/>
  <c r="G29" i="1"/>
  <c r="G28" i="1"/>
  <c r="G27" i="1"/>
  <c r="G24" i="1"/>
  <c r="G22" i="1"/>
  <c r="G20" i="1"/>
  <c r="G18" i="1"/>
  <c r="G17" i="1"/>
  <c r="G13" i="1"/>
  <c r="G11" i="1"/>
  <c r="G6" i="1"/>
  <c r="W6" i="1" s="1"/>
  <c r="G5" i="1"/>
  <c r="W5" i="1" s="1"/>
  <c r="W11" i="1" l="1"/>
  <c r="W44" i="1" s="1"/>
</calcChain>
</file>

<file path=xl/sharedStrings.xml><?xml version="1.0" encoding="utf-8"?>
<sst xmlns="http://schemas.openxmlformats.org/spreadsheetml/2006/main" count="211" uniqueCount="134">
  <si>
    <t xml:space="preserve">No. Actividad </t>
  </si>
  <si>
    <t>I TRIMESTRE</t>
  </si>
  <si>
    <t>II TRIMESTRE</t>
  </si>
  <si>
    <t>III TRIMESTRE</t>
  </si>
  <si>
    <t>IV TRIMESTRE</t>
  </si>
  <si>
    <t>RESULTADO ANUAL</t>
  </si>
  <si>
    <t>% Proyectado</t>
  </si>
  <si>
    <t>%Ejecutado</t>
  </si>
  <si>
    <t>RESULTADO FINAL</t>
  </si>
  <si>
    <t>A1</t>
  </si>
  <si>
    <t>Adoptar y divulgar la Resolución 111 de 2019 ("Por el cual se crea y adopta el reglamento interno del Comité Institucional de Gestión y Desempeño del Departamento Administrativo de la Defensoría del Espacio Público, y se dictan otras disposiciones") de acuerdo a los lineamientos establecidos en la Guía de Ajuste del Sistema Integrado de Gestión Distrital.</t>
  </si>
  <si>
    <t>Actualizar, revisar y aprobar el Programa de Gestión Documental- PGD.</t>
  </si>
  <si>
    <t>Elaborar, revisar y aprobar el Plan de Institucional de Archivos- PINAR.</t>
  </si>
  <si>
    <t>PINAR avalado por el Comité MIPG.</t>
  </si>
  <si>
    <t>Elaborar el Diagnóstico Integral de Archivo.</t>
  </si>
  <si>
    <t>Elaborar y actualizar Inventarios Documentales.</t>
  </si>
  <si>
    <t>Elaborar el Banco Terminológico de series. subseries y tipos documentales.</t>
  </si>
  <si>
    <t>Elaborar, aprobar y convalidar las Tablas de Valoración Documental.</t>
  </si>
  <si>
    <t>Elaborar y establecer las Tablas de Control de Acceso a los documentos (público, reservado y clasificada).</t>
  </si>
  <si>
    <t xml:space="preserve">Hacer seguimiento a la publicación de documentos en la página Web de la Entidad. </t>
  </si>
  <si>
    <t>Elaborar Plan de emergencia para salvamento de documentos.</t>
  </si>
  <si>
    <t>Incorporar en el plan institucional de capacitación los conceptos inherentes a gestión documental, dirigida a los funcionarios de la entidad.</t>
  </si>
  <si>
    <t>Ejecutar cronograma establecido y capacitar en temas archivísticos a los funcionarios y contratistas de la Entidad.</t>
  </si>
  <si>
    <t>Realizar seguimiento a las TRD con las necesidades de cada dependencia.</t>
  </si>
  <si>
    <t xml:space="preserve">Adopción de prácticas seguras en la gestión documental para la prevención y mitigación de accidentes y/o riesgos laborales. </t>
  </si>
  <si>
    <t>Aplicar los principios archivísticos dentro de la Entidad y dar cumplimiento a cada una de sus actividades según los lineamientos diseñados.</t>
  </si>
  <si>
    <t>Aplicar e implementar las Tablas de Retención Documental convalidadas para la Entidad e Intervenir los documentos de todas las dependencias teniendo en cuenta los procesos archivísticos.  Realizar la selección de documentos teniendo en cuenta los tiempos establecidos en la Tabla de Retención Documental.</t>
  </si>
  <si>
    <t>Verificar, organizar y entregar la transferencia documental por parte de las áreas en (Formato único de inventario documental) a las instalaciones del archivo central; Revisar el correcto diligenciamiento de los inventarios documentales conforme a lo establecido en el Acuerdo 042 de 2002.</t>
  </si>
  <si>
    <t>Mantener actualizado la volumetría de cajas y ML de archivo gestión y central</t>
  </si>
  <si>
    <t>Elaborar y actualizar hojas de control a Contratos e Historias laborales</t>
  </si>
  <si>
    <t>Elaborar cronograma o plan  de transferencias documentales anuales.</t>
  </si>
  <si>
    <t>Definir los parámetros para transferencias documentales en otros soportes.</t>
  </si>
  <si>
    <t>Realizar las Transferencias Documentales Primarias del Archivo de Gestión al Central, una vez se aplique la TRD.</t>
  </si>
  <si>
    <t>Diseñar y definir el plan de trabajo para la implementación del PGD y PINAR 2020 -2023.</t>
  </si>
  <si>
    <t>Realizar seguimiento al cronograma de actividades del PGD y PINAR 2020 -2023.</t>
  </si>
  <si>
    <t>Hacer seguimiento al cronograma de transferencias.</t>
  </si>
  <si>
    <t>Elaborar informes de gestión a la gestión documental y administración de archivos.</t>
  </si>
  <si>
    <t>Actualizar procesos, procedimientos, guías, instructivos, manuales y formatos.</t>
  </si>
  <si>
    <t xml:space="preserve">Realizar la planeación de los recursos económicos anualmente en concordancia con el plan de trabajo y los proyectos resultantes de la formulación del PGD Y PINAR. </t>
  </si>
  <si>
    <t>Establecer los parámetros para la digitalización de los documentos.</t>
  </si>
  <si>
    <t>Digitalizar e indexar las comunicaciones oficiales para ser distribuidas.</t>
  </si>
  <si>
    <t>Digitalizar Contratos y expedientes con fines de consulta.</t>
  </si>
  <si>
    <t>-</t>
  </si>
  <si>
    <t xml:space="preserve">Se elaboró y publicó en la Intranet de la Entidad. Link: http://sgc.dadep.gov.co/6/127-PPPGI-07.php 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</si>
  <si>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</si>
  <si>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</si>
  <si>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</si>
  <si>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</si>
  <si>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</si>
  <si>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</si>
  <si>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</si>
  <si>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</si>
  <si>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</si>
  <si>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</si>
  <si>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</si>
  <si>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</si>
  <si>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</si>
  <si>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</si>
  <si>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</si>
  <si>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</si>
  <si>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</si>
  <si>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</si>
  <si>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</si>
  <si>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</si>
  <si>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</si>
  <si>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</si>
  <si>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</si>
  <si>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</si>
  <si>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</si>
  <si>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</si>
  <si>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</si>
  <si>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</si>
  <si>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</si>
  <si>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</si>
  <si>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</si>
  <si>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</si>
  <si>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</si>
  <si>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</si>
  <si>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</si>
  <si>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</si>
  <si>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</si>
  <si>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</si>
  <si>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30/72020</t>
  </si>
  <si>
    <t>Dar inicio a la actualización, convalidación y publicación de  las Tablas de Retención Documental y Cuadros de Clasificación Documental.</t>
  </si>
  <si>
    <t xml:space="preserve">Se reciben capacitación por parte de Talento Humano, seguridad y salud en el trabajo. </t>
  </si>
  <si>
    <t>Se realiza mediante las transferencias documentales de cada área.</t>
  </si>
  <si>
    <t xml:space="preserve">Se elaboró la hoja de control para Contratos y se envió a Jurídica mediante correo para que fuera enviado a Planeación para publicación; se actualizó la hoja de control para historias laborales y se entregó a Talento Humano para su diligenciamiento. </t>
  </si>
  <si>
    <t xml:space="preserve">Se elaboró y socializó a cada dependencia mediante correo electrónico el 6 de marzo de 2020. </t>
  </si>
  <si>
    <t>Se encuentran en Proceso</t>
  </si>
  <si>
    <t>Se elaboró plan de acción para el desarrollo de actividades de PGD y PINAR con vigencia 2020-2023</t>
  </si>
  <si>
    <t xml:space="preserve">Se realiza el Monitoreo y control al avance de actividades del PGD y PINAR, mediante este documento. </t>
  </si>
  <si>
    <t xml:space="preserve">Se realizó en el primer trimestre con el Plan Anual de Adquisiciones. </t>
  </si>
  <si>
    <t>ACTIVIDADES</t>
  </si>
  <si>
    <t>Fecha de Inicio</t>
  </si>
  <si>
    <t>Fecha Terminación</t>
  </si>
  <si>
    <t>% TOTAL PGD</t>
  </si>
  <si>
    <t>Programar capacitación para dar a conocer a los funcionarios de la Entidad el PINAR y el PGD</t>
  </si>
  <si>
    <t>Hacer seguimiento en la intranet GESTIÓN documental para revisar si estos instrumentos Archivísticos ya fueron subidos</t>
  </si>
  <si>
    <t xml:space="preserve">Realizar la eliminación aplicando las técnicas que correspondan y los respectivos formatos de actas de eliminación e inventarios. </t>
  </si>
  <si>
    <t>Planeación se encarga de controlar la elaboración, publicación y uso de nuevos documentos.</t>
  </si>
  <si>
    <t>Elaborar cronograma de capacitaciones en gestión documental y Socializarlo (Mediante memorando, circular interna, correo electrónico, intranet, etc).</t>
  </si>
  <si>
    <t>Controlar la producción y uso de nuevos documentos.</t>
  </si>
  <si>
    <t>Elaborar Plan de contingencia ante posibles caídas del sistema de radicación de comunicaciones.</t>
  </si>
  <si>
    <t>Se divulgó en la página Web de la entidad mediante el link: https://www.dadep.gov.co/transparencia/sistema-integrado-de-gestion/comite-institucional-gestion-y-desempeno/resolucion-111.</t>
  </si>
  <si>
    <t>se actualizó y aprobó en Comité MIPG mediante Acta 001 de 2020 Link: https://www.dadep.gov.co/transparencia/sistema-integrado-de-gestion/comite-institucional-gestion-y-desempeño/acta-001-del-13.</t>
  </si>
  <si>
    <t>Se publicaron en el Proceso de Gestión Documental, la publicación en la página Web de la Entidad está en proceso.</t>
  </si>
  <si>
    <t>Actualmente se ha levantado inventario documental a 137 ML de 973 ML.</t>
  </si>
  <si>
    <t>Se iniciará en IV trimestre.</t>
  </si>
  <si>
    <t>Se iniciará en el III trimestre.</t>
  </si>
  <si>
    <t>El documento se encuentra en proceso de elaboración.</t>
  </si>
  <si>
    <t>Se realizará en el II trimestre.</t>
  </si>
  <si>
    <t>Se realiza acompañamiento a los funcionarios encargados de transferencias documentales cada vez que lo requieren.</t>
  </si>
  <si>
    <t>Se dan los lineamientos requeridos por los funcionarios mediante el instructivo de archivo de documentos.</t>
  </si>
  <si>
    <t>En proceso.</t>
  </si>
  <si>
    <t>Se hace seguimiento de acuerdo a la programación trimestral de este documento.</t>
  </si>
  <si>
    <t>Se elaboran los informes que requiera la entidad en cuanto a temas de Gestión Documental.</t>
  </si>
  <si>
    <t>El instructivo de Archivo de Documentos se va actualizando cada vez que se requiera.</t>
  </si>
  <si>
    <t>Si se ejecuta el proyecto de reprografía se establecerán los parametros y requisitos técnicos que se requieran según normatividad vigente.</t>
  </si>
  <si>
    <t>Las comunicaciones se digitalizan a diario.</t>
  </si>
  <si>
    <t>Se digitalizan contratos cuando se requiere.</t>
  </si>
  <si>
    <t>Se encuentra en proceso.</t>
  </si>
  <si>
    <t>EVIDENCIAS</t>
  </si>
  <si>
    <t>SEGUIMIENTO Y MONITOREO PROGRAMA DE GESTION DOCUMENTAL y PLAN INSTITUCIONAL DE ARCHIVOS VIGENCIA 2020 - Corte 31 de marzo 2020</t>
  </si>
  <si>
    <t>RESULTADOTRIMESTRE I</t>
  </si>
  <si>
    <t>RESULTADO TRIMESTRE II</t>
  </si>
  <si>
    <t>RESULTADO TRIMESTRE III</t>
  </si>
  <si>
    <t>RESULTADO TRIMESTRE IV</t>
  </si>
  <si>
    <t>se actualizó y aprobó en Comité MIPG mediante Acta 001 de 2020. https://www.dadep.gov.co/transparencia/sistema-integrado-de-gestion/comite-institucional-gestion-y-desempeno/acta-001-del-13</t>
  </si>
  <si>
    <t>Se iniciará a partir del III trimestre.</t>
  </si>
  <si>
    <t xml:space="preserve">Se hizo seguimiento a la publicación de PGD, PINAR se encuentran publicados en http://sgc.dadep.gov.co/11/127-PROGD-01.php y el Diagnóstico Integral de archivo. Se encuentra publicado en http://sgc.dadep.gov.co/6/127-PPPGI-07.php </t>
  </si>
  <si>
    <t>En archivo central se encuentran 13.647 cajas 
en Archivo de Gestión 1350 cajas</t>
  </si>
  <si>
    <t>Se incluirá en el Instructivo de Archivo de Documentos. Documento en proceso</t>
  </si>
  <si>
    <t xml:space="preserve">Se elaboró el Banco Terminológico y se encuentra en proceso de aprobación </t>
  </si>
  <si>
    <t>Se envió a PIC los temas a tratar en capacitaciones 2020 para que fueran incluidas en el cronograma.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</si>
</sst>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9" fontId="4" fillId="0" borderId="0" xfId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justify" vertical="center"/>
    </xf>
    <xf numFmtId="9" fontId="10" fillId="2" borderId="1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9" fontId="10" fillId="2" borderId="8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0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9" fillId="3" borderId="1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9" fontId="10" fillId="3" borderId="3" xfId="0" applyNumberFormat="1" applyFont="1" applyFill="1" applyBorder="1" applyAlignment="1">
      <alignment horizontal="center" vertical="center" wrapText="1"/>
    </xf>
    <xf numFmtId="9" fontId="10" fillId="3" borderId="8" xfId="0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justify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justify" vertical="center" wrapText="1"/>
    </xf>
    <xf numFmtId="0" fontId="11" fillId="3" borderId="12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1</xdr:col>
      <xdr:colOff>828675</xdr:colOff>
      <xdr:row>0</xdr:row>
      <xdr:rowOff>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984249</xdr:colOff>
      <xdr:row>0</xdr:row>
      <xdr:rowOff>1552936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703916" cy="1552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1085850</xdr:colOff>
      <xdr:row>0</xdr:row>
      <xdr:rowOff>76200</xdr:rowOff>
    </xdr:from>
    <xdr:to>
      <xdr:col>23</xdr:col>
      <xdr:colOff>0</xdr:colOff>
      <xdr:row>0</xdr:row>
      <xdr:rowOff>1295399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09750" y="76200"/>
          <a:ext cx="21678900" cy="1219199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ENITH\Mis%20documentos\LIBERTY%20SEGUROS\AVANCE%202\PROPUESTA%20METODOLOGICA%20JELGA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ROL%20INTERNO%20CGC\TALLER\GESTION%20DEL%20RIES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ISTEMA%20INTEGRADO%20DE%20GESTION\VARIOS\Administraci&#243;n%20de%20Riesgos\RIESGO%20CONSOLIDA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ENITH%20%20LINARES\Mis%20documentos\CONTROL%20INTERNO%20CGC\TALLER\GESTION%20DEL%20RIESGO%20Y%20CONTRO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AS"/>
      <sheetName val="DATOS"/>
      <sheetName val="politicas"/>
      <sheetName val="IDENTIFICACION"/>
      <sheetName val="MEDICION"/>
      <sheetName val="PERFIL RIESGO"/>
      <sheetName val="MRI"/>
      <sheetName val="MRi (3)"/>
      <sheetName val="PRi"/>
      <sheetName val="CONTROL"/>
      <sheetName val="CONTROL (2)"/>
      <sheetName val="ACC"/>
      <sheetName val="ALERTA SIMPLE"/>
      <sheetName val="ALERTA COMPUESTA"/>
      <sheetName val="ALERTA COMPLEJA"/>
      <sheetName val="ALERTA COMPLEJA PRODUCTO"/>
      <sheetName val="ALERTA COMPLEJA (2)"/>
      <sheetName val="ALERTA DIRECTA"/>
      <sheetName val="Hoja3"/>
      <sheetName val="Hoja2"/>
      <sheetName val="MRI (2)"/>
      <sheetName val="Hoja1"/>
    </sheetNames>
    <sheetDataSet>
      <sheetData sheetId="0"/>
      <sheetData sheetId="1">
        <row r="4">
          <cell r="A4" t="str">
            <v>PROCESOS</v>
          </cell>
        </row>
        <row r="5">
          <cell r="A5" t="str">
            <v>SUSCRIPCION</v>
          </cell>
        </row>
        <row r="6">
          <cell r="A6" t="str">
            <v>INDEMNIZACION</v>
          </cell>
        </row>
        <row r="7">
          <cell r="A7" t="str">
            <v>SARLAFT</v>
          </cell>
        </row>
        <row r="16">
          <cell r="A16" t="str">
            <v>CLIENTE</v>
          </cell>
          <cell r="B16" t="str">
            <v>USUARIO</v>
          </cell>
          <cell r="C16" t="str">
            <v>CANAL DE DISTRIBUCION</v>
          </cell>
          <cell r="D16" t="str">
            <v>PRODUCTO</v>
          </cell>
          <cell r="E16" t="str">
            <v>OPERACIÓN</v>
          </cell>
        </row>
        <row r="17">
          <cell r="C17" t="str">
            <v>Intermediarios Agente</v>
          </cell>
          <cell r="D17" t="str">
            <v>AUTOS</v>
          </cell>
          <cell r="E17" t="str">
            <v>TECNOLOGIA</v>
          </cell>
        </row>
        <row r="18">
          <cell r="C18" t="str">
            <v>Intermediario Agencia</v>
          </cell>
          <cell r="D18" t="str">
            <v>VIDA</v>
          </cell>
          <cell r="E18" t="str">
            <v>RECURSO HUMANO</v>
          </cell>
        </row>
        <row r="19">
          <cell r="C19" t="str">
            <v>Corredor de seguros</v>
          </cell>
          <cell r="D19" t="str">
            <v>SOAT</v>
          </cell>
          <cell r="E19" t="str">
            <v>FRAUDE INTERNO</v>
          </cell>
        </row>
        <row r="20">
          <cell r="C20" t="str">
            <v>Canal Tradicional - convenios interinstitucional</v>
          </cell>
          <cell r="D20" t="str">
            <v>ARP</v>
          </cell>
          <cell r="E20" t="str">
            <v>FRAUDE EXTERNO</v>
          </cell>
        </row>
        <row r="21">
          <cell r="C21" t="str">
            <v>Bancaseguros</v>
          </cell>
          <cell r="D21" t="str">
            <v>SALUD</v>
          </cell>
          <cell r="E21" t="str">
            <v>EVENTOS EXTERNOS</v>
          </cell>
        </row>
        <row r="22">
          <cell r="C22" t="str">
            <v>Canal no tradicional</v>
          </cell>
          <cell r="D22" t="str">
            <v>GENERALES</v>
          </cell>
          <cell r="E22" t="str">
            <v>GESTION DE PROCESOS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"/>
      <sheetName val="Tormenta riesgos"/>
      <sheetName val="Afinidad riesgos"/>
      <sheetName val="Riesgos vs. objetivos"/>
      <sheetName val="VALORACION"/>
      <sheetName val="CALIFICACION"/>
      <sheetName val="MAPA"/>
      <sheetName val="CAUSAS"/>
      <sheetName val="IMPACTO"/>
      <sheetName val="ARE"/>
      <sheetName val="ACC"/>
      <sheetName val="NO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C12" t="str">
            <v>A</v>
          </cell>
          <cell r="D12" t="str">
            <v>B</v>
          </cell>
          <cell r="E12" t="str">
            <v>C</v>
          </cell>
          <cell r="F12" t="str">
            <v>D</v>
          </cell>
          <cell r="G12" t="str">
            <v>E</v>
          </cell>
          <cell r="H12" t="str">
            <v>F</v>
          </cell>
          <cell r="I12" t="str">
            <v>G</v>
          </cell>
          <cell r="J12" t="str">
            <v>H</v>
          </cell>
          <cell r="K12" t="str">
            <v>I</v>
          </cell>
          <cell r="L12" t="str">
            <v>J</v>
          </cell>
          <cell r="M12" t="str">
            <v>K</v>
          </cell>
          <cell r="N12" t="str">
            <v>L</v>
          </cell>
          <cell r="O12" t="str">
            <v>M</v>
          </cell>
        </row>
      </sheetData>
      <sheetData sheetId="8" refreshError="1"/>
      <sheetData sheetId="9" refreshError="1"/>
      <sheetData sheetId="10" refreshError="1"/>
      <sheetData sheetId="11" refreshError="1">
        <row r="1">
          <cell r="G1" t="str">
            <v>EVITAR</v>
          </cell>
          <cell r="I1" t="str">
            <v>POLITICA</v>
          </cell>
        </row>
        <row r="2">
          <cell r="G2" t="str">
            <v>REDUCIR LA CAUSA</v>
          </cell>
          <cell r="I2" t="str">
            <v>PROCEDIMIENTO</v>
          </cell>
        </row>
        <row r="3">
          <cell r="B3">
            <v>1</v>
          </cell>
          <cell r="C3" t="str">
            <v>Cual es el Objetivo de la implementación de la nueva políticá?</v>
          </cell>
          <cell r="G3" t="str">
            <v>REDUCIR EL IMPACTO</v>
          </cell>
          <cell r="I3" t="str">
            <v>CONTROL</v>
          </cell>
        </row>
        <row r="4">
          <cell r="B4">
            <v>2</v>
          </cell>
          <cell r="C4" t="str">
            <v>Cual es el proceso para su implementación?</v>
          </cell>
          <cell r="G4" t="str">
            <v>TRANFERIR TOTALMENTE</v>
          </cell>
        </row>
        <row r="5">
          <cell r="B5">
            <v>3</v>
          </cell>
          <cell r="C5" t="str">
            <v>Quien será el responsable directo de su éxito?</v>
          </cell>
          <cell r="G5" t="str">
            <v>TRANSFERIR PARCIALMENTE</v>
          </cell>
        </row>
        <row r="6">
          <cell r="B6">
            <v>4</v>
          </cell>
          <cell r="C6" t="str">
            <v>En que Fecha o periodo se espera realizarla?</v>
          </cell>
        </row>
        <row r="7">
          <cell r="B7">
            <v>5</v>
          </cell>
          <cell r="C7" t="str">
            <v>Que recursos financieros se requieren?</v>
          </cell>
        </row>
        <row r="8">
          <cell r="B8">
            <v>6</v>
          </cell>
          <cell r="C8" t="str">
            <v>Que recursos Humanos se Requieren?</v>
          </cell>
        </row>
        <row r="9">
          <cell r="B9">
            <v>7</v>
          </cell>
          <cell r="C9" t="str">
            <v>Que recursos logísticos se Requieren?</v>
          </cell>
        </row>
        <row r="10">
          <cell r="B10">
            <v>9</v>
          </cell>
          <cell r="C10" t="str">
            <v>Quien será el responsable de su evaluación?</v>
          </cell>
        </row>
        <row r="11">
          <cell r="B11">
            <v>10</v>
          </cell>
          <cell r="C11" t="str">
            <v>Cual será el indicador para su evaluación? (Indique variables y su lectura)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3</v>
          </cell>
        </row>
        <row r="25">
          <cell r="B25">
            <v>4</v>
          </cell>
        </row>
        <row r="26">
          <cell r="B26">
            <v>5</v>
          </cell>
        </row>
        <row r="27">
          <cell r="B27">
            <v>6</v>
          </cell>
        </row>
        <row r="28">
          <cell r="B28">
            <v>7</v>
          </cell>
        </row>
        <row r="29">
          <cell r="B29">
            <v>8</v>
          </cell>
        </row>
        <row r="30">
          <cell r="B30">
            <v>9</v>
          </cell>
        </row>
        <row r="31">
          <cell r="B31">
            <v>10</v>
          </cell>
        </row>
        <row r="32">
          <cell r="B32">
            <v>11</v>
          </cell>
        </row>
        <row r="33">
          <cell r="B33">
            <v>12</v>
          </cell>
        </row>
        <row r="34">
          <cell r="B34">
            <v>13</v>
          </cell>
        </row>
        <row r="35">
          <cell r="B35">
            <v>14</v>
          </cell>
        </row>
        <row r="36">
          <cell r="B36">
            <v>15</v>
          </cell>
        </row>
        <row r="37">
          <cell r="B37">
            <v>16</v>
          </cell>
        </row>
        <row r="38">
          <cell r="B38">
            <v>17</v>
          </cell>
        </row>
        <row r="41">
          <cell r="B41">
            <v>1</v>
          </cell>
          <cell r="C41" t="str">
            <v>Que tipo de Control desea implementar?</v>
          </cell>
        </row>
        <row r="42">
          <cell r="B42">
            <v>2</v>
          </cell>
          <cell r="C42" t="str">
            <v>Que clase de Control desea implementar?</v>
          </cell>
        </row>
        <row r="43">
          <cell r="B43">
            <v>3</v>
          </cell>
          <cell r="C43" t="str">
            <v>Cual es el Objetivo del control?</v>
          </cell>
        </row>
        <row r="44">
          <cell r="B44">
            <v>4</v>
          </cell>
          <cell r="C44" t="str">
            <v>A que procedimiento corresponde?</v>
          </cell>
        </row>
        <row r="45">
          <cell r="B45">
            <v>5</v>
          </cell>
          <cell r="C45" t="str">
            <v>Que otros procedimientos afecta?</v>
          </cell>
        </row>
        <row r="46">
          <cell r="B46">
            <v>6</v>
          </cell>
          <cell r="C46" t="str">
            <v>Cual es el proceso para su implementación?</v>
          </cell>
        </row>
        <row r="47">
          <cell r="B47">
            <v>7</v>
          </cell>
          <cell r="C47" t="str">
            <v>Quien será el responsable directo de su éxito?</v>
          </cell>
        </row>
        <row r="48">
          <cell r="B48">
            <v>8</v>
          </cell>
          <cell r="C48" t="str">
            <v>En que Fecha o periodo se espera realizarla?</v>
          </cell>
        </row>
        <row r="49">
          <cell r="B49">
            <v>9</v>
          </cell>
          <cell r="C49" t="str">
            <v>Que recursos financieros se requieren?</v>
          </cell>
        </row>
        <row r="50">
          <cell r="B50">
            <v>10</v>
          </cell>
          <cell r="C50" t="str">
            <v>Que recursos Humanos se Requieren?</v>
          </cell>
        </row>
        <row r="51">
          <cell r="B51">
            <v>11</v>
          </cell>
          <cell r="C51" t="str">
            <v>Que recursos logísticos se Requieren?</v>
          </cell>
        </row>
        <row r="52">
          <cell r="B52">
            <v>12</v>
          </cell>
          <cell r="C52" t="str">
            <v>Quien será el responsable de su evaluación?</v>
          </cell>
        </row>
        <row r="53">
          <cell r="B53">
            <v>13</v>
          </cell>
          <cell r="C53" t="str">
            <v>Cual será el indicador para su evaluación? (Indique variables y su lectura)</v>
          </cell>
        </row>
        <row r="54">
          <cell r="B54">
            <v>14</v>
          </cell>
        </row>
        <row r="55">
          <cell r="B55">
            <v>15</v>
          </cell>
        </row>
        <row r="56">
          <cell r="B56">
            <v>16</v>
          </cell>
        </row>
        <row r="57">
          <cell r="B57">
            <v>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 RIESGO"/>
      <sheetName val="% CONTROL"/>
      <sheetName val="CONSOLIDADO"/>
      <sheetName val="FUENTES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"/>
      <sheetName val="Tormenta riesgos"/>
      <sheetName val="Afinidad riesgos"/>
      <sheetName val="Riesgos vs. objetivos"/>
      <sheetName val="VALORACION"/>
      <sheetName val="CALIFICACION"/>
      <sheetName val="MAPA"/>
      <sheetName val="CAUSAS"/>
      <sheetName val="IMPACTO"/>
      <sheetName val="ARE"/>
      <sheetName val="ACC"/>
      <sheetName val="NO BORR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F1" t="str">
            <v>SI</v>
          </cell>
          <cell r="G1" t="str">
            <v>EVITAR</v>
          </cell>
        </row>
        <row r="2">
          <cell r="F2" t="str">
            <v>NO</v>
          </cell>
          <cell r="G2" t="str">
            <v>REDUCIR LA CAUSA</v>
          </cell>
        </row>
        <row r="3">
          <cell r="G3" t="str">
            <v>REDUCIR EL IMPACTO</v>
          </cell>
        </row>
        <row r="4">
          <cell r="G4" t="str">
            <v>TRANFERIR TOTALMENTE</v>
          </cell>
        </row>
        <row r="5">
          <cell r="G5" t="str">
            <v>TRANSFERIR PARCIALMENTE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../../../../../../../../../../../../AppData/Local/Temp/Rar$DI17.9798/2020/ENERO%202020/PLAN%20ANUAL%20DE%20ADQUISICIONES%202020.xlsx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../../../../../../../../../../../../AppData/Local/Temp/Rar$DI17.9798/2020/FEBRERO%202020/10-02-2020%20Plan%20de%20Acci&#243;n%20DADEP%202020-2023%20(1)%20(1).xlsx" TargetMode="External"/><Relationship Id="rId1" Type="http://schemas.openxmlformats.org/officeDocument/2006/relationships/hyperlink" Target="../../../../../../../../../../../../AppData/Local/Temp/Rar$DI17.9798/2020/ENERO%202020/Evidencias%20Informe%20Enero%202020/Obligaci&#243;n%209%20Reuniones%20y%20otras/2.%20Comit&#233;%20MIPG/ACTA%20001-%2013_de_enero_de_2020%20Aprobaci&#243;n%20PGD%20y%20PINAR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A1:Z45"/>
  <sheetViews>
    <sheetView showGridLines="0" tabSelected="1" view="pageBreakPreview" topLeftCell="B1" zoomScale="90" zoomScaleNormal="90" zoomScaleSheetLayoutView="90" workbookViewId="0">
      <selection activeCell="H24" sqref="H24"/>
    </sheetView>
  </sheetViews>
  <sheetFormatPr baseColWidth="10" defaultRowHeight="12.75" x14ac:dyDescent="0.2"/>
  <cols>
    <col min="1" max="1" width="10.85546875" style="4" bestFit="1" customWidth="1"/>
    <col min="2" max="2" width="57.7109375" style="4" customWidth="1"/>
    <col min="3" max="3" width="12.28515625" style="4" bestFit="1" customWidth="1"/>
    <col min="4" max="4" width="15.28515625" style="4" customWidth="1"/>
    <col min="5" max="5" width="12.85546875" style="4" bestFit="1" customWidth="1"/>
    <col min="6" max="6" width="13.42578125" style="3" bestFit="1" customWidth="1"/>
    <col min="7" max="7" width="12.5703125" style="3" customWidth="1"/>
    <col min="8" max="8" width="37.5703125" style="3" customWidth="1"/>
    <col min="9" max="9" width="12.85546875" style="8" bestFit="1" customWidth="1"/>
    <col min="10" max="10" width="13.42578125" style="9" bestFit="1" customWidth="1"/>
    <col min="11" max="11" width="14.140625" style="9" bestFit="1" customWidth="1"/>
    <col min="12" max="12" width="37.5703125" style="3" customWidth="1"/>
    <col min="13" max="13" width="12.85546875" style="8" bestFit="1" customWidth="1"/>
    <col min="14" max="14" width="13.42578125" style="9" bestFit="1" customWidth="1"/>
    <col min="15" max="15" width="12.7109375" style="9" customWidth="1"/>
    <col min="16" max="16" width="37.5703125" style="3" customWidth="1"/>
    <col min="17" max="17" width="12.85546875" style="8" bestFit="1" customWidth="1"/>
    <col min="18" max="18" width="11" style="9" bestFit="1" customWidth="1"/>
    <col min="19" max="19" width="12.28515625" style="9" customWidth="1"/>
    <col min="20" max="20" width="37.5703125" style="3" customWidth="1"/>
    <col min="21" max="21" width="20.5703125" style="9" bestFit="1" customWidth="1"/>
    <col min="22" max="22" width="18.7109375" style="9" customWidth="1"/>
    <col min="23" max="23" width="13.28515625" style="9" customWidth="1"/>
    <col min="24" max="16384" width="11.42578125" style="3"/>
  </cols>
  <sheetData>
    <row r="1" spans="1:26" s="1" customFormat="1" ht="124.5" customHeight="1" thickBo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6" customFormat="1" ht="42" customHeight="1" thickBot="1" x14ac:dyDescent="0.25">
      <c r="A2" s="49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6" s="1" customFormat="1" ht="15" customHeight="1" x14ac:dyDescent="0.2">
      <c r="A3" s="43" t="s">
        <v>0</v>
      </c>
      <c r="B3" s="45" t="s">
        <v>92</v>
      </c>
      <c r="C3" s="47" t="s">
        <v>93</v>
      </c>
      <c r="D3" s="47" t="s">
        <v>94</v>
      </c>
      <c r="E3" s="51" t="s">
        <v>1</v>
      </c>
      <c r="F3" s="52"/>
      <c r="G3" s="52"/>
      <c r="H3" s="53"/>
      <c r="I3" s="39" t="s">
        <v>2</v>
      </c>
      <c r="J3" s="40"/>
      <c r="K3" s="40"/>
      <c r="L3" s="35"/>
      <c r="M3" s="39" t="s">
        <v>3</v>
      </c>
      <c r="N3" s="40"/>
      <c r="O3" s="40"/>
      <c r="P3" s="35"/>
      <c r="Q3" s="39" t="s">
        <v>4</v>
      </c>
      <c r="R3" s="40"/>
      <c r="S3" s="40"/>
      <c r="T3" s="35"/>
      <c r="U3" s="39" t="s">
        <v>5</v>
      </c>
      <c r="V3" s="40"/>
      <c r="W3" s="40"/>
    </row>
    <row r="4" spans="1:26" s="1" customFormat="1" ht="45.75" thickBot="1" x14ac:dyDescent="0.25">
      <c r="A4" s="44"/>
      <c r="B4" s="46"/>
      <c r="C4" s="48"/>
      <c r="D4" s="48"/>
      <c r="E4" s="25" t="s">
        <v>6</v>
      </c>
      <c r="F4" s="25" t="s">
        <v>7</v>
      </c>
      <c r="G4" s="25" t="s">
        <v>123</v>
      </c>
      <c r="H4" s="25" t="s">
        <v>121</v>
      </c>
      <c r="I4" s="17" t="s">
        <v>6</v>
      </c>
      <c r="J4" s="17" t="s">
        <v>7</v>
      </c>
      <c r="K4" s="17" t="s">
        <v>124</v>
      </c>
      <c r="L4" s="25" t="s">
        <v>121</v>
      </c>
      <c r="M4" s="17" t="s">
        <v>6</v>
      </c>
      <c r="N4" s="17" t="s">
        <v>7</v>
      </c>
      <c r="O4" s="17" t="s">
        <v>125</v>
      </c>
      <c r="P4" s="25" t="s">
        <v>121</v>
      </c>
      <c r="Q4" s="17" t="s">
        <v>6</v>
      </c>
      <c r="R4" s="17" t="s">
        <v>7</v>
      </c>
      <c r="S4" s="17" t="s">
        <v>126</v>
      </c>
      <c r="T4" s="25" t="s">
        <v>121</v>
      </c>
      <c r="U4" s="17" t="s">
        <v>6</v>
      </c>
      <c r="V4" s="17" t="s">
        <v>7</v>
      </c>
      <c r="W4" s="17" t="s">
        <v>8</v>
      </c>
    </row>
    <row r="5" spans="1:26" s="2" customFormat="1" ht="90" x14ac:dyDescent="0.2">
      <c r="A5" s="14" t="s">
        <v>9</v>
      </c>
      <c r="B5" s="21" t="s">
        <v>10</v>
      </c>
      <c r="C5" s="26">
        <v>43831</v>
      </c>
      <c r="D5" s="26">
        <v>44165</v>
      </c>
      <c r="E5" s="27">
        <v>1</v>
      </c>
      <c r="F5" s="28">
        <v>1</v>
      </c>
      <c r="G5" s="28">
        <f>F5/E5</f>
        <v>1</v>
      </c>
      <c r="H5" s="29" t="s">
        <v>103</v>
      </c>
      <c r="I5" s="15">
        <v>0</v>
      </c>
      <c r="J5" s="16">
        <v>0</v>
      </c>
      <c r="K5" s="16" t="s">
        <v>42</v>
      </c>
      <c r="L5" s="29"/>
      <c r="M5" s="15">
        <v>0</v>
      </c>
      <c r="N5" s="16">
        <v>0</v>
      </c>
      <c r="O5" s="16" t="s">
        <v>42</v>
      </c>
      <c r="P5" s="29"/>
      <c r="Q5" s="15">
        <v>0</v>
      </c>
      <c r="R5" s="16">
        <v>0</v>
      </c>
      <c r="S5" s="16" t="s">
        <v>42</v>
      </c>
      <c r="T5" s="29"/>
      <c r="U5" s="15">
        <v>1</v>
      </c>
      <c r="V5" s="16">
        <f t="shared" ref="V5:V17" si="0">F5+J5+N5+R5</f>
        <v>1</v>
      </c>
      <c r="W5" s="15">
        <f>+G5</f>
        <v>1</v>
      </c>
    </row>
    <row r="6" spans="1:26" s="2" customFormat="1" ht="76.5" x14ac:dyDescent="0.2">
      <c r="A6" s="13" t="s">
        <v>44</v>
      </c>
      <c r="B6" s="22" t="s">
        <v>11</v>
      </c>
      <c r="C6" s="30">
        <v>43671</v>
      </c>
      <c r="D6" s="30">
        <v>43860</v>
      </c>
      <c r="E6" s="31">
        <v>1</v>
      </c>
      <c r="F6" s="32">
        <v>1</v>
      </c>
      <c r="G6" s="31">
        <f t="shared" ref="G6:G43" si="1">F6/E6</f>
        <v>1</v>
      </c>
      <c r="H6" s="33" t="s">
        <v>104</v>
      </c>
      <c r="I6" s="11">
        <v>0</v>
      </c>
      <c r="J6" s="12">
        <v>0</v>
      </c>
      <c r="K6" s="12" t="s">
        <v>42</v>
      </c>
      <c r="L6" s="33"/>
      <c r="M6" s="11">
        <v>0</v>
      </c>
      <c r="N6" s="12">
        <v>0</v>
      </c>
      <c r="O6" s="12" t="s">
        <v>42</v>
      </c>
      <c r="P6" s="33"/>
      <c r="Q6" s="11">
        <v>0</v>
      </c>
      <c r="R6" s="12">
        <v>0</v>
      </c>
      <c r="S6" s="12" t="s">
        <v>42</v>
      </c>
      <c r="T6" s="33"/>
      <c r="U6" s="11">
        <v>1</v>
      </c>
      <c r="V6" s="12">
        <f t="shared" si="0"/>
        <v>1</v>
      </c>
      <c r="W6" s="11">
        <f>+G6</f>
        <v>1</v>
      </c>
    </row>
    <row r="7" spans="1:26" s="2" customFormat="1" ht="30" x14ac:dyDescent="0.2">
      <c r="A7" s="13" t="s">
        <v>45</v>
      </c>
      <c r="B7" s="22" t="s">
        <v>96</v>
      </c>
      <c r="C7" s="30">
        <v>43936</v>
      </c>
      <c r="D7" s="30">
        <v>44104</v>
      </c>
      <c r="E7" s="31">
        <v>0</v>
      </c>
      <c r="F7" s="32">
        <v>0</v>
      </c>
      <c r="G7" s="31" t="s">
        <v>42</v>
      </c>
      <c r="H7" s="33" t="s">
        <v>110</v>
      </c>
      <c r="I7" s="11">
        <v>0</v>
      </c>
      <c r="J7" s="12">
        <v>0</v>
      </c>
      <c r="K7" s="12" t="s">
        <v>42</v>
      </c>
      <c r="L7" s="33"/>
      <c r="M7" s="11">
        <v>1</v>
      </c>
      <c r="N7" s="12">
        <v>0</v>
      </c>
      <c r="O7" s="12">
        <f t="shared" ref="O7" si="2">N7/M7</f>
        <v>0</v>
      </c>
      <c r="P7" s="33"/>
      <c r="Q7" s="11">
        <v>0</v>
      </c>
      <c r="R7" s="12">
        <v>0</v>
      </c>
      <c r="S7" s="12" t="s">
        <v>42</v>
      </c>
      <c r="T7" s="33"/>
      <c r="U7" s="11">
        <v>1</v>
      </c>
      <c r="V7" s="12">
        <f t="shared" si="0"/>
        <v>0</v>
      </c>
      <c r="W7" s="11" t="str">
        <f>K7</f>
        <v>-</v>
      </c>
    </row>
    <row r="8" spans="1:26" s="2" customFormat="1" ht="76.5" x14ac:dyDescent="0.2">
      <c r="A8" s="13" t="s">
        <v>46</v>
      </c>
      <c r="B8" s="22" t="s">
        <v>12</v>
      </c>
      <c r="C8" s="30">
        <v>43671</v>
      </c>
      <c r="D8" s="30">
        <v>43860</v>
      </c>
      <c r="E8" s="31">
        <v>1</v>
      </c>
      <c r="F8" s="32">
        <v>1</v>
      </c>
      <c r="G8" s="31">
        <f t="shared" ref="G8" si="3">F8/E8</f>
        <v>1</v>
      </c>
      <c r="H8" s="33" t="s">
        <v>104</v>
      </c>
      <c r="I8" s="11">
        <v>0</v>
      </c>
      <c r="J8" s="12">
        <v>0</v>
      </c>
      <c r="K8" s="12" t="s">
        <v>42</v>
      </c>
      <c r="L8" s="33"/>
      <c r="M8" s="11">
        <v>0</v>
      </c>
      <c r="N8" s="12">
        <v>0</v>
      </c>
      <c r="O8" s="12" t="s">
        <v>42</v>
      </c>
      <c r="P8" s="33"/>
      <c r="Q8" s="11">
        <v>0</v>
      </c>
      <c r="R8" s="12">
        <v>0</v>
      </c>
      <c r="S8" s="12" t="s">
        <v>42</v>
      </c>
      <c r="T8" s="33"/>
      <c r="U8" s="11">
        <v>1</v>
      </c>
      <c r="V8" s="12">
        <f t="shared" si="0"/>
        <v>1</v>
      </c>
      <c r="W8" s="11">
        <f>+G8</f>
        <v>1</v>
      </c>
    </row>
    <row r="9" spans="1:26" s="2" customFormat="1" ht="76.5" x14ac:dyDescent="0.2">
      <c r="A9" s="13" t="s">
        <v>47</v>
      </c>
      <c r="B9" s="22" t="s">
        <v>13</v>
      </c>
      <c r="C9" s="30">
        <v>43671</v>
      </c>
      <c r="D9" s="30">
        <v>43860</v>
      </c>
      <c r="E9" s="31">
        <v>1</v>
      </c>
      <c r="F9" s="32">
        <v>1</v>
      </c>
      <c r="G9" s="31">
        <f t="shared" ref="G9:G10" si="4">F9/E9</f>
        <v>1</v>
      </c>
      <c r="H9" s="33" t="s">
        <v>127</v>
      </c>
      <c r="I9" s="11">
        <v>0</v>
      </c>
      <c r="J9" s="12">
        <v>0</v>
      </c>
      <c r="K9" s="12" t="s">
        <v>42</v>
      </c>
      <c r="L9" s="33"/>
      <c r="M9" s="11">
        <v>0</v>
      </c>
      <c r="N9" s="12">
        <v>0</v>
      </c>
      <c r="O9" s="12" t="s">
        <v>42</v>
      </c>
      <c r="P9" s="33"/>
      <c r="Q9" s="11">
        <v>0</v>
      </c>
      <c r="R9" s="12">
        <v>0</v>
      </c>
      <c r="S9" s="12" t="s">
        <v>42</v>
      </c>
      <c r="T9" s="33"/>
      <c r="U9" s="11">
        <v>1</v>
      </c>
      <c r="V9" s="12">
        <f t="shared" si="0"/>
        <v>1</v>
      </c>
      <c r="W9" s="11">
        <f>+G9</f>
        <v>1</v>
      </c>
    </row>
    <row r="10" spans="1:26" s="2" customFormat="1" ht="51" x14ac:dyDescent="0.2">
      <c r="A10" s="13" t="s">
        <v>48</v>
      </c>
      <c r="B10" s="22" t="s">
        <v>14</v>
      </c>
      <c r="C10" s="30">
        <v>43671</v>
      </c>
      <c r="D10" s="30">
        <v>43860</v>
      </c>
      <c r="E10" s="31">
        <v>1</v>
      </c>
      <c r="F10" s="32">
        <v>1</v>
      </c>
      <c r="G10" s="31">
        <f t="shared" si="4"/>
        <v>1</v>
      </c>
      <c r="H10" s="33" t="s">
        <v>43</v>
      </c>
      <c r="I10" s="11">
        <v>0</v>
      </c>
      <c r="J10" s="12">
        <v>0</v>
      </c>
      <c r="K10" s="12" t="s">
        <v>42</v>
      </c>
      <c r="L10" s="33"/>
      <c r="M10" s="11">
        <v>0</v>
      </c>
      <c r="N10" s="12">
        <v>0</v>
      </c>
      <c r="O10" s="12" t="s">
        <v>42</v>
      </c>
      <c r="P10" s="33"/>
      <c r="Q10" s="11">
        <v>0</v>
      </c>
      <c r="R10" s="12">
        <v>0</v>
      </c>
      <c r="S10" s="12" t="s">
        <v>42</v>
      </c>
      <c r="T10" s="33"/>
      <c r="U10" s="11">
        <v>1</v>
      </c>
      <c r="V10" s="12">
        <f t="shared" si="0"/>
        <v>1</v>
      </c>
      <c r="W10" s="11">
        <f>+G10</f>
        <v>1</v>
      </c>
    </row>
    <row r="11" spans="1:26" s="2" customFormat="1" ht="38.25" x14ac:dyDescent="0.2">
      <c r="A11" s="13" t="s">
        <v>49</v>
      </c>
      <c r="B11" s="22" t="s">
        <v>97</v>
      </c>
      <c r="C11" s="30">
        <v>43831</v>
      </c>
      <c r="D11" s="30">
        <v>44196</v>
      </c>
      <c r="E11" s="31">
        <v>0.25</v>
      </c>
      <c r="F11" s="32">
        <v>0.25</v>
      </c>
      <c r="G11" s="31">
        <f t="shared" si="1"/>
        <v>1</v>
      </c>
      <c r="H11" s="33" t="s">
        <v>105</v>
      </c>
      <c r="I11" s="11">
        <v>0.25</v>
      </c>
      <c r="J11" s="12">
        <v>0</v>
      </c>
      <c r="K11" s="15">
        <f t="shared" ref="K11:K43" si="5">J11/I11</f>
        <v>0</v>
      </c>
      <c r="L11" s="33"/>
      <c r="M11" s="11">
        <v>0.25</v>
      </c>
      <c r="N11" s="12">
        <v>0</v>
      </c>
      <c r="O11" s="12">
        <f t="shared" ref="O11:O43" si="6">N11/M11</f>
        <v>0</v>
      </c>
      <c r="P11" s="33"/>
      <c r="Q11" s="11">
        <v>0.25</v>
      </c>
      <c r="R11" s="12">
        <v>0</v>
      </c>
      <c r="S11" s="12">
        <f>R11/Q11</f>
        <v>0</v>
      </c>
      <c r="T11" s="33"/>
      <c r="U11" s="11">
        <v>1</v>
      </c>
      <c r="V11" s="12">
        <f>F11+J11+N11+R11</f>
        <v>0.25</v>
      </c>
      <c r="W11" s="11">
        <f>V11/U11</f>
        <v>0.25</v>
      </c>
    </row>
    <row r="12" spans="1:26" s="2" customFormat="1" ht="25.5" x14ac:dyDescent="0.2">
      <c r="A12" s="13" t="s">
        <v>50</v>
      </c>
      <c r="B12" s="22" t="s">
        <v>15</v>
      </c>
      <c r="C12" s="30">
        <v>43466</v>
      </c>
      <c r="D12" s="30" t="s">
        <v>82</v>
      </c>
      <c r="E12" s="31">
        <v>0.35</v>
      </c>
      <c r="F12" s="32">
        <v>0.35</v>
      </c>
      <c r="G12" s="31">
        <f>F12/E12</f>
        <v>1</v>
      </c>
      <c r="H12" s="33" t="s">
        <v>106</v>
      </c>
      <c r="I12" s="11">
        <v>0.4</v>
      </c>
      <c r="J12" s="12">
        <v>0</v>
      </c>
      <c r="K12" s="15">
        <f t="shared" si="5"/>
        <v>0</v>
      </c>
      <c r="L12" s="33"/>
      <c r="M12" s="11">
        <v>0.25</v>
      </c>
      <c r="N12" s="12">
        <v>0</v>
      </c>
      <c r="O12" s="12">
        <f t="shared" si="6"/>
        <v>0</v>
      </c>
      <c r="P12" s="33"/>
      <c r="Q12" s="11">
        <v>0</v>
      </c>
      <c r="R12" s="12">
        <v>0</v>
      </c>
      <c r="S12" s="12" t="s">
        <v>42</v>
      </c>
      <c r="T12" s="33"/>
      <c r="U12" s="11">
        <v>1</v>
      </c>
      <c r="V12" s="12">
        <f t="shared" si="0"/>
        <v>0.35</v>
      </c>
      <c r="W12" s="11">
        <f>V12/U12</f>
        <v>0.35</v>
      </c>
      <c r="Y12" s="5"/>
    </row>
    <row r="13" spans="1:26" s="2" customFormat="1" ht="30" x14ac:dyDescent="0.2">
      <c r="A13" s="13" t="s">
        <v>51</v>
      </c>
      <c r="B13" s="22" t="s">
        <v>16</v>
      </c>
      <c r="C13" s="30">
        <v>43671</v>
      </c>
      <c r="D13" s="30">
        <v>43889</v>
      </c>
      <c r="E13" s="31">
        <v>1</v>
      </c>
      <c r="F13" s="32">
        <v>1</v>
      </c>
      <c r="G13" s="31">
        <f t="shared" si="1"/>
        <v>1</v>
      </c>
      <c r="H13" s="33" t="s">
        <v>132</v>
      </c>
      <c r="I13" s="11">
        <v>0</v>
      </c>
      <c r="J13" s="12">
        <v>0</v>
      </c>
      <c r="K13" s="12" t="s">
        <v>42</v>
      </c>
      <c r="L13" s="33"/>
      <c r="M13" s="11">
        <v>0</v>
      </c>
      <c r="N13" s="12">
        <v>0</v>
      </c>
      <c r="O13" s="12" t="s">
        <v>42</v>
      </c>
      <c r="P13" s="33"/>
      <c r="Q13" s="11">
        <v>0</v>
      </c>
      <c r="R13" s="12">
        <v>0</v>
      </c>
      <c r="S13" s="12" t="s">
        <v>42</v>
      </c>
      <c r="T13" s="33"/>
      <c r="U13" s="11">
        <v>1</v>
      </c>
      <c r="V13" s="12">
        <f t="shared" si="0"/>
        <v>1</v>
      </c>
      <c r="W13" s="11">
        <f>V13/U13</f>
        <v>1</v>
      </c>
      <c r="Y13" s="6"/>
    </row>
    <row r="14" spans="1:26" s="2" customFormat="1" ht="29.25" customHeight="1" x14ac:dyDescent="0.2">
      <c r="A14" s="23" t="s">
        <v>52</v>
      </c>
      <c r="B14" s="22" t="s">
        <v>17</v>
      </c>
      <c r="C14" s="30">
        <v>43831</v>
      </c>
      <c r="D14" s="30">
        <v>44165</v>
      </c>
      <c r="E14" s="31">
        <v>0</v>
      </c>
      <c r="F14" s="32">
        <v>0</v>
      </c>
      <c r="G14" s="31" t="s">
        <v>42</v>
      </c>
      <c r="H14" s="33" t="s">
        <v>128</v>
      </c>
      <c r="I14" s="11">
        <v>0</v>
      </c>
      <c r="J14" s="12">
        <v>0</v>
      </c>
      <c r="K14" s="12" t="s">
        <v>42</v>
      </c>
      <c r="L14" s="33"/>
      <c r="M14" s="11">
        <v>1</v>
      </c>
      <c r="N14" s="12">
        <v>0</v>
      </c>
      <c r="O14" s="12">
        <f t="shared" si="6"/>
        <v>0</v>
      </c>
      <c r="P14" s="33"/>
      <c r="Q14" s="11">
        <v>0</v>
      </c>
      <c r="R14" s="12">
        <v>0</v>
      </c>
      <c r="S14" s="12" t="s">
        <v>42</v>
      </c>
      <c r="T14" s="33"/>
      <c r="U14" s="11">
        <v>1</v>
      </c>
      <c r="V14" s="12">
        <f t="shared" si="0"/>
        <v>0</v>
      </c>
      <c r="W14" s="11">
        <f t="shared" ref="W14:W17" si="7">V14/U14</f>
        <v>0</v>
      </c>
    </row>
    <row r="15" spans="1:26" s="2" customFormat="1" ht="30" x14ac:dyDescent="0.2">
      <c r="A15" s="23" t="s">
        <v>53</v>
      </c>
      <c r="B15" s="22" t="s">
        <v>18</v>
      </c>
      <c r="C15" s="30">
        <v>43831</v>
      </c>
      <c r="D15" s="30">
        <v>44165</v>
      </c>
      <c r="E15" s="31">
        <v>0</v>
      </c>
      <c r="F15" s="32">
        <v>0</v>
      </c>
      <c r="G15" s="31" t="s">
        <v>42</v>
      </c>
      <c r="H15" s="33" t="s">
        <v>107</v>
      </c>
      <c r="I15" s="11">
        <v>0</v>
      </c>
      <c r="J15" s="12">
        <v>0</v>
      </c>
      <c r="K15" s="12" t="s">
        <v>42</v>
      </c>
      <c r="L15" s="33"/>
      <c r="M15" s="11">
        <v>0</v>
      </c>
      <c r="N15" s="12">
        <v>0</v>
      </c>
      <c r="O15" s="12" t="s">
        <v>42</v>
      </c>
      <c r="P15" s="33"/>
      <c r="Q15" s="11">
        <v>1</v>
      </c>
      <c r="R15" s="12">
        <v>0</v>
      </c>
      <c r="S15" s="12">
        <f t="shared" ref="S15:S43" si="8">R15/Q15</f>
        <v>0</v>
      </c>
      <c r="T15" s="33"/>
      <c r="U15" s="11">
        <v>1</v>
      </c>
      <c r="V15" s="12">
        <f t="shared" si="0"/>
        <v>0</v>
      </c>
      <c r="W15" s="11">
        <f t="shared" si="7"/>
        <v>0</v>
      </c>
    </row>
    <row r="16" spans="1:26" s="2" customFormat="1" ht="45" x14ac:dyDescent="0.2">
      <c r="A16" s="23" t="s">
        <v>54</v>
      </c>
      <c r="B16" s="22" t="s">
        <v>83</v>
      </c>
      <c r="C16" s="30">
        <v>43831</v>
      </c>
      <c r="D16" s="30">
        <v>44165</v>
      </c>
      <c r="E16" s="31">
        <v>0</v>
      </c>
      <c r="F16" s="32">
        <v>0</v>
      </c>
      <c r="G16" s="31" t="s">
        <v>42</v>
      </c>
      <c r="H16" s="33" t="s">
        <v>108</v>
      </c>
      <c r="I16" s="11">
        <v>0</v>
      </c>
      <c r="J16" s="12">
        <v>0</v>
      </c>
      <c r="K16" s="12" t="s">
        <v>42</v>
      </c>
      <c r="L16" s="33"/>
      <c r="M16" s="11">
        <v>0.25</v>
      </c>
      <c r="N16" s="12">
        <v>0</v>
      </c>
      <c r="O16" s="12">
        <f t="shared" ref="O16" si="9">N16/M16</f>
        <v>0</v>
      </c>
      <c r="P16" s="33"/>
      <c r="Q16" s="11">
        <v>0.25</v>
      </c>
      <c r="R16" s="12">
        <v>0</v>
      </c>
      <c r="S16" s="12">
        <f t="shared" ref="S16" si="10">R16/Q16</f>
        <v>0</v>
      </c>
      <c r="T16" s="33"/>
      <c r="U16" s="11">
        <v>0.5</v>
      </c>
      <c r="V16" s="12">
        <f t="shared" si="0"/>
        <v>0</v>
      </c>
      <c r="W16" s="11">
        <f t="shared" ref="W16:W43" si="11">V16/U16</f>
        <v>0</v>
      </c>
      <c r="Z16" s="5"/>
    </row>
    <row r="17" spans="1:26" s="2" customFormat="1" ht="89.25" x14ac:dyDescent="0.2">
      <c r="A17" s="23" t="s">
        <v>55</v>
      </c>
      <c r="B17" s="22" t="s">
        <v>19</v>
      </c>
      <c r="C17" s="30">
        <v>43831</v>
      </c>
      <c r="D17" s="30">
        <v>44165</v>
      </c>
      <c r="E17" s="31">
        <v>0.25</v>
      </c>
      <c r="F17" s="32">
        <v>0.25</v>
      </c>
      <c r="G17" s="31">
        <f t="shared" si="1"/>
        <v>1</v>
      </c>
      <c r="H17" s="33" t="s">
        <v>129</v>
      </c>
      <c r="I17" s="11">
        <v>0.25</v>
      </c>
      <c r="J17" s="12">
        <v>0</v>
      </c>
      <c r="K17" s="15">
        <f t="shared" si="5"/>
        <v>0</v>
      </c>
      <c r="L17" s="33"/>
      <c r="M17" s="11">
        <v>0.25</v>
      </c>
      <c r="N17" s="12">
        <v>0</v>
      </c>
      <c r="O17" s="12">
        <f t="shared" si="6"/>
        <v>0</v>
      </c>
      <c r="P17" s="33"/>
      <c r="Q17" s="11">
        <v>0.25</v>
      </c>
      <c r="R17" s="12">
        <v>0</v>
      </c>
      <c r="S17" s="12">
        <f t="shared" si="8"/>
        <v>0</v>
      </c>
      <c r="T17" s="33"/>
      <c r="U17" s="11">
        <v>1</v>
      </c>
      <c r="V17" s="12">
        <f t="shared" si="0"/>
        <v>0.25</v>
      </c>
      <c r="W17" s="11">
        <f t="shared" si="7"/>
        <v>0.25</v>
      </c>
      <c r="Z17" s="6"/>
    </row>
    <row r="18" spans="1:26" s="2" customFormat="1" ht="33" customHeight="1" x14ac:dyDescent="0.2">
      <c r="A18" s="23" t="s">
        <v>56</v>
      </c>
      <c r="B18" s="22" t="s">
        <v>20</v>
      </c>
      <c r="C18" s="30">
        <v>43831</v>
      </c>
      <c r="D18" s="30">
        <v>44165</v>
      </c>
      <c r="E18" s="31">
        <v>0.25</v>
      </c>
      <c r="F18" s="32">
        <v>0.25</v>
      </c>
      <c r="G18" s="31">
        <f t="shared" si="1"/>
        <v>1</v>
      </c>
      <c r="H18" s="33" t="s">
        <v>109</v>
      </c>
      <c r="I18" s="11">
        <v>0.25</v>
      </c>
      <c r="J18" s="12">
        <v>0</v>
      </c>
      <c r="K18" s="15">
        <f t="shared" si="5"/>
        <v>0</v>
      </c>
      <c r="L18" s="33"/>
      <c r="M18" s="11">
        <v>0.25</v>
      </c>
      <c r="N18" s="12">
        <v>0</v>
      </c>
      <c r="O18" s="12">
        <f t="shared" si="6"/>
        <v>0</v>
      </c>
      <c r="P18" s="33"/>
      <c r="Q18" s="11">
        <v>0.25</v>
      </c>
      <c r="R18" s="12">
        <v>0</v>
      </c>
      <c r="S18" s="12">
        <f t="shared" si="8"/>
        <v>0</v>
      </c>
      <c r="T18" s="33"/>
      <c r="U18" s="11">
        <v>1</v>
      </c>
      <c r="V18" s="12">
        <f>F18+J18+N18+R18</f>
        <v>0.25</v>
      </c>
      <c r="W18" s="11">
        <f t="shared" si="11"/>
        <v>0.25</v>
      </c>
      <c r="Y18" s="7"/>
    </row>
    <row r="19" spans="1:26" s="2" customFormat="1" ht="45" x14ac:dyDescent="0.2">
      <c r="A19" s="23" t="s">
        <v>57</v>
      </c>
      <c r="B19" s="24" t="s">
        <v>100</v>
      </c>
      <c r="C19" s="30">
        <v>43831</v>
      </c>
      <c r="D19" s="30">
        <v>44012</v>
      </c>
      <c r="E19" s="31">
        <v>0</v>
      </c>
      <c r="F19" s="32">
        <v>0</v>
      </c>
      <c r="G19" s="31" t="s">
        <v>42</v>
      </c>
      <c r="H19" s="33" t="s">
        <v>110</v>
      </c>
      <c r="I19" s="11">
        <v>1</v>
      </c>
      <c r="J19" s="12">
        <v>0</v>
      </c>
      <c r="K19" s="15">
        <f t="shared" si="5"/>
        <v>0</v>
      </c>
      <c r="L19" s="33"/>
      <c r="M19" s="11">
        <v>0</v>
      </c>
      <c r="N19" s="12">
        <v>0</v>
      </c>
      <c r="O19" s="12" t="s">
        <v>42</v>
      </c>
      <c r="P19" s="33"/>
      <c r="Q19" s="11">
        <v>0</v>
      </c>
      <c r="R19" s="12">
        <v>0</v>
      </c>
      <c r="S19" s="12" t="s">
        <v>42</v>
      </c>
      <c r="T19" s="33"/>
      <c r="U19" s="11">
        <v>1</v>
      </c>
      <c r="V19" s="12">
        <f>J19</f>
        <v>0</v>
      </c>
      <c r="W19" s="11">
        <f t="shared" si="11"/>
        <v>0</v>
      </c>
    </row>
    <row r="20" spans="1:26" s="2" customFormat="1" ht="45" x14ac:dyDescent="0.2">
      <c r="A20" s="23" t="s">
        <v>58</v>
      </c>
      <c r="B20" s="22" t="s">
        <v>21</v>
      </c>
      <c r="C20" s="30">
        <v>43770</v>
      </c>
      <c r="D20" s="30">
        <v>43860</v>
      </c>
      <c r="E20" s="31">
        <v>1</v>
      </c>
      <c r="F20" s="32">
        <v>1</v>
      </c>
      <c r="G20" s="31">
        <f t="shared" si="1"/>
        <v>1</v>
      </c>
      <c r="H20" s="54" t="s">
        <v>133</v>
      </c>
      <c r="I20" s="11">
        <v>0</v>
      </c>
      <c r="J20" s="12">
        <v>0</v>
      </c>
      <c r="K20" s="15" t="s">
        <v>42</v>
      </c>
      <c r="L20" s="34"/>
      <c r="M20" s="11">
        <v>0</v>
      </c>
      <c r="N20" s="12">
        <v>0</v>
      </c>
      <c r="O20" s="12" t="s">
        <v>42</v>
      </c>
      <c r="P20" s="34"/>
      <c r="Q20" s="11">
        <v>0</v>
      </c>
      <c r="R20" s="12">
        <v>0</v>
      </c>
      <c r="S20" s="12" t="s">
        <v>42</v>
      </c>
      <c r="T20" s="34"/>
      <c r="U20" s="11">
        <v>1</v>
      </c>
      <c r="V20" s="12">
        <f>F20</f>
        <v>1</v>
      </c>
      <c r="W20" s="11">
        <f t="shared" si="11"/>
        <v>1</v>
      </c>
    </row>
    <row r="21" spans="1:26" s="2" customFormat="1" ht="30" x14ac:dyDescent="0.2">
      <c r="A21" s="23" t="s">
        <v>59</v>
      </c>
      <c r="B21" s="22" t="s">
        <v>22</v>
      </c>
      <c r="C21" s="30">
        <v>43831</v>
      </c>
      <c r="D21" s="30">
        <v>44165</v>
      </c>
      <c r="E21" s="31">
        <v>0</v>
      </c>
      <c r="F21" s="32">
        <v>0</v>
      </c>
      <c r="G21" s="31" t="s">
        <v>42</v>
      </c>
      <c r="H21" s="33" t="s">
        <v>108</v>
      </c>
      <c r="I21" s="11">
        <v>0.25</v>
      </c>
      <c r="J21" s="12">
        <v>0</v>
      </c>
      <c r="K21" s="15">
        <f t="shared" si="5"/>
        <v>0</v>
      </c>
      <c r="L21" s="33"/>
      <c r="M21" s="11">
        <v>0.5</v>
      </c>
      <c r="N21" s="12">
        <v>0</v>
      </c>
      <c r="O21" s="12">
        <f t="shared" si="6"/>
        <v>0</v>
      </c>
      <c r="P21" s="33"/>
      <c r="Q21" s="11">
        <v>0.25</v>
      </c>
      <c r="R21" s="12">
        <v>0</v>
      </c>
      <c r="S21" s="12">
        <f t="shared" si="8"/>
        <v>0</v>
      </c>
      <c r="T21" s="33"/>
      <c r="U21" s="11">
        <v>1</v>
      </c>
      <c r="V21" s="12">
        <f>J21+N21+R21</f>
        <v>0</v>
      </c>
      <c r="W21" s="11">
        <f t="shared" si="11"/>
        <v>0</v>
      </c>
    </row>
    <row r="22" spans="1:26" s="2" customFormat="1" ht="55.5" customHeight="1" x14ac:dyDescent="0.2">
      <c r="A22" s="23" t="s">
        <v>60</v>
      </c>
      <c r="B22" s="22" t="s">
        <v>23</v>
      </c>
      <c r="C22" s="30">
        <v>43831</v>
      </c>
      <c r="D22" s="30">
        <v>44165</v>
      </c>
      <c r="E22" s="31">
        <v>0.25</v>
      </c>
      <c r="F22" s="32">
        <v>0.25</v>
      </c>
      <c r="G22" s="31">
        <f t="shared" si="1"/>
        <v>1</v>
      </c>
      <c r="H22" s="33" t="s">
        <v>111</v>
      </c>
      <c r="I22" s="11">
        <v>0.25</v>
      </c>
      <c r="J22" s="12">
        <v>0</v>
      </c>
      <c r="K22" s="15">
        <f t="shared" si="5"/>
        <v>0</v>
      </c>
      <c r="L22" s="33"/>
      <c r="M22" s="11">
        <v>0.25</v>
      </c>
      <c r="N22" s="12">
        <v>0</v>
      </c>
      <c r="O22" s="12">
        <f t="shared" si="6"/>
        <v>0</v>
      </c>
      <c r="P22" s="33"/>
      <c r="Q22" s="11">
        <v>0.25</v>
      </c>
      <c r="R22" s="12">
        <v>0</v>
      </c>
      <c r="S22" s="12">
        <f t="shared" si="8"/>
        <v>0</v>
      </c>
      <c r="T22" s="33"/>
      <c r="U22" s="11">
        <v>1</v>
      </c>
      <c r="V22" s="12">
        <f>F22+J22+N22+R22</f>
        <v>0.25</v>
      </c>
      <c r="W22" s="12">
        <f t="shared" si="11"/>
        <v>0.25</v>
      </c>
    </row>
    <row r="23" spans="1:26" s="2" customFormat="1" ht="48.75" customHeight="1" x14ac:dyDescent="0.2">
      <c r="A23" s="23" t="s">
        <v>61</v>
      </c>
      <c r="B23" s="22" t="s">
        <v>24</v>
      </c>
      <c r="C23" s="30">
        <v>43831</v>
      </c>
      <c r="D23" s="30">
        <v>44165</v>
      </c>
      <c r="E23" s="31">
        <v>0</v>
      </c>
      <c r="F23" s="32">
        <v>0</v>
      </c>
      <c r="G23" s="31" t="s">
        <v>42</v>
      </c>
      <c r="H23" s="33" t="s">
        <v>84</v>
      </c>
      <c r="I23" s="11">
        <v>0.5</v>
      </c>
      <c r="J23" s="12">
        <v>0</v>
      </c>
      <c r="K23" s="15">
        <f t="shared" si="5"/>
        <v>0</v>
      </c>
      <c r="L23" s="33"/>
      <c r="M23" s="11">
        <v>0.5</v>
      </c>
      <c r="N23" s="12">
        <v>0</v>
      </c>
      <c r="O23" s="12">
        <f t="shared" si="6"/>
        <v>0</v>
      </c>
      <c r="P23" s="33"/>
      <c r="Q23" s="11">
        <v>0</v>
      </c>
      <c r="R23" s="12">
        <v>0</v>
      </c>
      <c r="S23" s="12" t="s">
        <v>42</v>
      </c>
      <c r="T23" s="33"/>
      <c r="U23" s="11">
        <v>1</v>
      </c>
      <c r="V23" s="12">
        <f t="shared" ref="V23:V34" si="12">F23+J23+N23</f>
        <v>0</v>
      </c>
      <c r="W23" s="12">
        <f t="shared" si="11"/>
        <v>0</v>
      </c>
    </row>
    <row r="24" spans="1:26" s="2" customFormat="1" ht="45" x14ac:dyDescent="0.2">
      <c r="A24" s="23" t="s">
        <v>62</v>
      </c>
      <c r="B24" s="22" t="s">
        <v>25</v>
      </c>
      <c r="C24" s="30">
        <v>43831</v>
      </c>
      <c r="D24" s="30">
        <v>44165</v>
      </c>
      <c r="E24" s="31">
        <v>0.25</v>
      </c>
      <c r="F24" s="32">
        <v>0.25</v>
      </c>
      <c r="G24" s="31">
        <f t="shared" si="1"/>
        <v>1</v>
      </c>
      <c r="H24" s="33" t="s">
        <v>112</v>
      </c>
      <c r="I24" s="11">
        <v>0.25</v>
      </c>
      <c r="J24" s="12">
        <v>0</v>
      </c>
      <c r="K24" s="15">
        <f t="shared" si="5"/>
        <v>0</v>
      </c>
      <c r="L24" s="33"/>
      <c r="M24" s="11">
        <v>0.25</v>
      </c>
      <c r="N24" s="12">
        <v>0</v>
      </c>
      <c r="O24" s="12">
        <f t="shared" si="6"/>
        <v>0</v>
      </c>
      <c r="P24" s="33"/>
      <c r="Q24" s="11">
        <v>0.25</v>
      </c>
      <c r="R24" s="12">
        <v>0</v>
      </c>
      <c r="S24" s="12">
        <f t="shared" si="8"/>
        <v>0</v>
      </c>
      <c r="T24" s="33"/>
      <c r="U24" s="11">
        <v>1</v>
      </c>
      <c r="V24" s="12">
        <f t="shared" si="12"/>
        <v>0.25</v>
      </c>
      <c r="W24" s="12">
        <f t="shared" si="11"/>
        <v>0.25</v>
      </c>
    </row>
    <row r="25" spans="1:26" s="2" customFormat="1" ht="90" x14ac:dyDescent="0.2">
      <c r="A25" s="23" t="s">
        <v>63</v>
      </c>
      <c r="B25" s="22" t="s">
        <v>26</v>
      </c>
      <c r="C25" s="30">
        <v>43831</v>
      </c>
      <c r="D25" s="30">
        <v>44165</v>
      </c>
      <c r="E25" s="31">
        <v>0</v>
      </c>
      <c r="F25" s="32">
        <v>0</v>
      </c>
      <c r="G25" s="31" t="s">
        <v>42</v>
      </c>
      <c r="H25" s="33" t="s">
        <v>85</v>
      </c>
      <c r="I25" s="11">
        <v>0.5</v>
      </c>
      <c r="J25" s="12">
        <v>0</v>
      </c>
      <c r="K25" s="15">
        <f t="shared" si="5"/>
        <v>0</v>
      </c>
      <c r="L25" s="33"/>
      <c r="M25" s="11">
        <v>0.25</v>
      </c>
      <c r="N25" s="12">
        <v>0</v>
      </c>
      <c r="O25" s="12">
        <f t="shared" si="6"/>
        <v>0</v>
      </c>
      <c r="P25" s="33"/>
      <c r="Q25" s="11">
        <v>0.25</v>
      </c>
      <c r="R25" s="12">
        <v>0</v>
      </c>
      <c r="S25" s="12">
        <f t="shared" si="8"/>
        <v>0</v>
      </c>
      <c r="T25" s="33"/>
      <c r="U25" s="11">
        <v>1</v>
      </c>
      <c r="V25" s="12">
        <f>F25+J25+N25+R25</f>
        <v>0</v>
      </c>
      <c r="W25" s="12">
        <f t="shared" si="11"/>
        <v>0</v>
      </c>
    </row>
    <row r="26" spans="1:26" s="2" customFormat="1" ht="45" x14ac:dyDescent="0.2">
      <c r="A26" s="23" t="s">
        <v>64</v>
      </c>
      <c r="B26" s="22" t="s">
        <v>98</v>
      </c>
      <c r="C26" s="30">
        <v>43831</v>
      </c>
      <c r="D26" s="30">
        <v>44165</v>
      </c>
      <c r="E26" s="31">
        <v>0</v>
      </c>
      <c r="F26" s="32">
        <v>0</v>
      </c>
      <c r="G26" s="31" t="s">
        <v>42</v>
      </c>
      <c r="H26" s="33" t="s">
        <v>108</v>
      </c>
      <c r="I26" s="11">
        <v>0</v>
      </c>
      <c r="J26" s="12">
        <v>0</v>
      </c>
      <c r="K26" s="15" t="s">
        <v>42</v>
      </c>
      <c r="L26" s="33"/>
      <c r="M26" s="11">
        <v>0.5</v>
      </c>
      <c r="N26" s="12">
        <v>0</v>
      </c>
      <c r="O26" s="12">
        <f t="shared" si="6"/>
        <v>0</v>
      </c>
      <c r="P26" s="33"/>
      <c r="Q26" s="11">
        <v>0.5</v>
      </c>
      <c r="R26" s="12">
        <v>0</v>
      </c>
      <c r="S26" s="12">
        <f t="shared" si="8"/>
        <v>0</v>
      </c>
      <c r="T26" s="33"/>
      <c r="U26" s="11">
        <v>1</v>
      </c>
      <c r="V26" s="12">
        <f t="shared" si="12"/>
        <v>0</v>
      </c>
      <c r="W26" s="12">
        <f t="shared" si="11"/>
        <v>0</v>
      </c>
    </row>
    <row r="27" spans="1:26" s="2" customFormat="1" ht="75" x14ac:dyDescent="0.2">
      <c r="A27" s="23" t="s">
        <v>65</v>
      </c>
      <c r="B27" s="22" t="s">
        <v>27</v>
      </c>
      <c r="C27" s="30">
        <v>43831</v>
      </c>
      <c r="D27" s="30">
        <v>44165</v>
      </c>
      <c r="E27" s="31">
        <v>0.25</v>
      </c>
      <c r="F27" s="32">
        <v>0.25</v>
      </c>
      <c r="G27" s="31">
        <f t="shared" si="1"/>
        <v>1</v>
      </c>
      <c r="H27" s="33" t="s">
        <v>113</v>
      </c>
      <c r="I27" s="11">
        <v>0.25</v>
      </c>
      <c r="J27" s="12">
        <v>0</v>
      </c>
      <c r="K27" s="15">
        <f t="shared" si="5"/>
        <v>0</v>
      </c>
      <c r="L27" s="33"/>
      <c r="M27" s="11">
        <v>0.25</v>
      </c>
      <c r="N27" s="12">
        <v>0</v>
      </c>
      <c r="O27" s="12">
        <f t="shared" si="6"/>
        <v>0</v>
      </c>
      <c r="P27" s="33"/>
      <c r="Q27" s="11">
        <v>0.25</v>
      </c>
      <c r="R27" s="12">
        <v>0</v>
      </c>
      <c r="S27" s="12">
        <f t="shared" si="8"/>
        <v>0</v>
      </c>
      <c r="T27" s="33"/>
      <c r="U27" s="11">
        <v>1</v>
      </c>
      <c r="V27" s="12">
        <f t="shared" si="12"/>
        <v>0.25</v>
      </c>
      <c r="W27" s="12">
        <f t="shared" si="11"/>
        <v>0.25</v>
      </c>
    </row>
    <row r="28" spans="1:26" s="2" customFormat="1" ht="48.75" customHeight="1" x14ac:dyDescent="0.2">
      <c r="A28" s="23" t="s">
        <v>66</v>
      </c>
      <c r="B28" s="22" t="s">
        <v>28</v>
      </c>
      <c r="C28" s="30">
        <v>43831</v>
      </c>
      <c r="D28" s="30">
        <v>44165</v>
      </c>
      <c r="E28" s="31">
        <v>0.25</v>
      </c>
      <c r="F28" s="32">
        <v>0.25</v>
      </c>
      <c r="G28" s="31">
        <f t="shared" si="1"/>
        <v>1</v>
      </c>
      <c r="H28" s="33" t="s">
        <v>130</v>
      </c>
      <c r="I28" s="11">
        <v>0.25</v>
      </c>
      <c r="J28" s="12">
        <v>0</v>
      </c>
      <c r="K28" s="15">
        <f t="shared" si="5"/>
        <v>0</v>
      </c>
      <c r="L28" s="33"/>
      <c r="M28" s="11">
        <v>0.25</v>
      </c>
      <c r="N28" s="12">
        <v>0</v>
      </c>
      <c r="O28" s="12">
        <f t="shared" si="6"/>
        <v>0</v>
      </c>
      <c r="P28" s="33"/>
      <c r="Q28" s="11">
        <v>0.25</v>
      </c>
      <c r="R28" s="12">
        <v>0</v>
      </c>
      <c r="S28" s="12">
        <f t="shared" si="8"/>
        <v>0</v>
      </c>
      <c r="T28" s="33"/>
      <c r="U28" s="11">
        <v>1</v>
      </c>
      <c r="V28" s="12">
        <f>F28+J28+N28+R28</f>
        <v>0.25</v>
      </c>
      <c r="W28" s="12">
        <f t="shared" si="11"/>
        <v>0.25</v>
      </c>
    </row>
    <row r="29" spans="1:26" s="2" customFormat="1" ht="86.25" customHeight="1" x14ac:dyDescent="0.2">
      <c r="A29" s="23" t="s">
        <v>67</v>
      </c>
      <c r="B29" s="22" t="s">
        <v>29</v>
      </c>
      <c r="C29" s="30">
        <v>43983</v>
      </c>
      <c r="D29" s="30">
        <v>43920</v>
      </c>
      <c r="E29" s="31">
        <v>1</v>
      </c>
      <c r="F29" s="32">
        <v>1</v>
      </c>
      <c r="G29" s="31">
        <f t="shared" si="1"/>
        <v>1</v>
      </c>
      <c r="H29" s="33" t="s">
        <v>86</v>
      </c>
      <c r="I29" s="11">
        <v>0</v>
      </c>
      <c r="J29" s="12">
        <v>0</v>
      </c>
      <c r="K29" s="15" t="s">
        <v>42</v>
      </c>
      <c r="L29" s="33"/>
      <c r="M29" s="11">
        <v>0</v>
      </c>
      <c r="N29" s="12">
        <v>0</v>
      </c>
      <c r="O29" s="12" t="s">
        <v>42</v>
      </c>
      <c r="P29" s="33"/>
      <c r="Q29" s="11">
        <v>0</v>
      </c>
      <c r="R29" s="12">
        <v>0</v>
      </c>
      <c r="S29" s="12" t="s">
        <v>42</v>
      </c>
      <c r="T29" s="33"/>
      <c r="U29" s="11">
        <v>1</v>
      </c>
      <c r="V29" s="12">
        <f t="shared" si="12"/>
        <v>1</v>
      </c>
      <c r="W29" s="12">
        <f t="shared" si="11"/>
        <v>1</v>
      </c>
    </row>
    <row r="30" spans="1:26" s="2" customFormat="1" ht="38.25" x14ac:dyDescent="0.2">
      <c r="A30" s="23" t="s">
        <v>68</v>
      </c>
      <c r="B30" s="22" t="s">
        <v>30</v>
      </c>
      <c r="C30" s="30">
        <v>43860</v>
      </c>
      <c r="D30" s="30">
        <v>43920</v>
      </c>
      <c r="E30" s="31">
        <v>1</v>
      </c>
      <c r="F30" s="32">
        <v>1</v>
      </c>
      <c r="G30" s="31">
        <f t="shared" si="1"/>
        <v>1</v>
      </c>
      <c r="H30" s="33" t="s">
        <v>87</v>
      </c>
      <c r="I30" s="11">
        <v>0</v>
      </c>
      <c r="J30" s="12">
        <v>0</v>
      </c>
      <c r="K30" s="15" t="s">
        <v>42</v>
      </c>
      <c r="L30" s="33"/>
      <c r="M30" s="11">
        <v>0</v>
      </c>
      <c r="N30" s="12">
        <v>0</v>
      </c>
      <c r="O30" s="12" t="s">
        <v>42</v>
      </c>
      <c r="P30" s="33"/>
      <c r="Q30" s="11">
        <v>0</v>
      </c>
      <c r="R30" s="12">
        <v>0</v>
      </c>
      <c r="S30" s="12" t="s">
        <v>42</v>
      </c>
      <c r="T30" s="33"/>
      <c r="U30" s="11">
        <v>1</v>
      </c>
      <c r="V30" s="12">
        <f t="shared" si="12"/>
        <v>1</v>
      </c>
      <c r="W30" s="12">
        <f t="shared" si="11"/>
        <v>1</v>
      </c>
    </row>
    <row r="31" spans="1:26" s="2" customFormat="1" ht="30" x14ac:dyDescent="0.2">
      <c r="A31" s="23" t="s">
        <v>69</v>
      </c>
      <c r="B31" s="22" t="s">
        <v>31</v>
      </c>
      <c r="C31" s="30">
        <v>43862</v>
      </c>
      <c r="D31" s="30">
        <v>44165</v>
      </c>
      <c r="E31" s="31">
        <v>0</v>
      </c>
      <c r="F31" s="32">
        <v>0</v>
      </c>
      <c r="G31" s="31" t="s">
        <v>42</v>
      </c>
      <c r="H31" s="33" t="s">
        <v>131</v>
      </c>
      <c r="I31" s="11">
        <v>0.5</v>
      </c>
      <c r="J31" s="12">
        <v>0</v>
      </c>
      <c r="K31" s="15">
        <f t="shared" si="5"/>
        <v>0</v>
      </c>
      <c r="L31" s="33"/>
      <c r="M31" s="11">
        <v>0.5</v>
      </c>
      <c r="N31" s="12">
        <v>0</v>
      </c>
      <c r="O31" s="12">
        <f t="shared" si="6"/>
        <v>0</v>
      </c>
      <c r="P31" s="33"/>
      <c r="Q31" s="11">
        <v>0</v>
      </c>
      <c r="R31" s="12">
        <v>0</v>
      </c>
      <c r="S31" s="12" t="s">
        <v>42</v>
      </c>
      <c r="T31" s="33"/>
      <c r="U31" s="11">
        <v>1</v>
      </c>
      <c r="V31" s="12">
        <f>J31+N31</f>
        <v>0</v>
      </c>
      <c r="W31" s="12">
        <f t="shared" si="11"/>
        <v>0</v>
      </c>
    </row>
    <row r="32" spans="1:26" s="2" customFormat="1" ht="30" x14ac:dyDescent="0.2">
      <c r="A32" s="23" t="s">
        <v>70</v>
      </c>
      <c r="B32" s="22" t="s">
        <v>32</v>
      </c>
      <c r="C32" s="30">
        <v>43952</v>
      </c>
      <c r="D32" s="30">
        <v>44165</v>
      </c>
      <c r="E32" s="31">
        <v>0.25</v>
      </c>
      <c r="F32" s="32">
        <v>0.25</v>
      </c>
      <c r="G32" s="28">
        <f t="shared" si="1"/>
        <v>1</v>
      </c>
      <c r="H32" s="33" t="s">
        <v>88</v>
      </c>
      <c r="I32" s="11">
        <v>0.25</v>
      </c>
      <c r="J32" s="12">
        <v>0</v>
      </c>
      <c r="K32" s="15">
        <f t="shared" si="5"/>
        <v>0</v>
      </c>
      <c r="L32" s="33"/>
      <c r="M32" s="11">
        <v>0.25</v>
      </c>
      <c r="N32" s="12">
        <v>0</v>
      </c>
      <c r="O32" s="12">
        <f t="shared" si="6"/>
        <v>0</v>
      </c>
      <c r="P32" s="33"/>
      <c r="Q32" s="11">
        <v>0.25</v>
      </c>
      <c r="R32" s="12">
        <v>0</v>
      </c>
      <c r="S32" s="12">
        <f t="shared" si="8"/>
        <v>0</v>
      </c>
      <c r="T32" s="33"/>
      <c r="U32" s="11">
        <v>1</v>
      </c>
      <c r="V32" s="12">
        <f>F32+J32+N32+R32</f>
        <v>0.25</v>
      </c>
      <c r="W32" s="12">
        <f t="shared" si="11"/>
        <v>0.25</v>
      </c>
    </row>
    <row r="33" spans="1:23" s="2" customFormat="1" ht="38.25" x14ac:dyDescent="0.2">
      <c r="A33" s="23" t="s">
        <v>71</v>
      </c>
      <c r="B33" s="22" t="s">
        <v>33</v>
      </c>
      <c r="C33" s="30">
        <v>43862</v>
      </c>
      <c r="D33" s="30">
        <v>43920</v>
      </c>
      <c r="E33" s="31">
        <v>1</v>
      </c>
      <c r="F33" s="32">
        <v>1</v>
      </c>
      <c r="G33" s="31">
        <f t="shared" si="1"/>
        <v>1</v>
      </c>
      <c r="H33" s="33" t="s">
        <v>89</v>
      </c>
      <c r="I33" s="11">
        <v>0</v>
      </c>
      <c r="J33" s="12">
        <v>0</v>
      </c>
      <c r="K33" s="15" t="s">
        <v>42</v>
      </c>
      <c r="L33" s="33"/>
      <c r="M33" s="11">
        <v>0</v>
      </c>
      <c r="N33" s="12">
        <v>0</v>
      </c>
      <c r="O33" s="12" t="s">
        <v>42</v>
      </c>
      <c r="P33" s="33"/>
      <c r="Q33" s="11">
        <v>0</v>
      </c>
      <c r="R33" s="12">
        <v>0</v>
      </c>
      <c r="S33" s="12" t="s">
        <v>42</v>
      </c>
      <c r="T33" s="33"/>
      <c r="U33" s="11">
        <v>1</v>
      </c>
      <c r="V33" s="12">
        <f t="shared" si="12"/>
        <v>1</v>
      </c>
      <c r="W33" s="12">
        <f t="shared" si="11"/>
        <v>1</v>
      </c>
    </row>
    <row r="34" spans="1:23" s="2" customFormat="1" ht="38.25" x14ac:dyDescent="0.2">
      <c r="A34" s="23" t="s">
        <v>72</v>
      </c>
      <c r="B34" s="24" t="s">
        <v>101</v>
      </c>
      <c r="C34" s="30">
        <v>43831</v>
      </c>
      <c r="D34" s="30">
        <v>44165</v>
      </c>
      <c r="E34" s="31">
        <v>0</v>
      </c>
      <c r="F34" s="32">
        <v>0</v>
      </c>
      <c r="G34" s="31" t="s">
        <v>42</v>
      </c>
      <c r="H34" s="33" t="s">
        <v>99</v>
      </c>
      <c r="I34" s="11">
        <v>0</v>
      </c>
      <c r="J34" s="12">
        <v>0</v>
      </c>
      <c r="K34" s="15" t="s">
        <v>42</v>
      </c>
      <c r="L34" s="33"/>
      <c r="M34" s="11">
        <v>0</v>
      </c>
      <c r="N34" s="12">
        <v>0</v>
      </c>
      <c r="O34" s="12" t="s">
        <v>42</v>
      </c>
      <c r="P34" s="33"/>
      <c r="Q34" s="11">
        <v>0</v>
      </c>
      <c r="R34" s="12">
        <v>0</v>
      </c>
      <c r="S34" s="12" t="s">
        <v>42</v>
      </c>
      <c r="T34" s="33"/>
      <c r="U34" s="11">
        <v>0</v>
      </c>
      <c r="V34" s="12">
        <f t="shared" si="12"/>
        <v>0</v>
      </c>
      <c r="W34" s="12" t="s">
        <v>42</v>
      </c>
    </row>
    <row r="35" spans="1:23" s="2" customFormat="1" ht="38.25" x14ac:dyDescent="0.2">
      <c r="A35" s="23" t="s">
        <v>73</v>
      </c>
      <c r="B35" s="10" t="s">
        <v>34</v>
      </c>
      <c r="C35" s="30">
        <v>43831</v>
      </c>
      <c r="D35" s="30">
        <v>44165</v>
      </c>
      <c r="E35" s="31">
        <v>0.25</v>
      </c>
      <c r="F35" s="32">
        <v>0.25</v>
      </c>
      <c r="G35" s="31">
        <f t="shared" si="1"/>
        <v>1</v>
      </c>
      <c r="H35" s="33" t="s">
        <v>90</v>
      </c>
      <c r="I35" s="11">
        <v>0.25</v>
      </c>
      <c r="J35" s="12">
        <v>0</v>
      </c>
      <c r="K35" s="15">
        <f t="shared" si="5"/>
        <v>0</v>
      </c>
      <c r="L35" s="33"/>
      <c r="M35" s="11">
        <v>0.25</v>
      </c>
      <c r="N35" s="12">
        <v>0</v>
      </c>
      <c r="O35" s="12">
        <f t="shared" si="6"/>
        <v>0</v>
      </c>
      <c r="P35" s="33"/>
      <c r="Q35" s="11">
        <v>0.25</v>
      </c>
      <c r="R35" s="12">
        <v>0</v>
      </c>
      <c r="S35" s="12">
        <f t="shared" si="8"/>
        <v>0</v>
      </c>
      <c r="T35" s="33"/>
      <c r="U35" s="11">
        <v>1</v>
      </c>
      <c r="V35" s="12">
        <f>F35+J35+N35+R35</f>
        <v>0.25</v>
      </c>
      <c r="W35" s="12">
        <f t="shared" si="11"/>
        <v>0.25</v>
      </c>
    </row>
    <row r="36" spans="1:23" s="2" customFormat="1" ht="38.25" x14ac:dyDescent="0.2">
      <c r="A36" s="23" t="s">
        <v>74</v>
      </c>
      <c r="B36" s="10" t="s">
        <v>35</v>
      </c>
      <c r="C36" s="30">
        <v>43831</v>
      </c>
      <c r="D36" s="30">
        <v>44165</v>
      </c>
      <c r="E36" s="31">
        <v>0.25</v>
      </c>
      <c r="F36" s="32">
        <v>0.25</v>
      </c>
      <c r="G36" s="31">
        <f t="shared" si="1"/>
        <v>1</v>
      </c>
      <c r="H36" s="33" t="s">
        <v>114</v>
      </c>
      <c r="I36" s="11">
        <v>0.25</v>
      </c>
      <c r="J36" s="12">
        <v>0</v>
      </c>
      <c r="K36" s="15">
        <f t="shared" si="5"/>
        <v>0</v>
      </c>
      <c r="L36" s="33"/>
      <c r="M36" s="11">
        <v>0.25</v>
      </c>
      <c r="N36" s="12">
        <v>0</v>
      </c>
      <c r="O36" s="12">
        <f t="shared" si="6"/>
        <v>0</v>
      </c>
      <c r="P36" s="33"/>
      <c r="Q36" s="11">
        <v>0.25</v>
      </c>
      <c r="R36" s="12">
        <v>0</v>
      </c>
      <c r="S36" s="12">
        <f t="shared" si="8"/>
        <v>0</v>
      </c>
      <c r="T36" s="33"/>
      <c r="U36" s="11">
        <v>1</v>
      </c>
      <c r="V36" s="12">
        <f t="shared" ref="V36:V43" si="13">F36+J36+N36+R36</f>
        <v>0.25</v>
      </c>
      <c r="W36" s="12">
        <f t="shared" si="11"/>
        <v>0.25</v>
      </c>
    </row>
    <row r="37" spans="1:23" s="2" customFormat="1" ht="38.25" x14ac:dyDescent="0.2">
      <c r="A37" s="23" t="s">
        <v>75</v>
      </c>
      <c r="B37" s="10" t="s">
        <v>36</v>
      </c>
      <c r="C37" s="30">
        <v>43831</v>
      </c>
      <c r="D37" s="30">
        <v>44165</v>
      </c>
      <c r="E37" s="31">
        <v>0.25</v>
      </c>
      <c r="F37" s="32">
        <v>0.25</v>
      </c>
      <c r="G37" s="31">
        <f t="shared" si="1"/>
        <v>1</v>
      </c>
      <c r="H37" s="33" t="s">
        <v>115</v>
      </c>
      <c r="I37" s="11">
        <v>0.25</v>
      </c>
      <c r="J37" s="12">
        <v>0</v>
      </c>
      <c r="K37" s="15">
        <f t="shared" si="5"/>
        <v>0</v>
      </c>
      <c r="L37" s="33"/>
      <c r="M37" s="11">
        <v>0.25</v>
      </c>
      <c r="N37" s="12">
        <v>0</v>
      </c>
      <c r="O37" s="12">
        <f t="shared" si="6"/>
        <v>0</v>
      </c>
      <c r="P37" s="33"/>
      <c r="Q37" s="11">
        <v>0.25</v>
      </c>
      <c r="R37" s="12">
        <v>0</v>
      </c>
      <c r="S37" s="12">
        <f t="shared" si="8"/>
        <v>0</v>
      </c>
      <c r="T37" s="33"/>
      <c r="U37" s="11">
        <v>1</v>
      </c>
      <c r="V37" s="12">
        <f t="shared" si="13"/>
        <v>0.25</v>
      </c>
      <c r="W37" s="12">
        <f t="shared" si="11"/>
        <v>0.25</v>
      </c>
    </row>
    <row r="38" spans="1:23" s="2" customFormat="1" ht="30" x14ac:dyDescent="0.2">
      <c r="A38" s="23" t="s">
        <v>76</v>
      </c>
      <c r="B38" s="10" t="s">
        <v>37</v>
      </c>
      <c r="C38" s="30">
        <v>43831</v>
      </c>
      <c r="D38" s="30">
        <v>44165</v>
      </c>
      <c r="E38" s="31">
        <v>0.25</v>
      </c>
      <c r="F38" s="32">
        <v>0.25</v>
      </c>
      <c r="G38" s="31">
        <f t="shared" si="1"/>
        <v>1</v>
      </c>
      <c r="H38" s="33" t="s">
        <v>116</v>
      </c>
      <c r="I38" s="11">
        <v>0.25</v>
      </c>
      <c r="J38" s="12">
        <v>0</v>
      </c>
      <c r="K38" s="15">
        <f t="shared" si="5"/>
        <v>0</v>
      </c>
      <c r="L38" s="33"/>
      <c r="M38" s="11">
        <v>0.25</v>
      </c>
      <c r="N38" s="12">
        <v>0</v>
      </c>
      <c r="O38" s="12">
        <f t="shared" si="6"/>
        <v>0</v>
      </c>
      <c r="P38" s="33"/>
      <c r="Q38" s="11">
        <v>0.25</v>
      </c>
      <c r="R38" s="12">
        <v>0</v>
      </c>
      <c r="S38" s="12">
        <f t="shared" si="8"/>
        <v>0</v>
      </c>
      <c r="T38" s="33"/>
      <c r="U38" s="11">
        <v>1</v>
      </c>
      <c r="V38" s="12">
        <f t="shared" si="13"/>
        <v>0.25</v>
      </c>
      <c r="W38" s="12">
        <f t="shared" si="11"/>
        <v>0.25</v>
      </c>
    </row>
    <row r="39" spans="1:23" s="2" customFormat="1" ht="45" x14ac:dyDescent="0.2">
      <c r="A39" s="23" t="s">
        <v>77</v>
      </c>
      <c r="B39" s="10" t="s">
        <v>38</v>
      </c>
      <c r="C39" s="30">
        <v>43831</v>
      </c>
      <c r="D39" s="30">
        <v>43860</v>
      </c>
      <c r="E39" s="31">
        <v>1</v>
      </c>
      <c r="F39" s="32">
        <v>1</v>
      </c>
      <c r="G39" s="31">
        <f t="shared" si="1"/>
        <v>1</v>
      </c>
      <c r="H39" s="33" t="s">
        <v>91</v>
      </c>
      <c r="I39" s="11">
        <v>0</v>
      </c>
      <c r="J39" s="12">
        <v>0</v>
      </c>
      <c r="K39" s="12" t="s">
        <v>42</v>
      </c>
      <c r="L39" s="33"/>
      <c r="M39" s="11">
        <v>0</v>
      </c>
      <c r="N39" s="12">
        <v>0</v>
      </c>
      <c r="O39" s="12" t="s">
        <v>42</v>
      </c>
      <c r="P39" s="33"/>
      <c r="Q39" s="11">
        <v>0</v>
      </c>
      <c r="R39" s="12">
        <v>0</v>
      </c>
      <c r="S39" s="12" t="s">
        <v>42</v>
      </c>
      <c r="T39" s="33"/>
      <c r="U39" s="11">
        <v>1</v>
      </c>
      <c r="V39" s="12">
        <f t="shared" si="13"/>
        <v>1</v>
      </c>
      <c r="W39" s="12">
        <f>V39/U39</f>
        <v>1</v>
      </c>
    </row>
    <row r="40" spans="1:23" s="2" customFormat="1" ht="51" x14ac:dyDescent="0.2">
      <c r="A40" s="23" t="s">
        <v>78</v>
      </c>
      <c r="B40" s="10" t="s">
        <v>39</v>
      </c>
      <c r="C40" s="30">
        <v>43831</v>
      </c>
      <c r="D40" s="30">
        <v>44165</v>
      </c>
      <c r="E40" s="31">
        <v>1</v>
      </c>
      <c r="F40" s="32">
        <v>1</v>
      </c>
      <c r="G40" s="31">
        <f t="shared" si="1"/>
        <v>1</v>
      </c>
      <c r="H40" s="33" t="s">
        <v>117</v>
      </c>
      <c r="I40" s="11">
        <v>0</v>
      </c>
      <c r="J40" s="12">
        <v>0</v>
      </c>
      <c r="K40" s="12" t="s">
        <v>42</v>
      </c>
      <c r="L40" s="33"/>
      <c r="M40" s="11">
        <v>0</v>
      </c>
      <c r="N40" s="12">
        <v>0</v>
      </c>
      <c r="O40" s="12" t="s">
        <v>42</v>
      </c>
      <c r="P40" s="33"/>
      <c r="Q40" s="11">
        <v>1</v>
      </c>
      <c r="R40" s="12">
        <v>0</v>
      </c>
      <c r="S40" s="12">
        <f t="shared" si="8"/>
        <v>0</v>
      </c>
      <c r="T40" s="33"/>
      <c r="U40" s="11">
        <v>1</v>
      </c>
      <c r="V40" s="12">
        <f t="shared" si="13"/>
        <v>1</v>
      </c>
      <c r="W40" s="12">
        <f t="shared" si="11"/>
        <v>1</v>
      </c>
    </row>
    <row r="41" spans="1:23" s="2" customFormat="1" ht="30.75" customHeight="1" x14ac:dyDescent="0.2">
      <c r="A41" s="23" t="s">
        <v>79</v>
      </c>
      <c r="B41" s="10" t="s">
        <v>40</v>
      </c>
      <c r="C41" s="30">
        <v>43831</v>
      </c>
      <c r="D41" s="30">
        <v>44165</v>
      </c>
      <c r="E41" s="31">
        <v>0.25</v>
      </c>
      <c r="F41" s="32">
        <v>0.25</v>
      </c>
      <c r="G41" s="31">
        <f t="shared" si="1"/>
        <v>1</v>
      </c>
      <c r="H41" s="33" t="s">
        <v>118</v>
      </c>
      <c r="I41" s="11">
        <v>0.25</v>
      </c>
      <c r="J41" s="12">
        <v>0</v>
      </c>
      <c r="K41" s="15">
        <f t="shared" si="5"/>
        <v>0</v>
      </c>
      <c r="L41" s="33"/>
      <c r="M41" s="11">
        <v>0.25</v>
      </c>
      <c r="N41" s="12">
        <v>0</v>
      </c>
      <c r="O41" s="12">
        <f t="shared" si="6"/>
        <v>0</v>
      </c>
      <c r="P41" s="33"/>
      <c r="Q41" s="11">
        <v>0.25</v>
      </c>
      <c r="R41" s="12">
        <v>0</v>
      </c>
      <c r="S41" s="12">
        <f t="shared" si="8"/>
        <v>0</v>
      </c>
      <c r="T41" s="33"/>
      <c r="U41" s="11">
        <v>1</v>
      </c>
      <c r="V41" s="12">
        <f t="shared" si="13"/>
        <v>0.25</v>
      </c>
      <c r="W41" s="12">
        <f t="shared" si="11"/>
        <v>0.25</v>
      </c>
    </row>
    <row r="42" spans="1:23" s="2" customFormat="1" ht="25.5" x14ac:dyDescent="0.2">
      <c r="A42" s="23" t="s">
        <v>80</v>
      </c>
      <c r="B42" s="10" t="s">
        <v>41</v>
      </c>
      <c r="C42" s="30">
        <v>43831</v>
      </c>
      <c r="D42" s="30">
        <v>44165</v>
      </c>
      <c r="E42" s="31">
        <v>0.25</v>
      </c>
      <c r="F42" s="32">
        <v>0.25</v>
      </c>
      <c r="G42" s="31">
        <f t="shared" si="1"/>
        <v>1</v>
      </c>
      <c r="H42" s="33" t="s">
        <v>119</v>
      </c>
      <c r="I42" s="11">
        <v>0.25</v>
      </c>
      <c r="J42" s="12">
        <v>0</v>
      </c>
      <c r="K42" s="15">
        <f t="shared" si="5"/>
        <v>0</v>
      </c>
      <c r="L42" s="33"/>
      <c r="M42" s="11">
        <v>0.25</v>
      </c>
      <c r="N42" s="12">
        <v>0</v>
      </c>
      <c r="O42" s="12">
        <f t="shared" si="6"/>
        <v>0</v>
      </c>
      <c r="P42" s="33"/>
      <c r="Q42" s="11">
        <v>0.25</v>
      </c>
      <c r="R42" s="12">
        <v>0</v>
      </c>
      <c r="S42" s="12">
        <f t="shared" si="8"/>
        <v>0</v>
      </c>
      <c r="T42" s="33"/>
      <c r="U42" s="11">
        <v>1</v>
      </c>
      <c r="V42" s="12">
        <f t="shared" si="13"/>
        <v>0.25</v>
      </c>
      <c r="W42" s="12">
        <f>V42/U42</f>
        <v>0.25</v>
      </c>
    </row>
    <row r="43" spans="1:23" s="2" customFormat="1" ht="30" x14ac:dyDescent="0.2">
      <c r="A43" s="23" t="s">
        <v>81</v>
      </c>
      <c r="B43" s="24" t="s">
        <v>102</v>
      </c>
      <c r="C43" s="30">
        <v>43891</v>
      </c>
      <c r="D43" s="30">
        <v>44165</v>
      </c>
      <c r="E43" s="31">
        <v>0.25</v>
      </c>
      <c r="F43" s="32">
        <v>0.25</v>
      </c>
      <c r="G43" s="31">
        <f t="shared" si="1"/>
        <v>1</v>
      </c>
      <c r="H43" s="33" t="s">
        <v>120</v>
      </c>
      <c r="I43" s="11">
        <v>0.25</v>
      </c>
      <c r="J43" s="12">
        <v>0</v>
      </c>
      <c r="K43" s="15">
        <f t="shared" si="5"/>
        <v>0</v>
      </c>
      <c r="L43" s="33"/>
      <c r="M43" s="11">
        <v>0.25</v>
      </c>
      <c r="N43" s="12">
        <v>0</v>
      </c>
      <c r="O43" s="12">
        <f t="shared" si="6"/>
        <v>0</v>
      </c>
      <c r="P43" s="33"/>
      <c r="Q43" s="11">
        <v>0.25</v>
      </c>
      <c r="R43" s="12">
        <v>0</v>
      </c>
      <c r="S43" s="12">
        <f t="shared" si="8"/>
        <v>0</v>
      </c>
      <c r="T43" s="33"/>
      <c r="U43" s="11">
        <v>1</v>
      </c>
      <c r="V43" s="12">
        <f t="shared" si="13"/>
        <v>0.25</v>
      </c>
      <c r="W43" s="12">
        <f t="shared" si="11"/>
        <v>0.25</v>
      </c>
    </row>
    <row r="44" spans="1:23" s="2" customFormat="1" ht="33" customHeight="1" thickBot="1" x14ac:dyDescent="0.25">
      <c r="A44" s="36" t="s">
        <v>95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8"/>
      <c r="W44" s="12">
        <f>AVERAGE(W5:W43)</f>
        <v>0.43513513513513519</v>
      </c>
    </row>
    <row r="45" spans="1:23" ht="15.75" thickBot="1" x14ac:dyDescent="0.25">
      <c r="A45" s="18"/>
      <c r="B45" s="19"/>
      <c r="C45" s="19"/>
      <c r="D45" s="19"/>
      <c r="E45" s="19"/>
      <c r="F45" s="20"/>
      <c r="G45" s="20"/>
      <c r="H45" s="20"/>
      <c r="I45" s="19"/>
      <c r="J45" s="20"/>
      <c r="K45" s="20"/>
      <c r="L45" s="20"/>
      <c r="M45" s="19"/>
      <c r="N45" s="20"/>
      <c r="O45" s="20"/>
      <c r="P45" s="20"/>
      <c r="Q45" s="19"/>
      <c r="R45" s="20"/>
      <c r="S45" s="20"/>
      <c r="T45" s="20"/>
      <c r="U45" s="20"/>
      <c r="V45" s="20"/>
      <c r="W45" s="20"/>
    </row>
  </sheetData>
  <sheetProtection selectLockedCells="1" selectUnlockedCells="1"/>
  <mergeCells count="12">
    <mergeCell ref="A1:W1"/>
    <mergeCell ref="A3:A4"/>
    <mergeCell ref="B3:B4"/>
    <mergeCell ref="C3:C4"/>
    <mergeCell ref="D3:D4"/>
    <mergeCell ref="A2:W2"/>
    <mergeCell ref="E3:H3"/>
    <mergeCell ref="A44:V44"/>
    <mergeCell ref="U3:W3"/>
    <mergeCell ref="I3:K3"/>
    <mergeCell ref="M3:O3"/>
    <mergeCell ref="Q3:S3"/>
  </mergeCells>
  <conditionalFormatting sqref="S5:S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:O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:K7 K13:K15 K39:K40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9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9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date" operator="greaterThanOrEqual" allowBlank="1" showInputMessage="1" showErrorMessage="1" sqref="C5:C43" xr:uid="{00000000-0002-0000-0000-000000000000}">
      <formula1>41426</formula1>
    </dataValidation>
  </dataValidations>
  <hyperlinks>
    <hyperlink ref="H9" r:id="rId1" display="se actualizó y aprobó en Comité MIPG mediante Acta 001 de 2020 " xr:uid="{00000000-0004-0000-0000-000000000000}"/>
    <hyperlink ref="H33" r:id="rId2" xr:uid="{00000000-0004-0000-0000-000001000000}"/>
    <hyperlink ref="H39" r:id="rId3" xr:uid="{00000000-0004-0000-0000-000002000000}"/>
  </hyperlinks>
  <printOptions horizontalCentered="1"/>
  <pageMargins left="0.78740157480314998" right="0.78740157480314998" top="0.98425196850393704" bottom="0.98425196850393704" header="0" footer="0"/>
  <pageSetup scale="25" orientation="landscape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Visio.Drawing.11" shapeId="1025" r:id="rId7">
          <objectPr defaultSiz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Visio.Drawing.11" shapeId="1025" r:id="rId7"/>
      </mc:Fallback>
    </mc:AlternateContent>
    <mc:AlternateContent xmlns:mc="http://schemas.openxmlformats.org/markup-compatibility/2006">
      <mc:Choice Requires="x14">
        <oleObject progId="Visio.Drawing.11" shapeId="1026" r:id="rId9">
          <objectPr defaultSize="0" autoPict="0" r:id="rId8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Visio.Drawing.11" shapeId="1026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Y MONITOREO PGD y P</vt:lpstr>
      <vt:lpstr>'SEGUIMIENTO Y MONITOREO PGD y 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Diosile Camargo Camargo</dc:creator>
  <cp:lastModifiedBy>María del Rocío</cp:lastModifiedBy>
  <dcterms:created xsi:type="dcterms:W3CDTF">2020-03-16T21:22:04Z</dcterms:created>
  <dcterms:modified xsi:type="dcterms:W3CDTF">2020-05-27T23:32:00Z</dcterms:modified>
</cp:coreProperties>
</file>