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C:\Users\mgomez\Desktop\planes en revisión\"/>
    </mc:Choice>
  </mc:AlternateContent>
  <xr:revisionPtr revIDLastSave="0" documentId="13_ncr:1_{05C58791-61BD-4899-8C88-A60567B35ADF}" xr6:coauthVersionLast="36" xr6:coauthVersionMax="47" xr10:uidLastSave="{00000000-0000-0000-0000-000000000000}"/>
  <bookViews>
    <workbookView xWindow="-105" yWindow="-105" windowWidth="21825" windowHeight="14025" tabRatio="599" xr2:uid="{00000000-000D-0000-FFFF-FFFF00000000}"/>
  </bookViews>
  <sheets>
    <sheet name="SEGUIMIENTO Y MONITOREO PGD y P" sheetId="1" r:id="rId1"/>
    <sheet name="Hoja1" sheetId="2" r:id="rId2"/>
  </sheets>
  <externalReferences>
    <externalReference r:id="rId3"/>
    <externalReference r:id="rId4"/>
    <externalReference r:id="rId5"/>
    <externalReference r:id="rId6"/>
  </externalReferences>
  <definedNames>
    <definedName name="_1_SE">#REF!</definedName>
    <definedName name="A">#REF!</definedName>
    <definedName name="AA">#REF!</definedName>
    <definedName name="accion">#REF!</definedName>
    <definedName name="ACCIONES">#REF!</definedName>
    <definedName name="ACTIVIDADES_DE_GESTION_Y_CONTROL">#REF!</definedName>
    <definedName name="AGENTE">#REF!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RTAMIENTO_HUMANO">#REF!</definedName>
    <definedName name="COMPORTAMIENTO_ORGANIZACIONAL">#REF!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ESEMPEÑO">#REF!</definedName>
    <definedName name="DIRECCION_ACTIVIDADES_MARITIMAS">#REF!</definedName>
    <definedName name="EFECTORIESGO1">#REF!</definedName>
    <definedName name="EJECUCION_Y__ADMINISTRACION_DEL_PROCESO">#REF!</definedName>
    <definedName name="EJECUCION_Y_ADMINISTRACION_DEL_PROCESO">#REF!</definedName>
    <definedName name="ENTORNO">#REF!</definedName>
    <definedName name="ESTABILIDAD_POLITICA">#REF!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[3]FUENTES!#REF!</definedName>
    <definedName name="FUENTES_DE_RIESGO">#REF!</definedName>
    <definedName name="FUENTES_RIESGO">#REF!</definedName>
    <definedName name="GENTE">#REF!</definedName>
    <definedName name="GESTION">#REF!</definedName>
    <definedName name="GESTION_CONTROL">#REF!</definedName>
    <definedName name="GESTION_TECNICA">#REF!</definedName>
    <definedName name="GRAVEDAD">#REF!</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GAL">#REF!</definedName>
    <definedName name="LET">#REF!</definedName>
    <definedName name="MACROPROCESO">#REF!</definedName>
    <definedName name="MERCADO">#REF!</definedName>
    <definedName name="NOMBRE">[3]FUENTES!#REF!</definedName>
    <definedName name="NOMBRE_RIESGO">#REF!</definedName>
    <definedName name="NUM">#REF!</definedName>
    <definedName name="OBJETIVOS">#REF!</definedName>
    <definedName name="OPERACIÓN">[1]DATOS!$E$16:$E$27</definedName>
    <definedName name="OTROS">#REF!</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'[4]NO BORRAR'!$F$1:$F$2</definedName>
    <definedName name="SINO">#REF!</definedName>
    <definedName name="SISTEMAS">#REF!</definedName>
    <definedName name="SISTEMAS_DE_INFORMACION">#REF!</definedName>
    <definedName name="TECNOLOGIA">#REF!</definedName>
    <definedName name="TECNOLOGIA_">#REF!</definedName>
    <definedName name="TIPOACCION">'[2]NO BORRAR'!$I$1:$I$9</definedName>
    <definedName name="_xlnm.Print_Titles" localSheetId="0">'SEGUIMIENTO Y MONITOREO PGD y P'!$2:$4</definedName>
    <definedName name="TOTAL_PUNTAJE_RIESGO">#REF!</definedName>
    <definedName name="TRATAMIENTO">#REF!</definedName>
    <definedName name="TRATAMIENTO_RIESGO">'[4]NO BORRAR'!$G$1:$G$5</definedName>
    <definedName name="USUARIO">#REF!</definedName>
    <definedName name="VALORES_ETICOS">#REF!</definedName>
    <definedName name="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C5" i="1" l="1"/>
  <c r="AB5" i="1"/>
  <c r="O58" i="2" l="1"/>
  <c r="L58" i="2"/>
  <c r="J52" i="2" l="1"/>
  <c r="D72" i="2" l="1"/>
  <c r="D46" i="2"/>
  <c r="C18" i="2" l="1"/>
  <c r="A4" i="2"/>
  <c r="A3" i="2"/>
  <c r="A2" i="2"/>
  <c r="A1" i="2"/>
</calcChain>
</file>

<file path=xl/sharedStrings.xml><?xml version="1.0" encoding="utf-8"?>
<sst xmlns="http://schemas.openxmlformats.org/spreadsheetml/2006/main" count="215" uniqueCount="184">
  <si>
    <t>SEGUIMIENTO  PROGRAMA DE GESTIÓN DOCUMENTAL Y PLAN INSTITUCIONAL DE ARCHIVOS VIGENCIA 2023 - Corte 30 de septiembre de 2023</t>
  </si>
  <si>
    <t xml:space="preserve">No. Actividad </t>
  </si>
  <si>
    <t>ACTIVIDADES</t>
  </si>
  <si>
    <t>METAS</t>
  </si>
  <si>
    <t>PRODUCTO</t>
  </si>
  <si>
    <t>Fecha de Inicio</t>
  </si>
  <si>
    <t>Fecha Terminación</t>
  </si>
  <si>
    <t>I TRIMESTRE</t>
  </si>
  <si>
    <t>II TRIMESTRE</t>
  </si>
  <si>
    <t>III TRIMESTRE</t>
  </si>
  <si>
    <t>IV TRIMESTRE</t>
  </si>
  <si>
    <t>RESULTADO ANUAL</t>
  </si>
  <si>
    <t>% Proyectado</t>
  </si>
  <si>
    <t>%Ejecutado</t>
  </si>
  <si>
    <t>RESULTADO TRIMESTRE I</t>
  </si>
  <si>
    <t>AVANCES</t>
  </si>
  <si>
    <t>EVIDENCIAS</t>
  </si>
  <si>
    <t>% Proyectado para el trimestre</t>
  </si>
  <si>
    <t>RESULTADO TRIMESTRE II</t>
  </si>
  <si>
    <t>RESULTADO  ACUMULADO TRIMESTRE III</t>
  </si>
  <si>
    <t>RESULTADO TRIMESTRE III</t>
  </si>
  <si>
    <t>RESULTADO FINAL</t>
  </si>
  <si>
    <t>A1</t>
  </si>
  <si>
    <t>Actualizar e implementar los Instrumentos Archivísticos.</t>
  </si>
  <si>
    <t>Actualizar una Tabla de Retención Documental para el DADEP.</t>
  </si>
  <si>
    <t>Tablas de Retención Documental actualizadas</t>
  </si>
  <si>
    <t>La actualización de las tablas de retención documental de la entidad se realizaran una vez se reciba el concepto técnico de convalidación, de este instrumento archivístico, por parte del Archivo de Bogotá. ( Se envió la propuesta objeto de convalidación en el mes de noviembre de la vigencia anterior).</t>
  </si>
  <si>
    <t>De acuerdo con el concepto técnico emitido por el Archivo de Bogotá, se atendieron  las observaciones solicitadas a las ocho (8) tablas de retención documental, se ajustó su codificación y el cuadro de clasificación documental.
Se cumplió la meta al 100% en el segundo trimestre de la vigencia, toda vez que se logró actualizar las ocho tablas de retención documental - TRD. Las cuales  fueron aprobadas por el Comite institucional de Gestión y Desempeño.</t>
  </si>
  <si>
    <t xml:space="preserve">Carpeta Publica:
TRD actualizadas: \\172.26.1.6\pub\EVIDENCIAS SEGUIMIENTO PGD y PINAR\Gestión Documental 2023\Trimestre II\1. Actualizar e implementar los Instrumentos Archivísticos\1. Actualización TRD
</t>
  </si>
  <si>
    <t>META CUMPLIDA EN EL SEGUNDO TRIMESTRE DE LA VIGENCIA:
Se cumplió la meta al 100% en el segundo trimestre de la vigencia, toda vez que se logró actualizar las ocho tablas de retención documental - TRD. Las cuales  fueron aprobadas por el Comite Institucional de Gestión y Desempeño.</t>
  </si>
  <si>
    <t>Carpeta Publica:
TRD actualizadas: \\172.26.1.6\pub\EVIDENCIAS SEGUIMIENTO PGD y PINAR\Gestión Documental 2023\Trimestre III\1. Actualizar e implementar los Instrumentos Archivísticos\1. Actualización TRD</t>
  </si>
  <si>
    <t>A2</t>
  </si>
  <si>
    <t>Actualizar, revisar y aprobar el Programa de Gestión Documental- PGD.</t>
  </si>
  <si>
    <t xml:space="preserve">PGD actualizado </t>
  </si>
  <si>
    <t>Se cumplió la meta al 100% en el primer trimestre de la vigencia, toda vez que se actualizó, revisó y aprobó el Programa de Gestión Documental - PGD, el cual fue publicado en la página web de la entidad antes del 31 de enero de 2023.</t>
  </si>
  <si>
    <t>Documento PGD publicado en la página web de la entidad.
Link https://www.dadep.gov.co/sites/default/files/planeacion/2023-02/programa-de-gestion-documental-pgd-vigencia-2023_0.pdf
Tabla de retención documental del proceso de Gestión Documental.</t>
  </si>
  <si>
    <t>META CUMPLIDA EN EL PRIMER TRIMESTRE DE LA VIGENCIA:
Se actualizó, revisó y aprobó el Programa de Gestión Documental - PGD, el cual fue publicado en la página web de la entidad antes del
31 de enero de 2022</t>
  </si>
  <si>
    <t xml:space="preserve">Documento PGD publicado en la página web de la entidad.
Link https://www.dadep.gov.co/sites/default/files/planeacion/2023-02/programa-de-gestion-documental-pgd-vigencia-2023_0.pdf
</t>
  </si>
  <si>
    <t>META CUMPLIDA EN EL PRIMER TRIMESTRE DE LA VIGENCIA:
Se actualizó, revisó y aprobó el Programa de Gestión Documental - PGD, el cual fue publicado en la página web de la entidad antes del 31 de enero de 2022</t>
  </si>
  <si>
    <t>A3</t>
  </si>
  <si>
    <t>Actualizar, revisar y aprobar el Plan de Institucional de Archivos- PINAR.</t>
  </si>
  <si>
    <t xml:space="preserve">PINAR actualizado </t>
  </si>
  <si>
    <t>Se cumplió la meta al 100% en el primer trimestre de la vigencia, toda vez que se actualizó, revisó y aprobó el Plan Institucional de Archivos - PINAR, el cual fue publicado en la página web de la entidad antes del 31 de enero de 2023.</t>
  </si>
  <si>
    <t>Documento PINAR publicado en la página web de la entidad.
Link https://www.dadep.gov.co/sites/default/files/planeacion/2023-02/programa-de-gestion-documental-pgd-vigencia-2023_0.pdf
Tabla de retención documental del proceso de Gestión Documental.</t>
  </si>
  <si>
    <t>META CUMPLIDA EN EL PRIMER TRIMESTRE DE LA VIGENCIA:
Se actualizó, revisó y aprobó el Plan Institucional de Archivos - PINAR, el cual fue publicado en la página web de la entidad antes del 31 de enero de 2023.</t>
  </si>
  <si>
    <t xml:space="preserve">Documento PINAR publicado en la página web de la entidad.
Link https://www.dadep.gov.co/sites/default/files/planeacion/2023-02/programa-de-gestion-documental-pgd-vigencia-2023_0.pdf
</t>
  </si>
  <si>
    <t>A4</t>
  </si>
  <si>
    <t>Elaborar y actualizar el Inventario Documental de la Entidad.</t>
  </si>
  <si>
    <t>Inventario actualizado</t>
  </si>
  <si>
    <t>Durante el primer trimestre se cumplió la meta trimestral del  100%, toda vez que se elaboró y actualizó el inventario documental de la entidad, incluyendo las transferencias documentales recibidas de las dependencias  y las modificaciones presentadas a la fecha.</t>
  </si>
  <si>
    <t>carpeta Pública:
Formato único de Inventario documental - FUID actualizado.
Tabla de retención documental del proceso de Gestión Documental.</t>
  </si>
  <si>
    <t xml:space="preserve">META CUMPLIDA EN EL PRIMER TRIMESTRE DE LA VIGENCIA:
Se elaboró y actualizó el inventario documental de la entidad. y mantendra actualizado de acuerdo a las transferencias documentales y/o modificaciones futuras. </t>
  </si>
  <si>
    <t xml:space="preserve">carpeta Pública:
Formato único de Inventario documental - FUID actualizado.
</t>
  </si>
  <si>
    <t xml:space="preserve">META CUMPLIDA EN EL PRIMER TRIMESTRE DE LA VIGENCIA:
Se elaboró y actualizó el inventario documental de la entidad y se mantendrá actualizado de acuerdo a las transferencias documentales y/o modificaciones futuras. </t>
  </si>
  <si>
    <t>A5</t>
  </si>
  <si>
    <t>Actualizar el Banco Terminológico de series, Subseries y tipos documentales una vez aprobada la actualización de la TRD.</t>
  </si>
  <si>
    <t>Banco Terminológico actualizado</t>
  </si>
  <si>
    <t>La actualización del Banco Terminológico de Series, Subseries y Tipos Documentales se realizará una vez aprobada la actualización de las Tablas de Retención Documental - TRD de la entidad, por parte del Archivo de Bogotá.</t>
  </si>
  <si>
    <t xml:space="preserve">La actualización del Banco Terminológico de Series, Subseries y Tipos Documentales se realizará una vez sean convalidadas las Tablas de Retención Documental por el Archivo de Bogotá. </t>
  </si>
  <si>
    <t>La actualización del Banco Terminológico de Series, Subseries y Tipos Documentales se realizará una vez sean convalidadas las Tablas de Retención Documental por el Archivo de Bogotá.  El Dadep se encuentra a la espera de recibir respuesta para la actualización de la tabla.</t>
  </si>
  <si>
    <t>A6</t>
  </si>
  <si>
    <t>Revisar y ajustar si fuera el caso los procesos, procedimientos, guías, instructivos, manuales y formatos correspondientes al proceso de Gestión Documental.</t>
  </si>
  <si>
    <t xml:space="preserve">Guías, instructivos, manuales y formatos actualizados </t>
  </si>
  <si>
    <t>Actividad programada para el mes de abril. Se entregaran a la Oficina Asesora de Planeación los procedimientos de los procesos archivísticos de planeación, producción, gestión y trámite, organización, transferencia, disposición final y preservación a largo plazo.</t>
  </si>
  <si>
    <t>33.3%</t>
  </si>
  <si>
    <t xml:space="preserve">Durante el primer trimestre se entregaran a la Oficina Asesora de Planeación los procedimientos de los procesos archivísticos de planeación, producción, gestión y trámite, organización, transferencia, disposición final y preservación a largo plazo.
Durante el segundo trimestre de la vigencia se elaboraron los procedimientos de los procesos archivísticos de planeación, producción, gestión y trámite, organización, organización y disposición final. Cumpliendo con el 33,3% programado para el trimestre.
 </t>
  </si>
  <si>
    <t xml:space="preserve">Carpeta Publica:
Avance del documento Plan de Preservación digital: \\172.26.1.6\pub\EVIDENCIAS SEGUIMIENTO PGD y PINAR\Gestión Documental 2023\Trimestre II\1. Actualizar e implementar los Instrumentos Archivísticos\6. Ajuste procedimientos
</t>
  </si>
  <si>
    <t>Durante el primer trimestre se entregaran a la Oficina Asesora de Planeación los procedimientos de los procesos archivísticos de planeación, producción, gestión y trámite, organización, transferencia, disposición final y preservación a largo plazo.
Durante el segundo trimestre de la vigencia se elaboraron los procedimientos de los procesos archivísticos de producción, gestión y trámite, organización y disposición final. Cumpliendo con el 33,3% programado para el trimestre.
El área responsable actualizó los formatos, procedimientos, instructivos y manuales correspondientes al proceso de Gestión Documental, a la fecha se encuentran en el proceso de publicación en el visor de documentos.</t>
  </si>
  <si>
    <t xml:space="preserve">Carpeta Publica:
Avance del documento Plan de Preservación digital: \\172.26.1.6\pub\EVIDENCIAS SEGUIMIENTO PGD y PINAR\Gestión Documental 2023\Trimestre III\1. Actualizar e implementar los Instrumentos Archivísticos\6. Ajuste procedimientos
</t>
  </si>
  <si>
    <t>A7</t>
  </si>
  <si>
    <t xml:space="preserve">Actualizar el diagnóstico integral de archivos </t>
  </si>
  <si>
    <t xml:space="preserve">Diagnóstico integral de archivo actualizado </t>
  </si>
  <si>
    <t>Actividad programada para iniciar el mes de abril de 2023.</t>
  </si>
  <si>
    <t xml:space="preserve">Durante el segundo trimestre de la vigencia se elaboró la introducción, objetivos, alcance, metodología, desarrollo del diagnóstico, reseña  institucional, estructura orgánica vigente, mapas de procesos, contexto institucional y datos generales, correspondiendo esto a un avance del 50%.
</t>
  </si>
  <si>
    <t>Carpeta Publica:
Avance del documento Diagnóstico Integral de Archivo:\\172.26.1.6\pub\EVIDENCIAS SEGUIMIENTO PGD y PINAR\Gestión Documental 2023\Trimestre II\1. Actualizar e implementar los Instrumentos Archivísticos\7. Avance Diagnostico Integral</t>
  </si>
  <si>
    <t>Durante el segundo trimestre de la vigencia se elaboró la introducción, objetivos, alcance, metodología, desarrollo del diagnóstico, reseña  institucional, estructura orgánica vigente, mapas de procesos, contexto institucional y datos generales, correspondiendo esto a un avance del  diagnóstico en un 50%.
Durante el tercer trimestre de la vigencia se elaboró la actualización a la evaluación de los aspectos administrativos de la función archivística y de conservación documental, correspondiendo esto a un avance del 30%.</t>
  </si>
  <si>
    <t>Carpeta Publica:
Avance del documento Diagnóstico Integral de Archivo:\\172.26.1.6\pub\EVIDENCIAS SEGUIMIENTO PGD y PINAR\Gestión Documental 2023\Trimestre III\1. Actualizar e implementar los Instrumentos Archivísticos\7. Avance Diagnostico Integral</t>
  </si>
  <si>
    <t>A8</t>
  </si>
  <si>
    <t>Formular y aprobar los programas especificos del Programa de Gestión Documental. (Programa de gestión de documentos electrónicos, Programa de documentos vitales o esenciales y Programa de normalización de formas y formularios electrónicos).</t>
  </si>
  <si>
    <t xml:space="preserve">Avance documento técnico de los Programas especificos del PGD </t>
  </si>
  <si>
    <t xml:space="preserve">Durante el segundo trimestre de la vigencia se elaboró la Introducción, aspectos generales, objetivo, alcance, responsables, cronograma, normatividad, documentos vitales o esenciales y clasificación de documentos vitales o esenciales. Cumpliendo con el 33.3% programado para el trimestre.
</t>
  </si>
  <si>
    <t>Carpeta Publica:
Avance del documento Programas especificos: \\172.26.1.6\pub\EVIDENCIAS SEGUIMIENTO PGD y PINAR\Gestión Documental 2023\Trimestre II\1. Actualizar e implementar los Instrumentos Archivísticos\8. Avance documento programas especificos</t>
  </si>
  <si>
    <t>Durante el segundo trimestre de la vigencia se elaboró la Introducción, aspectos generales, objetivo, alcance, responsables, cronograma, normatividad, documentos vitales o esenciales y clasificación de documentos vitales o esenciales. Cumpliendo con el 33.3% programado para el trimestre.
Durante el tercer trimestre se avanzó en el documento técnico Programa de gestión de documentos electrónicos en los siguientes ítems: introducción, propósito, objetivo, alcance, beneficios, marco normativo y marco conceptual. Así mismo, se amplió el capítulo tres del Programa de documentos vitales o esenciales, complementando la clasificación, características, importancia y métodos de protección de los documentos vitales. Cumpliendo con el 33,3% programado para el trimestre.</t>
  </si>
  <si>
    <t>Carpeta Publica:
Avance del documento Programas especificos: \\172.26.1.6\pub\EVIDENCIAS SEGUIMIENTO PGD y PINAR\Gestión Documental 2023\Trimestre III\1. Actualizar e implementar los Instrumentos Archivísticos\8. Avance documento programas especificos</t>
  </si>
  <si>
    <t>A9</t>
  </si>
  <si>
    <t>Elaborar y aprobar el Sistema Integrado de Conservación SIC (Plan de preservación digital).</t>
  </si>
  <si>
    <t>Avance Documento Técnico SIC</t>
  </si>
  <si>
    <t xml:space="preserve">Durante el primer trimestre de la vigencia se avanzó en un 25% de la meta programada, toda vez que se elaboró la Introducción, objetivos (general y específicos), alcance, referencias normativas del Plan de Preservación a Largo Plazo. </t>
  </si>
  <si>
    <t>Carpeta Publica:
Avance del documento Plan de Preservación digital: \\172.26.1.6\pub\EVIDENCIAS SEGUIMIENTO PGD y PINAR\Gestión Documental 2023\Trimestre I\1. Actualizar e implementar los Instrumentos Archivísticos\9. SIC - Plan Preservacipn Digital
Tabla de retención documental del proceso de Gestión Documental.</t>
  </si>
  <si>
    <t xml:space="preserve">Durante primer trimestre se avanzó en un 25% de la meta programada, toda vez que se elaboró la Introducción, objetivos (general y específicos), alcance, referencias normativas del Plan de Preservación a Largo Plazo. 
Durante el segundo trimestre de la vigencia se elaboraron los, roles, marco normativo, metodología, componentes, capitulo I. Plan de Conservación Documental, capitulo II: Plan de Preservación a largo plazo, glosario y referencias. Cumpliendo con el 25% programado para el trimestre.
</t>
  </si>
  <si>
    <t>Carpeta Publica:
Avance del documento Plan de Preservación digital: \\172.26.1.6\pub\EVIDENCIAS SEGUIMIENTO PGD y PINAR\Gestión Documental 2023\Trimestre II\1. Actualizar e implementar los Instrumentos Archivísticos\9. SIC - Plan Preservacipn Digital
Tabla de retención documental del proceso de Gestión Documental.</t>
  </si>
  <si>
    <t>Durante el primer trimestre se avanzó en un 25% de la meta programada, toda vez que se elaboró la Introducción, objetivos (general y específicos), alcance, referencias normativas del Plan de Preservación a Largo Plazo. 
Durante el segundo trimestre de la vigencia se elaboraron los, roles, marco normativo, metodología, componentes, capitulo I. Plan de Conservación Documental, capitulo II: Plan de Preservación a largo plazo, glosario y referencias. Cumpliendo con el 25% programado para el trimestre.
Durante el tercer trimestre de la vigencia se elaboraron los principios de la preservación digital a largo plazo y se revisó la redacción de todo el documento Plan de Preservación Digital a largo plazo. Cumpliendo con el 25% programado para el trimestre. A la fecha se ha avanzado en un 75%.</t>
  </si>
  <si>
    <t>Carpeta Publica:
Avance del documento Plan de Preservación digital: \\172.26.1.6\pub\EVIDENCIAS SEGUIMIENTO PGD y PINAR\Gestión Documental 2023\Trimestre III\1. Actualizar e implementar los Instrumentos Archivísticos\9. SIC - Plan Preservacipn Digital
Tabla de retención documental del proceso de Gestión Documental.</t>
  </si>
  <si>
    <t>A10</t>
  </si>
  <si>
    <t>Realizar seguimiento a las transferencias documentales y a la tabla de retención documental</t>
  </si>
  <si>
    <t xml:space="preserve">Aplicar e implementar la Tabla de Retención Documental a los documentos del Archivo Central que hayan cumplido el tiempo de retención. </t>
  </si>
  <si>
    <t xml:space="preserve">Inventario de expedientes que cumplieron su tiempo de retención en el archivo central  </t>
  </si>
  <si>
    <t>En el primer trimestre se realizó el proceso de revisión para seleccionar los documentos a eliminar del archivo central. Con esta actividad se cumplió el 25% de la meta programada para el trimestre.</t>
  </si>
  <si>
    <t>Carpeta Pública: 
Link: \\172.26.1.6\pub\EVIDENCIAS SEGUIMIENTO PGD y PINAR\Gestión Documental 2023\Trimestre I\2. Realizar seguimiento a las transferencias y a las Tablas de Retención Documental\10. Docuemntos a eliminar</t>
  </si>
  <si>
    <t>En el primer trimestre se realizó el proceso de revisión para seleccionar los documentos a eliminar del archivo central. Con esta actividad se cumplió el 25%.
Durante el segundo trimestre se realizó el inventario documental con la información de los expedientes que cumplieron su tiempo de retención en el Archivo Central. Cumpliendo con el 25% programado para el trimestre y el 100% para la vigencia.</t>
  </si>
  <si>
    <t>Carpeta Pública: 
Link: \\172.26.1.6\pub\EVIDENCIAS SEGUIMIENTO PGD y PINAR\Gestión Documental 2023\Trimestre II\2. Realizar seguimiento a las transferencias y a las Tablas de Retención Documental\10. Docuemntos a eliminar</t>
  </si>
  <si>
    <t xml:space="preserve">META CUMPLIDA EN EL SEGUNDO TRIMESTRE DEL AÑO
Se cumplió la meta al 100% en el segundo trimestre de la vigencia, toda vez que se logró realizar el inventario documental con la información de los expedientes que cumplieron su tiempo de retención en el Archivo Central. Ajustamos el porcentaje de cumplimiento del segundo trimestre.
</t>
  </si>
  <si>
    <t>Carpeta Pública: 
Link: \\172.26.1.6\pub\EVIDENCIAS SEGUIMIENTO PGD y PINAR\Gestión Documental 2023\Trimestre III\2. Realizar seguimiento a las transferencias y a las Tablas de Retención Documental\10. Docuemntos a eliminar</t>
  </si>
  <si>
    <t>A11</t>
  </si>
  <si>
    <t>Realizar la eliminación aplicando las técnicas que correspondan y los respectivos formatos de actas de eliminación e inventarios.</t>
  </si>
  <si>
    <t>Informe y evidencias de documentos eliminados</t>
  </si>
  <si>
    <t>Actividad programada para el mes de octubre de 2023.</t>
  </si>
  <si>
    <t>A12</t>
  </si>
  <si>
    <t xml:space="preserve">Verificar y organizar las transferencias documentales  recibidas por las diferentes áreas de acuerdo con el cronograma de transferencias para ser entregadas al archivo central. </t>
  </si>
  <si>
    <t>Actas de revisión y legalización de las transferencias documentales de las áreas que hayan entregado documentación</t>
  </si>
  <si>
    <t>La recepción de las transferencias documentales iniciará en el mes de abril, de acuerdo a lo programado en el Cronograma de transferencias 2023. No obstante, se revisó la documentación de la Dirección, Despacho Subdirección de Gestión Corporativa y Servicio al Ciudadano. Cumpliendo con el 25% de la meta programada.</t>
  </si>
  <si>
    <t>Carpeta Pública: 
Link: \\172.26.1.6\pub\EVIDENCIAS SEGUIMIENTO PGD y PINAR\Gestión Documental 2023\Trimestre I\2. Realizar seguimiento a las transferencias y a las Tablas de Retención Documental\12. Transferencias Documentales</t>
  </si>
  <si>
    <t>En el primer trimestre se revisó la documentación de la Dirección, Despacho Subdirección de Gestión Corporativa y Servicio al Ciudadano. Cumpliendo con el 25% de la meta programada.
De acuerdo con el cronograma de transferencias documentales en este periodo se legalizaron en el archivo central las transferencias de Dirección, Oficina de Control Disciplinario Interno,  Despacho Subdirección de Registro Inmobiliario, Despacho SGC, Atención a la Ciudadanía y Caja menor . 
Cumpliendo con el cronograma establecido y con el 25% programado para el trimestre.</t>
  </si>
  <si>
    <t>Carpeta Pública: 
Link: \\172.26.1.6\pub\EVIDENCIAS SEGUIMIENTO PGD y PINAR\Gestión Documental 2023\Trimestre II\2. Realizar seguimiento a las transferencias y a las Tablas de Retención Documental\12. Transferencias Documentales</t>
  </si>
  <si>
    <t xml:space="preserve">En el primer trimestre se revisó la documentación de la Dirección, Despacho Subdirección de Gestión Corporativa y Servicio al Ciudadano. Cumpliendo con el 25% de la meta programada.
En el segundo trimestre de acuerdo con el cronograma de transferencias documentales se legalizaron en el archivo central las transferencias de Dirección, Oficina de Control Disciplinario Interno,  Despacho Subdirección de Registro Inmobiliario, Despacho Subdirección de Gestión Corporativa, Atención a la Ciudadanía y Caja menor. 
De acuerdo con el cronograma de transferencias documentales en el tercer trimestre se legalizaron en el archivo central las transferencias de Procesos judiciales, Despacho Subdirección de Gestión Inmobiliaria y Contabilidad.  
Cumpliendo con el cronograma establecido y con el 25% programado para el trimestre.
</t>
  </si>
  <si>
    <t>Carpeta Pública: 
Link: \\172.26.1.6\pub\EVIDENCIAS SEGUIMIENTO PGD y PINAR\Gestión Documental 2023\Trimestre III\2. Realizar seguimiento a las transferencias y a las Tablas de Retención Documental\12. Transferencias Documentales</t>
  </si>
  <si>
    <t>A13</t>
  </si>
  <si>
    <t>Mantener actualizada la volumetría de cajas y ML de archivo gestión y central</t>
  </si>
  <si>
    <t>Volumetría de cajas actualizada</t>
  </si>
  <si>
    <t>Se realizó actualización mensual de la volumentría de cajas que reposan en el archivo central.
Cumpliendo con el 25% de la meta programada para el trimestre.</t>
  </si>
  <si>
    <t>Carpeta Pública:
Link: \\172.26.1.6\pub\EVIDENCIAS SEGUIMIENTO PGD y PINAR\Gestión Documental 2023\Trimestre I\2. Realizar seguimiento a las transferencias y a las Tablas de Retención Documental\13. Volumetria</t>
  </si>
  <si>
    <t>En el primer trimestre se realizó actualización mensual de la volumentría de cajas que reposan en el archivo central.
Se realizó actualización mensual de la volumentría de cajas que reposan en el archivo central.
Cumpliendo con el 25% de la meta programada para el trimestre.</t>
  </si>
  <si>
    <t>Carpeta Pública:
Link: \\172.26.1.6\pub\EVIDENCIAS SEGUIMIENTO PGD y PINAR\Gestión Documental 2023\Trimestre II\2. Realizar seguimiento a las transferencias y a las Tablas de Retención Documental\13. Volumetria</t>
  </si>
  <si>
    <t xml:space="preserve">
En lo corrido de la vigencia, se realizaron actualizaciones mensuales de la volumentria de cajas que reposan en el archivo central. Con esta actividad se da cumplimiento al 25% de avance programado para cada trimestre. A la fecha se tiene un avance de la actividad del 75%.</t>
  </si>
  <si>
    <t>Carpeta Pública:
Link: \\172.26.1.6\pub\EVIDENCIAS SEGUIMIENTO PGD y PINAR\Gestión Documental 2023\Trimestre III\2. Realizar seguimiento a las transferencias y a las Tablas de Retención Documental\13. Volumetria</t>
  </si>
  <si>
    <t>A14</t>
  </si>
  <si>
    <t>Hacer seguimiento a la aplicación de Hojas de control de Contratos e Historias laborales</t>
  </si>
  <si>
    <t>Acta de reunión</t>
  </si>
  <si>
    <t xml:space="preserve">En el primer trimestre se realizó la verificación  de la hoja de control de las historias laborales y de contratos. 
Cumpliendo con el 25% de la meta programada para el trimestre. </t>
  </si>
  <si>
    <t>Carpeta Pública:
Link: \\172.26.1.6\pub\EVIDENCIAS SEGUIMIENTO PGD y PINAR\Gestión Documental 2023\Trimestre I\2. Realizar seguimiento a las transferencias y a las Tablas de Retención Documental\14. Hojas de Control</t>
  </si>
  <si>
    <t>Carpeta Pública:
Link: \\172.26.1.6\pub\EVIDENCIAS SEGUIMIENTO PGD y PINAR\Gestión Documental 2023\Trimestre II\2. Realizar seguimiento a las transferencias y a las Tablas de Retención Documental\14. Hojas de Control</t>
  </si>
  <si>
    <t xml:space="preserve">En el primer  y segundo trimestre se realizó la verificación para la aplicación de las hojas de control de las historias laborales y de contratos, con esto se da cumplimiento al 25% de avance programado para cada trimestre.
En el tercer trimestre se continua con las reuniones de seguimiento para verificar la aplicación de las hojas de control de los contratos e historias laborales. Cumpliendo con el 25% programado para el trimestre. </t>
  </si>
  <si>
    <t>Carpeta Pública:
Link: \\172.26.1.6\pub\EVIDENCIAS SEGUIMIENTO PGD y PINAR\Gestión Documental 2023\Trimestre III\2. Realizar seguimiento a las transferencias y a las Tablas de Retención Documental\14. Hojas de Control</t>
  </si>
  <si>
    <t>A15</t>
  </si>
  <si>
    <t>Elaborar plan de transferencias  documentales secundarias para la documentación del archivo central que cumplió su tiempo de retención en el archivo de la entidad y que será enviado al Archivo de Bogotá para su conservación permanente.</t>
  </si>
  <si>
    <t>Plan de transferencias documentales secundarias</t>
  </si>
  <si>
    <t>Actividad programada para iniciar el mes de julio de 2023.</t>
  </si>
  <si>
    <t>Durante el tercer trimestre se elaboró el inventario documental de los expedientes que cumplieron su tiempo de retención en el Archivo Central. Con esta actividad se cumplió el 50% programado para el trimestre.</t>
  </si>
  <si>
    <t>Carpeta pública:
\\172.26.1.6\pub\EVIDENCIAS SEGUIMIENTO PGD y PINAR\Gestión Documental 2023\Trimestre III\2. Realizar seguimiento a las transferencias y a las Tablas de Retención Documental\15. Plan transferencias documentales secundarias</t>
  </si>
  <si>
    <t>A16</t>
  </si>
  <si>
    <t>Realizar seguimiento trimestral al cronograma de actividades del PGD y PINAR 2020 -2023.</t>
  </si>
  <si>
    <t>Reporte trimestral</t>
  </si>
  <si>
    <t>Se realizó seguimiento trimestral al cronograma de actividades del PGD y PINAR, el cual se publica en la página web de la entidad.
Cumpliendo con el 25% de la meta programada.</t>
  </si>
  <si>
    <t>Carpeta Pública:
Link: \\172.26.1.6\pub\EVIDENCIAS SEGUIMIENTO PGD y PINAR\Gestión Documental 2023\Trimestre I\2. Realizar seguimiento a las transferencias y a las Tablas de Retención Documental\16. Seguimientos Planes y Programas</t>
  </si>
  <si>
    <t xml:space="preserve">Se han realizado dos seguimientso trimestrales al cronograma de actividades del PGD y PINAR, los cuales se publicarón en la página web de la entidad.
</t>
  </si>
  <si>
    <t>Carpeta Pública:
Link: \\172.26.1.6\pub\EVIDENCIAS SEGUIMIENTO PGD y PINAR\Gestión Documental 2023\Trimestre II\2. Realizar seguimiento a las transferencias y a las Tablas de Retención Documental\16. Seguimientos Planes y Programas</t>
  </si>
  <si>
    <t xml:space="preserve">En lo corrido de la vigencia, se realizó seguimiento trimestral al cronograma de actividades del PGD y PINAR, el cual se publica en la página web de la entidad. Cumpliendo con lo programado en cada trimestre. </t>
  </si>
  <si>
    <t>Carpeta Pública:
Link: \\172.26.1.6\pub\EVIDENCIAS SEGUIMIENTO PGD y PINAR\Gestión Documental 2023\Trimestre III\2. Realizar seguimiento a las transferencias y a las Tablas de Retención Documental\16. Seguimientos Planes y Programas</t>
  </si>
  <si>
    <t>A17</t>
  </si>
  <si>
    <t>Fortalecer los conocimientos relacionados con el tema de Gestión Documental.</t>
  </si>
  <si>
    <t>Atender los requerimientos del Área de Talento Humano, relacionados con capacitaciones en temas de Gestión Documental.</t>
  </si>
  <si>
    <t>Actas de capacitación, diapositivas</t>
  </si>
  <si>
    <t>Durante el primer trimestre del año, el grupo de Gestión Documental capacitó a servidores y contratistas de la Subdirección de Gestión Inmobiliaria, en temas relacionados con la organización de archivos de gestión. Cumpliendo con el 33,33%  de la meta programada.</t>
  </si>
  <si>
    <t>Carpeta Pública:
Link: \\172.26.1.6\pub\EVIDENCIAS SEGUIMIENTO PGD y PINAR\Gestión Documental 2023\Trimestre I\3.Fortalecer los conocimientos relacionados con el tema de Gestión Documental\17. Capacitaciones
Tablas de retención documental</t>
  </si>
  <si>
    <t>En el primer trimestre el grupo de Gestión Documental capacitó a servidores y contratistas de la Subdirección de Gestión Inmobiliaria, en temas relacionados con la organización de archivos de gestión. 
Durante el segundo trimestre del año, el grupo de Gestión Documental capacitó a servidores y contratistas de la Subdirección de Gestión Inmobiliaria, en temas relacionados con la organización e incorporación de archivos de gestión, diligenciamiento FUID y radicación de comunicaciones oficiales. Cumpliendo con el 33,33%  de la meta programada.</t>
  </si>
  <si>
    <t xml:space="preserve">Carpeta Pública:
Link: \\172.26.1.6\pub\EVIDENCIAS SEGUIMIENTO PGD y PINAR\Gestión Documental 2023\Trimestre II\3.Fortalecer los conocimientos relacionados con el tema de Gestión Documental\17. Capacitaciones
</t>
  </si>
  <si>
    <t xml:space="preserve">En el primer trimestre el grupo de Gestión Documental capacitó a servidores y contratistas de la Subdirección de Gestión Inmobiliaria, en temas relacionados con la organización de archivos de gestión. 
Durante el segundo trimestre del año, el grupo de Gestión Documental capacitó a servidores y contratistas de la Subdirección de Gestión Inmobiliaria, en temas relacionados con la organización e incorporación de archivos de gestión, diligenciamiento FUID y radicación de comunicaciones oficiales. Cumpliendo con el 33,33%  de la meta programada.
Durante el tercer trimestre del año, el grupo de Gestión Documental realizó capacitaciones en temas relacionados con la manipulación de documentos de archivo, limpieza de archivos y clasificación y uso adecuado de los códigos de archivo. Cumpliendo el 100% de la meta programado.  
</t>
  </si>
  <si>
    <t xml:space="preserve">Carpeta Pública:
Link: \\172.26.1.6\pub\EVIDENCIAS SEGUIMIENTO PGD y PINAR\Gestión Documental 2023\Trimestre III\3.Fortalecer los conocimientos relacionados con el tema de Gestión Documental\17. Capacitaciones
</t>
  </si>
  <si>
    <t>A18</t>
  </si>
  <si>
    <t>Digitalizar documentos con fines de consulta</t>
  </si>
  <si>
    <t>Digitalización de la documentación del Archivo Central  para fines de consulta.</t>
  </si>
  <si>
    <t>Documentación del archivo central digitalizada en Royal</t>
  </si>
  <si>
    <t xml:space="preserve">Para la vigencia se tiene proyectado digitalizar 605 cajas referencia X-100 de los consecutivos de comunicaciones, correspondiente a los años 2002 hasta 2013.
En el primer trimestre se realizó la instalación del equipo en el archivo central y la prueba piloto, y se programó la digitalización de 113 cajas,  las restantes cajas 492 se dividirán en 164 cajas referencia X-100 para digitalizar en cada trimestre de la vigencia. </t>
  </si>
  <si>
    <t>Carpeta pública:
Link: \\172.26.1.6\pub\EVIDENCIAS SEGUIMIENTO PGD y PINAR\Gestión Documental 2023\Trimestre I\4.Digitalizar documentos con fines de consulta\18.1 Digitalizacion Archivo Central
Tabla de retención documental del proceso de Gestión documental.</t>
  </si>
  <si>
    <t>Durante el primer trimestre se realizó la instalación del equipo en el archivo central y la prueba piloto, y se programó la digitalización de 113 cajas,  las restantes cajas 492 se dividirán en 164 cajas referencia X-100 para digitalizar en cada trimestre de la vigencia. 
En el segundo trimestre se realizó la digitalización de 164 cajas,   referencia X-100 para digitalizar en cada trimestre de la vigencia. Cumpliendo con el 25% programado para el trimestre.</t>
  </si>
  <si>
    <t xml:space="preserve">Carpeta pública:
Link: \\172.26.1.6\pub\EVIDENCIAS SEGUIMIENTO PGD y PINAR\Gestión Documental 2023\Trimestre II\4.Digitalizar documentos con fines de consulta\18.1 Digitalizacion Archivo Central
</t>
  </si>
  <si>
    <t>Durante el primer trimestre se realizó la instalación del equipo en el archivo central y la prueba piloto, y se programó la digitalización de 113 cajas, las restantes cajas 492 se dividirán en 164 cajas referencia X-100 para digitalizar en cada trimestre de la vigencia. 
En el segundo trimestre se realizó la digitalización de 164 cajas referencia X-100. Cumpliendo con el 25% programado para el trimestre.
En el tercer trimestre se cumplió la meta de digitalizar 164 cajas. Cumpliendo con el 25% programado para el trimestre.</t>
  </si>
  <si>
    <t xml:space="preserve">Carpeta pública:
Link: \\172.26.1.6\pub\EVIDENCIAS SEGUIMIENTO PGD y PINAR\Gestión Documental 2023\Trimestre III\4.Digitalizar documentos con fines de consulta\18.1 Digitalizacion Archivo Central
</t>
  </si>
  <si>
    <t>Digitalización de la documentación del Archivo Central y Patrimonio Inmobiliario para fines de consulta.</t>
  </si>
  <si>
    <t>Documentación del archivo de patrimonio digitalizada en Royal</t>
  </si>
  <si>
    <t>En el primer trimestre se digitalizó e indexó el 100% de la documentación entregada por la Subdirección de Registro Inmobiliario-SRI; se digitalizaron 6.176 documentos con fines de consulta en el aplicativo Royal.Cumpliendo con el 25% programado.</t>
  </si>
  <si>
    <t>Carpeta pública: Link: \\172.26.1.6\pub\EVIDENCIAS SEGUIMIENTO PGD y PINAR\Gestión Documental 2023\Trimestre I\4.Digitalizar documentos con fines de consulta\18.2 Digitalizacion Archivo de Patrimonio
Tablas de retención documental.</t>
  </si>
  <si>
    <t>En el primer trimestre se digitalizó e indexó el 100% de la documentación entregada por la Subdirección de Registro Inmobiliario-SRI; se digitalizaron 6.176 documentos con fines de consulta en el aplicativo Royal.
En el segundo trimestre se digitalizó e indexó el 100% de la documentación entregada por la Subdirección de Registro Inmobiliario, se digitalizaron 3.066 documentos con fines de consulta en el aplicativo Royal. Cumpliendo con el 25% programado.</t>
  </si>
  <si>
    <t xml:space="preserve">Carpeta pública: Link: \\172.26.1.6\pub\EVIDENCIAS SEGUIMIENTO PGD y PINAR\Gestión Documental 2023\Trimestre II\4.Digitalizar documentos con fines de consulta\18.2 Digitalizacion Archivo de Patrimonio
</t>
  </si>
  <si>
    <t>En el primer trimestre se digitalizó e indexó el 100% de la documentación entregada por la Subdirección de Registro Inmobiliario-SRI; se digitalizaron 6.176 documentos con fines de consulta en el aplicativo Royal.
En el segundo trimestre se digitalizó e indexó el 100% de la documentación entregada por la Subdirección de Registro Inmobiliario, se digitalizaron 3.066 documentos con fines de consulta en el aplicativo Royal. Cumpliendo con el 25% programado.
En el tercer trimestre se digitalizó e indexó el 100% de la documentación entregada por la Subdirección de Registro Inmobiliario, se digitalizaron 2.511 documentos con fines de consulta en el aplicativo Royal. Cumpliendo con el 25% programado.</t>
  </si>
  <si>
    <t xml:space="preserve">Carpeta pública: Link: \\172.26.1.6\pub\EVIDENCIAS SEGUIMIENTO PGD y PINAR\Gestión Documental 2023\Trimestre III\4.Digitalizar documentos con fines de consulta\18.2 Digitalizacion Archivo de Patrimonio
</t>
  </si>
  <si>
    <t>INDICADORES</t>
  </si>
  <si>
    <t xml:space="preserve">Proyectó: Maria Alexandra Rodríguez Bolaños / Profesional Gestión Documental </t>
  </si>
  <si>
    <t>Trimestral</t>
  </si>
  <si>
    <t>% de actividades programadas en el trimestre/actividades desarrolladas en el trimestre</t>
  </si>
  <si>
    <t>Revisado: Natalia Zamudio Z./ Asesora Subdirección de Gestión Corporativa</t>
  </si>
  <si>
    <t>Aprobó: Diana Maria Camargo Pulido / Subdirectora de Gestión Corporativa</t>
  </si>
  <si>
    <t>Anual</t>
  </si>
  <si>
    <t>% de actividades desarrolladas a la fecha% / de actividades programadas en el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</si>
</sst>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0"/>
      <name val="Arial"/>
      <family val="2"/>
    </font>
    <font>
      <sz val="11"/>
      <name val="Museo Sans 300"/>
      <family val="3"/>
    </font>
    <font>
      <b/>
      <sz val="12"/>
      <color theme="0"/>
      <name val="Arial"/>
      <family val="2"/>
    </font>
    <font>
      <b/>
      <sz val="14"/>
      <color rgb="FF000000"/>
      <name val="Arial"/>
      <family val="2"/>
    </font>
    <font>
      <b/>
      <sz val="11"/>
      <name val="Arial"/>
      <family val="2"/>
    </font>
    <font>
      <sz val="11"/>
      <name val="Arial"/>
      <family val="2"/>
    </font>
    <font>
      <sz val="11"/>
      <color theme="1"/>
      <name val="Arial"/>
      <family val="2"/>
    </font>
    <font>
      <b/>
      <sz val="18"/>
      <color theme="1"/>
      <name val="Arial"/>
      <family val="2"/>
    </font>
    <font>
      <sz val="11"/>
      <color rgb="FFFF0000"/>
      <name val="Arial"/>
      <family val="2"/>
    </font>
    <font>
      <b/>
      <sz val="14"/>
      <color rgb="FFFF0000"/>
      <name val="Arial"/>
      <family val="2"/>
    </font>
    <font>
      <b/>
      <sz val="12"/>
      <name val="Arial"/>
      <family val="2"/>
    </font>
    <font>
      <b/>
      <sz val="14"/>
      <name val="Arial"/>
      <family val="2"/>
    </font>
  </fonts>
  <fills count="10">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gray0625">
        <bgColor theme="0"/>
      </patternFill>
    </fill>
    <fill>
      <patternFill patternType="gray125">
        <bgColor theme="0"/>
      </patternFill>
    </fill>
    <fill>
      <patternFill patternType="solid">
        <fgColor theme="0"/>
        <bgColor rgb="FF000000"/>
      </patternFill>
    </fill>
    <fill>
      <patternFill patternType="solid">
        <fgColor theme="4" tint="0.79998168889431442"/>
        <bgColor indexed="64"/>
      </patternFill>
    </fill>
    <fill>
      <patternFill patternType="solid">
        <fgColor theme="7" tint="0.39997558519241921"/>
        <bgColor indexed="64"/>
      </patternFill>
    </fill>
    <fill>
      <patternFill patternType="solid">
        <fgColor theme="4"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123">
    <xf numFmtId="0" fontId="0" fillId="0" borderId="0" xfId="0"/>
    <xf numFmtId="9" fontId="2" fillId="3" borderId="1" xfId="0" applyNumberFormat="1" applyFont="1" applyFill="1" applyBorder="1" applyAlignment="1">
      <alignment horizontal="center" vertical="center" wrapText="1"/>
    </xf>
    <xf numFmtId="9" fontId="0" fillId="0" borderId="0" xfId="1" applyFont="1"/>
    <xf numFmtId="9" fontId="0" fillId="0" borderId="0" xfId="0" applyNumberFormat="1"/>
    <xf numFmtId="0" fontId="0" fillId="0" borderId="0" xfId="0" applyAlignment="1">
      <alignment vertical="center"/>
    </xf>
    <xf numFmtId="0" fontId="0" fillId="2" borderId="0" xfId="0" applyFill="1"/>
    <xf numFmtId="0" fontId="5" fillId="7" borderId="7" xfId="0" applyFont="1" applyFill="1" applyBorder="1" applyAlignment="1">
      <alignment horizontal="center" vertical="center"/>
    </xf>
    <xf numFmtId="0" fontId="0" fillId="2" borderId="0" xfId="0" applyFill="1" applyAlignment="1">
      <alignment vertical="center"/>
    </xf>
    <xf numFmtId="0" fontId="5" fillId="7" borderId="9" xfId="0" applyFont="1" applyFill="1" applyBorder="1" applyAlignment="1">
      <alignment horizontal="center" vertical="center" wrapText="1"/>
    </xf>
    <xf numFmtId="0" fontId="5" fillId="7" borderId="2" xfId="0" applyFont="1" applyFill="1" applyBorder="1" applyAlignment="1">
      <alignment horizontal="center" vertical="center" wrapText="1"/>
    </xf>
    <xf numFmtId="9" fontId="5" fillId="7" borderId="9" xfId="0" applyNumberFormat="1" applyFont="1" applyFill="1" applyBorder="1" applyAlignment="1">
      <alignment horizontal="center" vertical="center" wrapText="1"/>
    </xf>
    <xf numFmtId="0" fontId="5" fillId="7" borderId="25"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7" fillId="2" borderId="3" xfId="0" applyFont="1" applyFill="1" applyBorder="1" applyAlignment="1">
      <alignment horizontal="justify" vertical="center" wrapText="1"/>
    </xf>
    <xf numFmtId="0" fontId="7" fillId="2" borderId="3" xfId="0" applyFont="1" applyFill="1" applyBorder="1" applyAlignment="1">
      <alignment horizontal="left" vertical="center" wrapText="1"/>
    </xf>
    <xf numFmtId="14" fontId="7" fillId="2" borderId="3" xfId="0" applyNumberFormat="1" applyFont="1" applyFill="1" applyBorder="1" applyAlignment="1">
      <alignment horizontal="center" vertical="center" wrapText="1"/>
    </xf>
    <xf numFmtId="9" fontId="6" fillId="2" borderId="3" xfId="0" applyNumberFormat="1"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0" fontId="6" fillId="2" borderId="3" xfId="0" applyFont="1" applyFill="1" applyBorder="1" applyAlignment="1">
      <alignment horizontal="justify" vertical="center" wrapText="1"/>
    </xf>
    <xf numFmtId="0" fontId="6" fillId="4" borderId="1" xfId="0" applyFont="1" applyFill="1" applyBorder="1" applyAlignment="1">
      <alignment horizontal="justify" vertical="center" wrapText="1"/>
    </xf>
    <xf numFmtId="9" fontId="6" fillId="2" borderId="24" xfId="0" applyNumberFormat="1" applyFont="1" applyFill="1" applyBorder="1" applyAlignment="1">
      <alignment horizontal="center" vertical="center" wrapText="1"/>
    </xf>
    <xf numFmtId="9" fontId="6" fillId="2" borderId="19" xfId="0" applyNumberFormat="1" applyFont="1" applyFill="1" applyBorder="1" applyAlignment="1">
      <alignment horizontal="justify" vertical="center" wrapText="1"/>
    </xf>
    <xf numFmtId="0" fontId="6" fillId="2" borderId="1" xfId="0" applyFont="1" applyFill="1" applyBorder="1" applyAlignment="1">
      <alignment horizontal="justify" vertical="center" wrapText="1"/>
    </xf>
    <xf numFmtId="9" fontId="6" fillId="2" borderId="18" xfId="0" applyNumberFormat="1" applyFont="1" applyFill="1" applyBorder="1" applyAlignment="1">
      <alignment horizontal="justify" vertical="center" wrapText="1"/>
    </xf>
    <xf numFmtId="0" fontId="6" fillId="2" borderId="18" xfId="0" applyFont="1" applyFill="1" applyBorder="1" applyAlignment="1">
      <alignment horizontal="justify" vertical="center" wrapText="1"/>
    </xf>
    <xf numFmtId="0" fontId="6" fillId="2" borderId="24" xfId="0" applyFont="1" applyFill="1" applyBorder="1" applyAlignment="1">
      <alignment horizontal="justify" vertical="center" wrapText="1"/>
    </xf>
    <xf numFmtId="0" fontId="6" fillId="7" borderId="8"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9" fontId="6" fillId="2" borderId="1" xfId="0" applyNumberFormat="1" applyFont="1" applyFill="1" applyBorder="1" applyAlignment="1">
      <alignment horizontal="left" vertical="center" wrapText="1"/>
    </xf>
    <xf numFmtId="0" fontId="6" fillId="2" borderId="19" xfId="0" applyFont="1" applyFill="1" applyBorder="1" applyAlignment="1">
      <alignment horizontal="justify" vertical="center" wrapText="1"/>
    </xf>
    <xf numFmtId="9" fontId="6" fillId="5" borderId="3" xfId="0" applyNumberFormat="1" applyFont="1" applyFill="1" applyBorder="1" applyAlignment="1">
      <alignment horizontal="center" vertical="center" wrapText="1"/>
    </xf>
    <xf numFmtId="0" fontId="6" fillId="4" borderId="26" xfId="0" applyFont="1" applyFill="1" applyBorder="1" applyAlignment="1">
      <alignment horizontal="justify" vertical="center" wrapText="1"/>
    </xf>
    <xf numFmtId="164" fontId="6" fillId="2" borderId="1" xfId="0" applyNumberFormat="1" applyFont="1" applyFill="1" applyBorder="1" applyAlignment="1">
      <alignment horizontal="center" vertical="center" wrapText="1"/>
    </xf>
    <xf numFmtId="0" fontId="6" fillId="2" borderId="26" xfId="0" applyFont="1" applyFill="1" applyBorder="1" applyAlignment="1">
      <alignment horizontal="justify" vertical="center" wrapText="1"/>
    </xf>
    <xf numFmtId="9" fontId="0" fillId="2" borderId="0" xfId="0" applyNumberFormat="1" applyFill="1" applyAlignment="1">
      <alignment vertical="center"/>
    </xf>
    <xf numFmtId="9" fontId="6" fillId="4" borderId="1" xfId="0" applyNumberFormat="1" applyFont="1" applyFill="1" applyBorder="1" applyAlignment="1">
      <alignment horizontal="center" vertical="center" wrapText="1"/>
    </xf>
    <xf numFmtId="9" fontId="0" fillId="2" borderId="0" xfId="1" applyFont="1" applyFill="1" applyAlignment="1">
      <alignment vertical="center"/>
    </xf>
    <xf numFmtId="9" fontId="6" fillId="2" borderId="26" xfId="0" applyNumberFormat="1" applyFont="1" applyFill="1" applyBorder="1" applyAlignment="1">
      <alignment horizontal="center" vertical="center" wrapText="1"/>
    </xf>
    <xf numFmtId="0" fontId="6" fillId="2" borderId="2" xfId="0" applyFont="1" applyFill="1" applyBorder="1" applyAlignment="1">
      <alignment horizontal="justify" vertical="center" wrapText="1"/>
    </xf>
    <xf numFmtId="9" fontId="7" fillId="2" borderId="5" xfId="0" applyNumberFormat="1" applyFont="1" applyFill="1" applyBorder="1" applyAlignment="1">
      <alignment horizontal="justify" vertical="center" wrapText="1"/>
    </xf>
    <xf numFmtId="0" fontId="7" fillId="2" borderId="2" xfId="0" applyFont="1" applyFill="1" applyBorder="1" applyAlignment="1">
      <alignment horizontal="justify" vertical="center" wrapText="1"/>
    </xf>
    <xf numFmtId="9" fontId="6" fillId="2" borderId="2" xfId="0" applyNumberFormat="1" applyFont="1" applyFill="1" applyBorder="1" applyAlignment="1">
      <alignment horizontal="center" vertical="center" wrapText="1"/>
    </xf>
    <xf numFmtId="9" fontId="6" fillId="2" borderId="5" xfId="0" applyNumberFormat="1" applyFont="1" applyFill="1" applyBorder="1" applyAlignment="1">
      <alignment horizontal="justify" vertical="center" wrapText="1"/>
    </xf>
    <xf numFmtId="9" fontId="6" fillId="2" borderId="20" xfId="0" applyNumberFormat="1" applyFont="1" applyFill="1" applyBorder="1" applyAlignment="1">
      <alignment horizontal="center" vertical="center" wrapText="1"/>
    </xf>
    <xf numFmtId="0" fontId="6" fillId="2" borderId="5" xfId="0" applyFont="1" applyFill="1" applyBorder="1" applyAlignment="1">
      <alignment horizontal="justify" vertical="center" wrapText="1"/>
    </xf>
    <xf numFmtId="9" fontId="7" fillId="2" borderId="5" xfId="0" applyNumberFormat="1" applyFont="1" applyFill="1" applyBorder="1" applyAlignment="1">
      <alignment horizontal="justify" vertical="top" wrapText="1"/>
    </xf>
    <xf numFmtId="9" fontId="6" fillId="2" borderId="5" xfId="0" applyNumberFormat="1" applyFont="1" applyFill="1" applyBorder="1" applyAlignment="1">
      <alignment horizontal="justify" vertical="top" wrapText="1"/>
    </xf>
    <xf numFmtId="0" fontId="7" fillId="2" borderId="5" xfId="0" applyFont="1" applyFill="1" applyBorder="1" applyAlignment="1">
      <alignment horizontal="justify" vertical="center" wrapText="1"/>
    </xf>
    <xf numFmtId="14" fontId="7" fillId="2" borderId="1" xfId="0" applyNumberFormat="1" applyFont="1" applyFill="1" applyBorder="1" applyAlignment="1">
      <alignment horizontal="center" vertical="center" wrapText="1"/>
    </xf>
    <xf numFmtId="9" fontId="6" fillId="2" borderId="1" xfId="0" applyNumberFormat="1" applyFont="1" applyFill="1" applyBorder="1" applyAlignment="1">
      <alignment horizontal="justify" vertical="center" wrapText="1"/>
    </xf>
    <xf numFmtId="9" fontId="7" fillId="2" borderId="1" xfId="0" applyNumberFormat="1" applyFont="1" applyFill="1" applyBorder="1" applyAlignment="1">
      <alignment horizontal="justify" vertical="top" wrapText="1"/>
    </xf>
    <xf numFmtId="9" fontId="6" fillId="2" borderId="1" xfId="0" applyNumberFormat="1" applyFont="1" applyFill="1" applyBorder="1" applyAlignment="1">
      <alignment horizontal="justify" vertical="top" wrapText="1"/>
    </xf>
    <xf numFmtId="0" fontId="6" fillId="2" borderId="0" xfId="0" applyFont="1" applyFill="1" applyAlignment="1">
      <alignment horizontal="center" vertical="center" wrapText="1"/>
    </xf>
    <xf numFmtId="0" fontId="8" fillId="2" borderId="0" xfId="0" applyFont="1" applyFill="1" applyAlignment="1">
      <alignment horizontal="center" vertical="center" wrapText="1"/>
    </xf>
    <xf numFmtId="0" fontId="5" fillId="6" borderId="0" xfId="0" applyFont="1" applyFill="1" applyAlignment="1">
      <alignment vertical="center"/>
    </xf>
    <xf numFmtId="0" fontId="6" fillId="2" borderId="0" xfId="0" applyFont="1" applyFill="1" applyAlignment="1">
      <alignment horizontal="justify" vertical="center" wrapText="1"/>
    </xf>
    <xf numFmtId="0" fontId="9" fillId="2" borderId="0" xfId="0" applyFont="1" applyFill="1" applyAlignment="1">
      <alignment horizontal="justify" vertical="center" wrapText="1"/>
    </xf>
    <xf numFmtId="9" fontId="9" fillId="2" borderId="0" xfId="0" applyNumberFormat="1" applyFont="1" applyFill="1" applyAlignment="1">
      <alignment horizontal="center" vertical="center" wrapText="1"/>
    </xf>
    <xf numFmtId="164" fontId="10" fillId="2" borderId="0" xfId="0" applyNumberFormat="1" applyFont="1" applyFill="1" applyAlignment="1">
      <alignment horizontal="center" vertical="center" wrapText="1"/>
    </xf>
    <xf numFmtId="14" fontId="7" fillId="2" borderId="0" xfId="0" applyNumberFormat="1" applyFont="1" applyFill="1" applyAlignment="1">
      <alignment horizontal="center" vertical="center" wrapText="1"/>
    </xf>
    <xf numFmtId="9" fontId="6" fillId="2" borderId="0" xfId="0" applyNumberFormat="1" applyFont="1" applyFill="1" applyAlignment="1">
      <alignment horizontal="center" vertical="center" wrapText="1"/>
    </xf>
    <xf numFmtId="0" fontId="6" fillId="2" borderId="0" xfId="0" applyFont="1" applyFill="1" applyAlignment="1">
      <alignment vertical="center" wrapText="1"/>
    </xf>
    <xf numFmtId="9" fontId="12" fillId="6" borderId="1" xfId="0" applyNumberFormat="1" applyFont="1" applyFill="1" applyBorder="1" applyAlignment="1">
      <alignment horizontal="center" vertical="center" wrapText="1"/>
    </xf>
    <xf numFmtId="49" fontId="6" fillId="0" borderId="0" xfId="0" applyNumberFormat="1" applyFont="1" applyAlignment="1">
      <alignment horizontal="left" vertical="center"/>
    </xf>
    <xf numFmtId="49" fontId="6" fillId="0" borderId="0" xfId="0" applyNumberFormat="1" applyFont="1" applyAlignment="1">
      <alignment horizontal="left" vertical="center" wrapText="1"/>
    </xf>
    <xf numFmtId="49" fontId="6" fillId="0" borderId="0" xfId="0" applyNumberFormat="1" applyFont="1" applyAlignment="1">
      <alignment vertical="center" wrapText="1"/>
    </xf>
    <xf numFmtId="49" fontId="6" fillId="0" borderId="0" xfId="0" applyNumberFormat="1" applyFont="1" applyAlignment="1">
      <alignment horizontal="center" vertical="center" wrapText="1"/>
    </xf>
    <xf numFmtId="49" fontId="6" fillId="0" borderId="0" xfId="0" applyNumberFormat="1" applyFont="1" applyAlignment="1">
      <alignment vertical="center"/>
    </xf>
    <xf numFmtId="49" fontId="6" fillId="0" borderId="0" xfId="0" applyNumberFormat="1" applyFont="1" applyAlignment="1">
      <alignment horizontal="center" vertical="center"/>
    </xf>
    <xf numFmtId="164" fontId="11" fillId="2" borderId="0" xfId="0" applyNumberFormat="1" applyFont="1" applyFill="1" applyAlignment="1">
      <alignment vertical="center" wrapText="1"/>
    </xf>
    <xf numFmtId="9" fontId="12" fillId="6" borderId="1" xfId="1" applyFont="1" applyFill="1" applyBorder="1" applyAlignment="1">
      <alignment horizontal="center" vertical="center" wrapText="1"/>
    </xf>
    <xf numFmtId="164" fontId="12" fillId="2" borderId="0" xfId="0" applyNumberFormat="1" applyFont="1" applyFill="1" applyAlignment="1">
      <alignment horizontal="center" vertical="center" wrapText="1"/>
    </xf>
    <xf numFmtId="9" fontId="6" fillId="2" borderId="0" xfId="0" applyNumberFormat="1" applyFont="1" applyFill="1" applyAlignment="1">
      <alignment horizontal="justify" vertical="center" wrapText="1"/>
    </xf>
    <xf numFmtId="0" fontId="6" fillId="2" borderId="23"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1" xfId="0" applyFont="1" applyFill="1" applyBorder="1" applyAlignment="1">
      <alignment vertical="center"/>
    </xf>
    <xf numFmtId="9" fontId="6" fillId="2" borderId="21" xfId="0" applyNumberFormat="1" applyFont="1" applyFill="1" applyBorder="1" applyAlignment="1">
      <alignment vertical="center"/>
    </xf>
    <xf numFmtId="0" fontId="6" fillId="2" borderId="21" xfId="0" applyFont="1" applyFill="1" applyBorder="1" applyAlignment="1">
      <alignment horizontal="justify" vertical="center"/>
    </xf>
    <xf numFmtId="0" fontId="0" fillId="0" borderId="0" xfId="0" applyAlignment="1">
      <alignment horizontal="center" vertical="center"/>
    </xf>
    <xf numFmtId="0" fontId="0" fillId="8" borderId="0" xfId="0" applyFill="1" applyAlignment="1">
      <alignment horizontal="center" vertical="center"/>
    </xf>
    <xf numFmtId="0" fontId="0" fillId="8" borderId="0" xfId="0" applyFill="1" applyAlignment="1">
      <alignment vertical="center"/>
    </xf>
    <xf numFmtId="9" fontId="0" fillId="8" borderId="0" xfId="0" applyNumberFormat="1" applyFill="1" applyAlignment="1">
      <alignment vertical="center"/>
    </xf>
    <xf numFmtId="0" fontId="0" fillId="8" borderId="0" xfId="0" applyFill="1" applyAlignment="1">
      <alignment horizontal="justify" vertical="center"/>
    </xf>
    <xf numFmtId="0" fontId="6" fillId="0" borderId="1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14" fontId="7" fillId="0" borderId="3" xfId="0" applyNumberFormat="1" applyFont="1" applyBorder="1" applyAlignment="1">
      <alignment horizontal="center" vertical="center" wrapText="1"/>
    </xf>
    <xf numFmtId="9" fontId="6" fillId="0" borderId="3" xfId="0" applyNumberFormat="1" applyFont="1" applyBorder="1" applyAlignment="1">
      <alignment horizontal="center" vertical="center" wrapText="1"/>
    </xf>
    <xf numFmtId="9" fontId="6" fillId="0" borderId="1" xfId="0" applyNumberFormat="1" applyFont="1" applyBorder="1" applyAlignment="1">
      <alignment horizontal="center" vertical="center" wrapText="1"/>
    </xf>
    <xf numFmtId="0" fontId="6" fillId="0" borderId="1" xfId="0" applyFont="1" applyBorder="1" applyAlignment="1">
      <alignment horizontal="justify" vertical="center" wrapText="1"/>
    </xf>
    <xf numFmtId="9" fontId="6" fillId="0" borderId="19" xfId="0" applyNumberFormat="1" applyFont="1" applyBorder="1" applyAlignment="1">
      <alignment horizontal="justify" vertical="center" wrapText="1"/>
    </xf>
    <xf numFmtId="0" fontId="6" fillId="0" borderId="26" xfId="0" applyFont="1" applyBorder="1" applyAlignment="1">
      <alignment horizontal="justify" vertical="center" wrapText="1"/>
    </xf>
    <xf numFmtId="0" fontId="6" fillId="0" borderId="8" xfId="0" applyFont="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19" xfId="0" applyFont="1" applyBorder="1" applyAlignment="1">
      <alignment horizontal="justify" vertical="center" wrapText="1"/>
    </xf>
    <xf numFmtId="0" fontId="6"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0" xfId="0" applyFont="1" applyFill="1" applyAlignment="1">
      <alignment horizontal="center" vertical="center"/>
    </xf>
    <xf numFmtId="9" fontId="11" fillId="2" borderId="0" xfId="0" applyNumberFormat="1" applyFont="1" applyFill="1" applyAlignment="1">
      <alignment horizontal="right" vertical="center" wrapText="1"/>
    </xf>
    <xf numFmtId="9" fontId="11" fillId="2" borderId="27" xfId="0" applyNumberFormat="1" applyFont="1" applyFill="1" applyBorder="1" applyAlignment="1">
      <alignment horizontal="right" vertical="center" wrapText="1"/>
    </xf>
    <xf numFmtId="164" fontId="11" fillId="2" borderId="0" xfId="0" applyNumberFormat="1" applyFont="1" applyFill="1" applyAlignment="1">
      <alignment horizontal="right" vertical="center" wrapText="1" indent="1"/>
    </xf>
    <xf numFmtId="164" fontId="11" fillId="2" borderId="27" xfId="0" applyNumberFormat="1" applyFont="1" applyFill="1" applyBorder="1" applyAlignment="1">
      <alignment horizontal="right" vertical="center" wrapText="1" inden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xf>
    <xf numFmtId="0" fontId="5" fillId="7" borderId="1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4" fillId="9" borderId="10" xfId="0" applyFont="1" applyFill="1" applyBorder="1" applyAlignment="1">
      <alignment horizontal="center" vertical="center"/>
    </xf>
    <xf numFmtId="0" fontId="4" fillId="9" borderId="14"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17" xfId="0" applyFont="1" applyFill="1" applyBorder="1" applyAlignment="1">
      <alignment horizontal="center" vertical="center"/>
    </xf>
    <xf numFmtId="0" fontId="5" fillId="7" borderId="22" xfId="0" applyFont="1" applyFill="1" applyBorder="1" applyAlignment="1">
      <alignment horizontal="center" vertical="center"/>
    </xf>
    <xf numFmtId="0" fontId="5" fillId="7" borderId="1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6" fillId="7" borderId="24"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6" fillId="2" borderId="0" xfId="0" applyFont="1" applyFill="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0</xdr:row>
          <xdr:rowOff>0</xdr:rowOff>
        </xdr:from>
        <xdr:to>
          <xdr:col>3</xdr:col>
          <xdr:colOff>0</xdr:colOff>
          <xdr:row>0</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a:solidFill>
          </xdr:spPr>
        </xdr:sp>
        <xdr:clientData/>
      </xdr:twoCellAnchor>
    </mc:Choice>
    <mc:Fallback/>
  </mc:AlternateContent>
  <xdr:twoCellAnchor editAs="oneCell">
    <xdr:from>
      <xdr:col>0</xdr:col>
      <xdr:colOff>0</xdr:colOff>
      <xdr:row>0</xdr:row>
      <xdr:rowOff>0</xdr:rowOff>
    </xdr:from>
    <xdr:to>
      <xdr:col>1</xdr:col>
      <xdr:colOff>1026583</xdr:colOff>
      <xdr:row>1</xdr:row>
      <xdr:rowOff>14601</xdr:rowOff>
    </xdr:to>
    <xdr:pic>
      <xdr:nvPicPr>
        <xdr:cNvPr id="4" name="1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7011" b="4591"/>
        <a:stretch>
          <a:fillRect/>
        </a:stretch>
      </xdr:blipFill>
      <xdr:spPr bwMode="auto">
        <a:xfrm>
          <a:off x="0" y="0"/>
          <a:ext cx="1746250" cy="1591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108856</xdr:colOff>
      <xdr:row>0</xdr:row>
      <xdr:rowOff>95250</xdr:rowOff>
    </xdr:from>
    <xdr:to>
      <xdr:col>28</xdr:col>
      <xdr:colOff>967382</xdr:colOff>
      <xdr:row>0</xdr:row>
      <xdr:rowOff>1481666</xdr:rowOff>
    </xdr:to>
    <xdr:sp macro="" textlink="">
      <xdr:nvSpPr>
        <xdr:cNvPr id="6" name="2 Rectángulo redondeado">
          <a:extLst>
            <a:ext uri="{FF2B5EF4-FFF2-40B4-BE49-F238E27FC236}">
              <a16:creationId xmlns:a16="http://schemas.microsoft.com/office/drawing/2014/main" id="{00000000-0008-0000-0000-000006000000}"/>
            </a:ext>
          </a:extLst>
        </xdr:cNvPr>
        <xdr:cNvSpPr/>
      </xdr:nvSpPr>
      <xdr:spPr>
        <a:xfrm>
          <a:off x="108856" y="95250"/>
          <a:ext cx="32573799" cy="1386416"/>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rgbClr val="FF0000"/>
              </a:solidFill>
              <a:effectLst/>
              <a:uLnTx/>
              <a:uFillTx/>
              <a:latin typeface="Calibri" panose="020F0502020204030204"/>
              <a:ea typeface="+mn-ea"/>
              <a:cs typeface="+mn-cs"/>
            </a:rPr>
            <a:t>DEPARTAMENTO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rgbClr val="FFD03B"/>
              </a:solidFill>
              <a:effectLst/>
              <a:uLnTx/>
              <a:uFillTx/>
              <a:latin typeface="Calibri" panose="020F0502020204030204"/>
              <a:ea typeface="+mn-ea"/>
              <a:cs typeface="+mn-cs"/>
            </a:rPr>
            <a:t>FORMATO</a:t>
          </a:r>
        </a:p>
      </xdr:txBody>
    </xdr:sp>
    <xdr:clientData/>
  </xdr:twoCellAnchor>
  <xdr:twoCellAnchor editAs="oneCell">
    <xdr:from>
      <xdr:col>2</xdr:col>
      <xdr:colOff>1550603</xdr:colOff>
      <xdr:row>23</xdr:row>
      <xdr:rowOff>363551</xdr:rowOff>
    </xdr:from>
    <xdr:to>
      <xdr:col>2</xdr:col>
      <xdr:colOff>2905269</xdr:colOff>
      <xdr:row>24</xdr:row>
      <xdr:rowOff>331803</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94026" y="43692290"/>
          <a:ext cx="1354666" cy="345819"/>
        </a:xfrm>
        <a:prstGeom prst="rect">
          <a:avLst/>
        </a:prstGeom>
        <a:noFill/>
      </xdr:spPr>
    </xdr:pic>
    <xdr:clientData/>
  </xdr:twoCellAnchor>
  <xdr:twoCellAnchor editAs="oneCell">
    <xdr:from>
      <xdr:col>2</xdr:col>
      <xdr:colOff>2137834</xdr:colOff>
      <xdr:row>24</xdr:row>
      <xdr:rowOff>306917</xdr:rowOff>
    </xdr:from>
    <xdr:to>
      <xdr:col>3</xdr:col>
      <xdr:colOff>63500</xdr:colOff>
      <xdr:row>26</xdr:row>
      <xdr:rowOff>254000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804834" y="44397084"/>
          <a:ext cx="1005416" cy="507999"/>
        </a:xfrm>
        <a:prstGeom prst="rect">
          <a:avLst/>
        </a:prstGeom>
      </xdr:spPr>
    </xdr:pic>
    <xdr:clientData/>
  </xdr:twoCellAnchor>
  <xdr:twoCellAnchor editAs="oneCell">
    <xdr:from>
      <xdr:col>2</xdr:col>
      <xdr:colOff>2067279</xdr:colOff>
      <xdr:row>26</xdr:row>
      <xdr:rowOff>155221</xdr:rowOff>
    </xdr:from>
    <xdr:to>
      <xdr:col>2</xdr:col>
      <xdr:colOff>2722201</xdr:colOff>
      <xdr:row>27</xdr:row>
      <xdr:rowOff>91722</xdr:rowOff>
    </xdr:to>
    <xdr:pic>
      <xdr:nvPicPr>
        <xdr:cNvPr id="9" name="Imagen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861279" y="44358277"/>
          <a:ext cx="654922" cy="33866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ISTEMA%20INTEGRADO%20DE%20GESTION\VARIOS\Administraci&#243;n%20de%20Riesgos\RIESGO%20CONSOLID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file:///\\172.26.1.6\pub\EVIDENCIAS%20SEGUIMIENTO%20PGD%20y%20PINAR\Gesti&#243;n%20Documental%202023\Trimestre%20I\2.%20Realizar%20seguimiento%20a%20las%20transferencias%20y%20a%20las%20Tablas%20de%20Retenci&#243;n%20Documental\10.%20Docuemntos%20a%20eliminar" TargetMode="External"/><Relationship Id="rId7" Type="http://schemas.openxmlformats.org/officeDocument/2006/relationships/oleObject" Target="../embeddings/oleObject1.bin"/><Relationship Id="rId2" Type="http://schemas.openxmlformats.org/officeDocument/2006/relationships/hyperlink" Target="file:///\\172.26.1.6\pub\EVIDENCIAS%20SEGUIMIENTO%20PGD%20y%20PINAR\Gesti&#243;n%20Documental%202023\Trimestre%20I\2.%20Realizar%20seguimiento%20a%20las%20transferencias%20y%20a%20las%20Tablas%20de%20Retenci&#243;n%20Documental\10.%20Docuemntos%20a%20eliminar" TargetMode="External"/><Relationship Id="rId1" Type="http://schemas.openxmlformats.org/officeDocument/2006/relationships/hyperlink" Target="file:///\\172.26.1.6\pub\EVIDENCIAS%20SEGUIMIENTO%20PGD%20y%20PINAR\Gesti&#243;n%20Documental%202023\Trimestre%20I\2.%20Realizar%20seguimiento%20a%20las%20transferencias%20y%20a%20las%20Tablas%20de%20Retenci&#243;n%20Documental\10.%20Docuemntos%20a%20eliminar"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 Id="rId9"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9">
    <pageSetUpPr fitToPage="1"/>
  </sheetPr>
  <dimension ref="A1:AF29"/>
  <sheetViews>
    <sheetView showGridLines="0" tabSelected="1" view="pageBreakPreview" topLeftCell="A2" zoomScale="90" zoomScaleNormal="90" zoomScaleSheetLayoutView="90" workbookViewId="0">
      <pane xSplit="3" ySplit="3" topLeftCell="T23" activePane="bottomRight" state="frozen"/>
      <selection pane="topRight" activeCell="D2" sqref="D2"/>
      <selection pane="bottomLeft" activeCell="A5" sqref="A5"/>
      <selection pane="bottomRight" activeCell="T27" sqref="T27"/>
    </sheetView>
  </sheetViews>
  <sheetFormatPr baseColWidth="10" defaultColWidth="11.42578125" defaultRowHeight="12.75"/>
  <cols>
    <col min="1" max="1" width="10.85546875" style="80" bestFit="1" customWidth="1"/>
    <col min="2" max="2" width="29.140625" style="80" customWidth="1"/>
    <col min="3" max="3" width="46.140625" style="80" customWidth="1"/>
    <col min="4" max="4" width="37" style="80" customWidth="1"/>
    <col min="5" max="5" width="14.42578125" style="80" customWidth="1"/>
    <col min="6" max="6" width="16.42578125" style="80" customWidth="1"/>
    <col min="7" max="7" width="12.42578125" style="80" customWidth="1"/>
    <col min="8" max="8" width="12.42578125" style="4" customWidth="1"/>
    <col min="9" max="9" width="17.85546875" style="4" customWidth="1"/>
    <col min="10" max="10" width="71.85546875" style="4" customWidth="1"/>
    <col min="11" max="11" width="43.7109375" style="4" customWidth="1"/>
    <col min="12" max="12" width="13.7109375" style="81" customWidth="1"/>
    <col min="13" max="13" width="15.140625" style="82" customWidth="1"/>
    <col min="14" max="14" width="15.42578125" style="83" customWidth="1"/>
    <col min="15" max="15" width="110.7109375" style="84" bestFit="1" customWidth="1"/>
    <col min="16" max="16" width="44.42578125" style="82" customWidth="1"/>
    <col min="17" max="17" width="15" style="4" bestFit="1" customWidth="1"/>
    <col min="18" max="18" width="15" style="4" customWidth="1"/>
    <col min="19" max="19" width="15.28515625" style="4" customWidth="1"/>
    <col min="20" max="20" width="96.28515625" style="7" customWidth="1"/>
    <col min="21" max="21" width="45.42578125" style="4" customWidth="1"/>
    <col min="22" max="22" width="20" style="4" hidden="1" customWidth="1"/>
    <col min="23" max="23" width="13" style="4" hidden="1" customWidth="1"/>
    <col min="24" max="24" width="16.140625" style="4" hidden="1" customWidth="1"/>
    <col min="25" max="25" width="11" style="4" hidden="1" customWidth="1"/>
    <col min="26" max="26" width="13.7109375" style="4" hidden="1" customWidth="1"/>
    <col min="27" max="27" width="18" style="7" customWidth="1"/>
    <col min="28" max="28" width="17.7109375" style="7" customWidth="1"/>
    <col min="29" max="29" width="17.140625" style="7" customWidth="1"/>
    <col min="30" max="16384" width="11.42578125" style="4"/>
  </cols>
  <sheetData>
    <row r="1" spans="1:32" ht="124.5" customHeight="1" thickBot="1">
      <c r="A1" s="104"/>
      <c r="B1" s="105"/>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row>
    <row r="2" spans="1:32" s="5" customFormat="1" ht="42" customHeight="1" thickBot="1">
      <c r="A2" s="111" t="s">
        <v>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row>
    <row r="3" spans="1:32" s="7" customFormat="1" ht="15" customHeight="1">
      <c r="A3" s="107" t="s">
        <v>1</v>
      </c>
      <c r="B3" s="109" t="s">
        <v>2</v>
      </c>
      <c r="C3" s="109" t="s">
        <v>3</v>
      </c>
      <c r="D3" s="107" t="s">
        <v>4</v>
      </c>
      <c r="E3" s="109" t="s">
        <v>5</v>
      </c>
      <c r="F3" s="109" t="s">
        <v>6</v>
      </c>
      <c r="G3" s="113" t="s">
        <v>7</v>
      </c>
      <c r="H3" s="114"/>
      <c r="I3" s="114"/>
      <c r="J3" s="115"/>
      <c r="K3" s="6"/>
      <c r="L3" s="113" t="s">
        <v>8</v>
      </c>
      <c r="M3" s="114"/>
      <c r="N3" s="114"/>
      <c r="O3" s="114"/>
      <c r="P3" s="115"/>
      <c r="Q3" s="114" t="s">
        <v>9</v>
      </c>
      <c r="R3" s="114"/>
      <c r="S3" s="114"/>
      <c r="T3" s="114"/>
      <c r="U3" s="115"/>
      <c r="V3" s="113" t="s">
        <v>10</v>
      </c>
      <c r="W3" s="114"/>
      <c r="X3" s="114"/>
      <c r="Y3" s="114"/>
      <c r="Z3" s="115"/>
      <c r="AA3" s="113" t="s">
        <v>11</v>
      </c>
      <c r="AB3" s="114"/>
      <c r="AC3" s="116"/>
    </row>
    <row r="4" spans="1:32" s="7" customFormat="1" ht="60.75" thickBot="1">
      <c r="A4" s="108"/>
      <c r="B4" s="117"/>
      <c r="C4" s="110"/>
      <c r="D4" s="108"/>
      <c r="E4" s="110"/>
      <c r="F4" s="110"/>
      <c r="G4" s="8" t="s">
        <v>12</v>
      </c>
      <c r="H4" s="8" t="s">
        <v>13</v>
      </c>
      <c r="I4" s="8" t="s">
        <v>14</v>
      </c>
      <c r="J4" s="8" t="s">
        <v>15</v>
      </c>
      <c r="K4" s="8" t="s">
        <v>16</v>
      </c>
      <c r="L4" s="9" t="s">
        <v>17</v>
      </c>
      <c r="M4" s="8" t="s">
        <v>13</v>
      </c>
      <c r="N4" s="10" t="s">
        <v>18</v>
      </c>
      <c r="O4" s="8" t="s">
        <v>15</v>
      </c>
      <c r="P4" s="8" t="s">
        <v>16</v>
      </c>
      <c r="Q4" s="9" t="s">
        <v>17</v>
      </c>
      <c r="R4" s="8" t="s">
        <v>13</v>
      </c>
      <c r="S4" s="10" t="s">
        <v>19</v>
      </c>
      <c r="T4" s="8" t="s">
        <v>15</v>
      </c>
      <c r="U4" s="8" t="s">
        <v>16</v>
      </c>
      <c r="V4" s="8" t="s">
        <v>17</v>
      </c>
      <c r="W4" s="8" t="s">
        <v>13</v>
      </c>
      <c r="X4" s="10" t="s">
        <v>20</v>
      </c>
      <c r="Y4" s="8" t="s">
        <v>15</v>
      </c>
      <c r="Z4" s="8" t="s">
        <v>16</v>
      </c>
      <c r="AA4" s="8" t="s">
        <v>12</v>
      </c>
      <c r="AB4" s="8" t="s">
        <v>13</v>
      </c>
      <c r="AC4" s="11" t="s">
        <v>21</v>
      </c>
    </row>
    <row r="5" spans="1:32" s="7" customFormat="1" ht="179.25" customHeight="1" thickBot="1">
      <c r="A5" s="12" t="s">
        <v>22</v>
      </c>
      <c r="B5" s="120" t="s">
        <v>23</v>
      </c>
      <c r="C5" s="13" t="s">
        <v>24</v>
      </c>
      <c r="D5" s="14" t="s">
        <v>25</v>
      </c>
      <c r="E5" s="15">
        <v>44958</v>
      </c>
      <c r="F5" s="15">
        <v>45260</v>
      </c>
      <c r="G5" s="16">
        <v>0</v>
      </c>
      <c r="H5" s="16">
        <v>0</v>
      </c>
      <c r="I5" s="17">
        <v>0</v>
      </c>
      <c r="J5" s="18" t="s">
        <v>26</v>
      </c>
      <c r="K5" s="19"/>
      <c r="L5" s="20">
        <v>1</v>
      </c>
      <c r="M5" s="16">
        <v>1</v>
      </c>
      <c r="N5" s="16">
        <v>1</v>
      </c>
      <c r="O5" s="21" t="s">
        <v>27</v>
      </c>
      <c r="P5" s="22" t="s">
        <v>28</v>
      </c>
      <c r="Q5" s="20">
        <v>1</v>
      </c>
      <c r="R5" s="16">
        <v>1</v>
      </c>
      <c r="S5" s="16">
        <v>1</v>
      </c>
      <c r="T5" s="23" t="s">
        <v>29</v>
      </c>
      <c r="U5" s="24" t="s">
        <v>30</v>
      </c>
      <c r="V5" s="16"/>
      <c r="W5" s="16"/>
      <c r="X5" s="17"/>
      <c r="Y5" s="23"/>
      <c r="Z5" s="25"/>
      <c r="AA5" s="16">
        <v>1</v>
      </c>
      <c r="AB5" s="17">
        <f>+H5+M5</f>
        <v>1</v>
      </c>
      <c r="AC5" s="17">
        <f>+I5+N5</f>
        <v>1</v>
      </c>
    </row>
    <row r="6" spans="1:32" s="7" customFormat="1" ht="134.25" customHeight="1">
      <c r="A6" s="26" t="s">
        <v>31</v>
      </c>
      <c r="B6" s="118"/>
      <c r="C6" s="28" t="s">
        <v>32</v>
      </c>
      <c r="D6" s="29" t="s">
        <v>33</v>
      </c>
      <c r="E6" s="15">
        <v>44958</v>
      </c>
      <c r="F6" s="15">
        <v>45260</v>
      </c>
      <c r="G6" s="16">
        <v>1</v>
      </c>
      <c r="H6" s="17">
        <v>1</v>
      </c>
      <c r="I6" s="17">
        <v>1</v>
      </c>
      <c r="J6" s="22" t="s">
        <v>34</v>
      </c>
      <c r="K6" s="30" t="s">
        <v>35</v>
      </c>
      <c r="L6" s="17">
        <v>1</v>
      </c>
      <c r="M6" s="17">
        <v>1</v>
      </c>
      <c r="N6" s="16">
        <v>1</v>
      </c>
      <c r="O6" s="21" t="s">
        <v>36</v>
      </c>
      <c r="P6" s="30" t="s">
        <v>37</v>
      </c>
      <c r="Q6" s="20">
        <v>1</v>
      </c>
      <c r="R6" s="16">
        <v>1</v>
      </c>
      <c r="S6" s="16">
        <v>1</v>
      </c>
      <c r="T6" s="21" t="s">
        <v>38</v>
      </c>
      <c r="U6" s="30" t="s">
        <v>37</v>
      </c>
      <c r="V6" s="16"/>
      <c r="W6" s="17"/>
      <c r="X6" s="17"/>
      <c r="Y6" s="21"/>
      <c r="Z6" s="18"/>
      <c r="AA6" s="16">
        <v>1</v>
      </c>
      <c r="AB6" s="17">
        <v>1</v>
      </c>
      <c r="AC6" s="17">
        <v>1</v>
      </c>
    </row>
    <row r="7" spans="1:32" s="7" customFormat="1" ht="142.5" customHeight="1">
      <c r="A7" s="12" t="s">
        <v>39</v>
      </c>
      <c r="B7" s="118"/>
      <c r="C7" s="28" t="s">
        <v>40</v>
      </c>
      <c r="D7" s="29" t="s">
        <v>41</v>
      </c>
      <c r="E7" s="15">
        <v>44958</v>
      </c>
      <c r="F7" s="15">
        <v>45260</v>
      </c>
      <c r="G7" s="16">
        <v>1</v>
      </c>
      <c r="H7" s="17">
        <v>1</v>
      </c>
      <c r="I7" s="17">
        <v>1</v>
      </c>
      <c r="J7" s="22" t="s">
        <v>42</v>
      </c>
      <c r="K7" s="22" t="s">
        <v>43</v>
      </c>
      <c r="L7" s="17">
        <v>1</v>
      </c>
      <c r="M7" s="17">
        <v>1</v>
      </c>
      <c r="N7" s="17">
        <v>1</v>
      </c>
      <c r="O7" s="21" t="s">
        <v>44</v>
      </c>
      <c r="P7" s="22" t="s">
        <v>45</v>
      </c>
      <c r="Q7" s="17">
        <v>1</v>
      </c>
      <c r="R7" s="17">
        <v>1</v>
      </c>
      <c r="S7" s="17">
        <v>1</v>
      </c>
      <c r="T7" s="21" t="s">
        <v>44</v>
      </c>
      <c r="U7" s="22" t="s">
        <v>45</v>
      </c>
      <c r="V7" s="16"/>
      <c r="W7" s="17"/>
      <c r="X7" s="17"/>
      <c r="Y7" s="21"/>
      <c r="Z7" s="18"/>
      <c r="AA7" s="16">
        <v>1</v>
      </c>
      <c r="AB7" s="17">
        <v>1</v>
      </c>
      <c r="AC7" s="17">
        <v>1</v>
      </c>
    </row>
    <row r="8" spans="1:32" s="7" customFormat="1" ht="105.75" customHeight="1">
      <c r="A8" s="26" t="s">
        <v>46</v>
      </c>
      <c r="B8" s="118"/>
      <c r="C8" s="28" t="s">
        <v>47</v>
      </c>
      <c r="D8" s="29" t="s">
        <v>48</v>
      </c>
      <c r="E8" s="15">
        <v>44928</v>
      </c>
      <c r="F8" s="15">
        <v>45260</v>
      </c>
      <c r="G8" s="16">
        <v>0.25</v>
      </c>
      <c r="H8" s="17">
        <v>0.25</v>
      </c>
      <c r="I8" s="17">
        <v>1</v>
      </c>
      <c r="J8" s="22" t="s">
        <v>49</v>
      </c>
      <c r="K8" s="22" t="s">
        <v>50</v>
      </c>
      <c r="L8" s="17">
        <v>0.25</v>
      </c>
      <c r="M8" s="17">
        <v>0.25</v>
      </c>
      <c r="N8" s="17">
        <v>1</v>
      </c>
      <c r="O8" s="21" t="s">
        <v>51</v>
      </c>
      <c r="P8" s="22" t="s">
        <v>52</v>
      </c>
      <c r="Q8" s="17">
        <v>0.25</v>
      </c>
      <c r="R8" s="17">
        <v>0.25</v>
      </c>
      <c r="S8" s="17">
        <v>1</v>
      </c>
      <c r="T8" s="21" t="s">
        <v>53</v>
      </c>
      <c r="U8" s="22" t="s">
        <v>52</v>
      </c>
      <c r="V8" s="16"/>
      <c r="W8" s="17"/>
      <c r="X8" s="17"/>
      <c r="Y8" s="21"/>
      <c r="Z8" s="31"/>
      <c r="AA8" s="16">
        <v>1</v>
      </c>
      <c r="AB8" s="17">
        <v>0.25</v>
      </c>
      <c r="AC8" s="17">
        <v>0.75</v>
      </c>
    </row>
    <row r="9" spans="1:32" s="7" customFormat="1" ht="89.25" customHeight="1">
      <c r="A9" s="12" t="s">
        <v>54</v>
      </c>
      <c r="B9" s="118"/>
      <c r="C9" s="28" t="s">
        <v>55</v>
      </c>
      <c r="D9" s="29" t="s">
        <v>56</v>
      </c>
      <c r="E9" s="15">
        <v>44958</v>
      </c>
      <c r="F9" s="15">
        <v>45260</v>
      </c>
      <c r="G9" s="16">
        <v>0</v>
      </c>
      <c r="H9" s="17">
        <v>0</v>
      </c>
      <c r="I9" s="17">
        <v>0</v>
      </c>
      <c r="J9" s="22" t="s">
        <v>57</v>
      </c>
      <c r="K9" s="19"/>
      <c r="L9" s="17">
        <v>0</v>
      </c>
      <c r="M9" s="17">
        <v>0</v>
      </c>
      <c r="N9" s="17">
        <v>0</v>
      </c>
      <c r="O9" s="21" t="s">
        <v>58</v>
      </c>
      <c r="P9" s="19"/>
      <c r="Q9" s="32"/>
      <c r="R9" s="32"/>
      <c r="S9" s="32"/>
      <c r="T9" s="21" t="s">
        <v>59</v>
      </c>
      <c r="U9" s="19"/>
      <c r="V9" s="16"/>
      <c r="W9" s="17"/>
      <c r="X9" s="17"/>
      <c r="Y9" s="21"/>
      <c r="Z9" s="33"/>
      <c r="AA9" s="16">
        <v>1</v>
      </c>
      <c r="AB9" s="32"/>
      <c r="AC9" s="17">
        <v>0</v>
      </c>
    </row>
    <row r="10" spans="1:32" ht="216.75" customHeight="1">
      <c r="A10" s="94" t="s">
        <v>60</v>
      </c>
      <c r="B10" s="118"/>
      <c r="C10" s="86" t="s">
        <v>61</v>
      </c>
      <c r="D10" s="87" t="s">
        <v>62</v>
      </c>
      <c r="E10" s="88">
        <v>44958</v>
      </c>
      <c r="F10" s="88">
        <v>45260</v>
      </c>
      <c r="G10" s="89">
        <v>0</v>
      </c>
      <c r="H10" s="90">
        <v>0</v>
      </c>
      <c r="I10" s="90">
        <v>0</v>
      </c>
      <c r="J10" s="91" t="s">
        <v>63</v>
      </c>
      <c r="K10" s="91"/>
      <c r="L10" s="90" t="s">
        <v>64</v>
      </c>
      <c r="M10" s="90" t="s">
        <v>64</v>
      </c>
      <c r="N10" s="90">
        <v>1</v>
      </c>
      <c r="O10" s="92" t="s">
        <v>65</v>
      </c>
      <c r="P10" s="91" t="s">
        <v>66</v>
      </c>
      <c r="Q10" s="90" t="s">
        <v>64</v>
      </c>
      <c r="R10" s="95">
        <v>0.33300000000000002</v>
      </c>
      <c r="S10" s="90">
        <v>1</v>
      </c>
      <c r="T10" s="92" t="s">
        <v>67</v>
      </c>
      <c r="U10" s="91" t="s">
        <v>68</v>
      </c>
      <c r="V10" s="89"/>
      <c r="W10" s="90"/>
      <c r="X10" s="90"/>
      <c r="Y10" s="92"/>
      <c r="Z10" s="96"/>
      <c r="AA10" s="89">
        <v>1</v>
      </c>
      <c r="AB10" s="95">
        <v>0.33300000000000002</v>
      </c>
      <c r="AC10" s="95">
        <v>0.66600000000000004</v>
      </c>
    </row>
    <row r="11" spans="1:32" ht="174.75" customHeight="1">
      <c r="A11" s="85" t="s">
        <v>69</v>
      </c>
      <c r="B11" s="118"/>
      <c r="C11" s="86" t="s">
        <v>70</v>
      </c>
      <c r="D11" s="87" t="s">
        <v>71</v>
      </c>
      <c r="E11" s="88">
        <v>44958</v>
      </c>
      <c r="F11" s="88">
        <v>45107</v>
      </c>
      <c r="G11" s="89">
        <v>0</v>
      </c>
      <c r="H11" s="90">
        <v>0</v>
      </c>
      <c r="I11" s="90">
        <v>0</v>
      </c>
      <c r="J11" s="91" t="s">
        <v>72</v>
      </c>
      <c r="K11" s="91"/>
      <c r="L11" s="90">
        <v>0.5</v>
      </c>
      <c r="M11" s="90">
        <v>0.5</v>
      </c>
      <c r="N11" s="90">
        <v>1</v>
      </c>
      <c r="O11" s="92" t="s">
        <v>73</v>
      </c>
      <c r="P11" s="91" t="s">
        <v>74</v>
      </c>
      <c r="Q11" s="90">
        <v>0.3</v>
      </c>
      <c r="R11" s="90">
        <v>0.3</v>
      </c>
      <c r="S11" s="90">
        <v>1</v>
      </c>
      <c r="T11" s="92" t="s">
        <v>75</v>
      </c>
      <c r="U11" s="91" t="s">
        <v>76</v>
      </c>
      <c r="V11" s="89"/>
      <c r="W11" s="90"/>
      <c r="X11" s="90"/>
      <c r="Y11" s="92"/>
      <c r="Z11" s="93"/>
      <c r="AA11" s="89">
        <v>1</v>
      </c>
      <c r="AB11" s="90">
        <v>0.3</v>
      </c>
      <c r="AC11" s="90">
        <v>0.8</v>
      </c>
    </row>
    <row r="12" spans="1:32" s="7" customFormat="1" ht="231.75" customHeight="1">
      <c r="A12" s="12" t="s">
        <v>77</v>
      </c>
      <c r="B12" s="118"/>
      <c r="C12" s="28" t="s">
        <v>78</v>
      </c>
      <c r="D12" s="29" t="s">
        <v>79</v>
      </c>
      <c r="E12" s="15">
        <v>45017</v>
      </c>
      <c r="F12" s="15">
        <v>45260</v>
      </c>
      <c r="G12" s="16">
        <v>0</v>
      </c>
      <c r="H12" s="17">
        <v>0</v>
      </c>
      <c r="I12" s="17">
        <v>0</v>
      </c>
      <c r="J12" s="22" t="s">
        <v>72</v>
      </c>
      <c r="K12" s="19"/>
      <c r="L12" s="17" t="s">
        <v>64</v>
      </c>
      <c r="M12" s="17" t="s">
        <v>64</v>
      </c>
      <c r="N12" s="17">
        <v>1</v>
      </c>
      <c r="O12" s="21" t="s">
        <v>80</v>
      </c>
      <c r="P12" s="22" t="s">
        <v>81</v>
      </c>
      <c r="Q12" s="17" t="s">
        <v>64</v>
      </c>
      <c r="R12" s="17" t="s">
        <v>64</v>
      </c>
      <c r="S12" s="17">
        <v>1</v>
      </c>
      <c r="T12" s="21" t="s">
        <v>82</v>
      </c>
      <c r="U12" s="22" t="s">
        <v>83</v>
      </c>
      <c r="V12" s="16"/>
      <c r="W12" s="17"/>
      <c r="X12" s="17"/>
      <c r="Y12" s="21"/>
      <c r="Z12" s="35"/>
      <c r="AA12" s="16">
        <v>1</v>
      </c>
      <c r="AB12" s="34">
        <v>0.33300000000000002</v>
      </c>
      <c r="AC12" s="34">
        <v>0.66600000000000004</v>
      </c>
    </row>
    <row r="13" spans="1:32" s="7" customFormat="1" ht="242.25" customHeight="1">
      <c r="A13" s="27" t="s">
        <v>84</v>
      </c>
      <c r="B13" s="118"/>
      <c r="C13" s="28" t="s">
        <v>85</v>
      </c>
      <c r="D13" s="29" t="s">
        <v>86</v>
      </c>
      <c r="E13" s="15">
        <v>45017</v>
      </c>
      <c r="F13" s="15">
        <v>45260</v>
      </c>
      <c r="G13" s="16">
        <v>0.25</v>
      </c>
      <c r="H13" s="17">
        <v>0.25</v>
      </c>
      <c r="I13" s="17">
        <v>1</v>
      </c>
      <c r="J13" s="22" t="s">
        <v>87</v>
      </c>
      <c r="K13" s="22" t="s">
        <v>88</v>
      </c>
      <c r="L13" s="17">
        <v>0.25</v>
      </c>
      <c r="M13" s="17">
        <v>0.25</v>
      </c>
      <c r="N13" s="17">
        <v>1</v>
      </c>
      <c r="O13" s="21" t="s">
        <v>89</v>
      </c>
      <c r="P13" s="22" t="s">
        <v>90</v>
      </c>
      <c r="Q13" s="17">
        <v>0.25</v>
      </c>
      <c r="R13" s="17">
        <v>0.25</v>
      </c>
      <c r="S13" s="17">
        <v>1</v>
      </c>
      <c r="T13" s="21" t="s">
        <v>91</v>
      </c>
      <c r="U13" s="22" t="s">
        <v>92</v>
      </c>
      <c r="V13" s="16"/>
      <c r="W13" s="17"/>
      <c r="X13" s="17"/>
      <c r="Y13" s="21"/>
      <c r="Z13" s="35"/>
      <c r="AA13" s="16">
        <v>1</v>
      </c>
      <c r="AB13" s="17">
        <v>0.25</v>
      </c>
      <c r="AC13" s="17">
        <v>0.75</v>
      </c>
      <c r="AE13" s="36"/>
    </row>
    <row r="14" spans="1:32" s="7" customFormat="1" ht="201" customHeight="1">
      <c r="A14" s="27" t="s">
        <v>93</v>
      </c>
      <c r="B14" s="121" t="s">
        <v>94</v>
      </c>
      <c r="C14" s="28" t="s">
        <v>95</v>
      </c>
      <c r="D14" s="29" t="s">
        <v>96</v>
      </c>
      <c r="E14" s="15">
        <v>44958</v>
      </c>
      <c r="F14" s="15">
        <v>44895</v>
      </c>
      <c r="G14" s="16">
        <v>0.25</v>
      </c>
      <c r="H14" s="17">
        <v>0.25</v>
      </c>
      <c r="I14" s="17">
        <v>1</v>
      </c>
      <c r="J14" s="22" t="s">
        <v>97</v>
      </c>
      <c r="K14" s="22" t="s">
        <v>98</v>
      </c>
      <c r="L14" s="17">
        <v>0.75</v>
      </c>
      <c r="M14" s="17">
        <v>0.75</v>
      </c>
      <c r="N14" s="17">
        <v>1</v>
      </c>
      <c r="O14" s="21" t="s">
        <v>99</v>
      </c>
      <c r="P14" s="22" t="s">
        <v>100</v>
      </c>
      <c r="Q14" s="37"/>
      <c r="R14" s="37"/>
      <c r="S14" s="17">
        <v>1</v>
      </c>
      <c r="T14" s="21" t="s">
        <v>101</v>
      </c>
      <c r="U14" s="22" t="s">
        <v>102</v>
      </c>
      <c r="V14" s="16"/>
      <c r="W14" s="17"/>
      <c r="X14" s="17"/>
      <c r="Y14" s="21"/>
      <c r="Z14" s="31"/>
      <c r="AA14" s="16">
        <v>1</v>
      </c>
      <c r="AB14" s="37"/>
      <c r="AC14" s="17">
        <v>1</v>
      </c>
    </row>
    <row r="15" spans="1:32" s="7" customFormat="1" ht="58.5" customHeight="1">
      <c r="A15" s="27" t="s">
        <v>103</v>
      </c>
      <c r="B15" s="121"/>
      <c r="C15" s="28" t="s">
        <v>104</v>
      </c>
      <c r="D15" s="28" t="s">
        <v>105</v>
      </c>
      <c r="E15" s="15">
        <v>45200</v>
      </c>
      <c r="F15" s="15">
        <v>45275</v>
      </c>
      <c r="G15" s="16">
        <v>0</v>
      </c>
      <c r="H15" s="17">
        <v>0</v>
      </c>
      <c r="I15" s="17">
        <v>0</v>
      </c>
      <c r="J15" s="22" t="s">
        <v>106</v>
      </c>
      <c r="K15" s="19"/>
      <c r="L15" s="17">
        <v>0</v>
      </c>
      <c r="M15" s="17">
        <v>0</v>
      </c>
      <c r="N15" s="17">
        <v>0</v>
      </c>
      <c r="O15" s="21" t="s">
        <v>106</v>
      </c>
      <c r="P15" s="19"/>
      <c r="Q15" s="17">
        <v>0</v>
      </c>
      <c r="R15" s="17">
        <v>0</v>
      </c>
      <c r="S15" s="17">
        <v>0</v>
      </c>
      <c r="T15" s="21" t="s">
        <v>106</v>
      </c>
      <c r="U15" s="19"/>
      <c r="V15" s="16"/>
      <c r="W15" s="17"/>
      <c r="X15" s="17"/>
      <c r="Y15" s="21"/>
      <c r="Z15" s="31"/>
      <c r="AA15" s="16">
        <v>1</v>
      </c>
      <c r="AB15" s="17">
        <v>0</v>
      </c>
      <c r="AC15" s="17">
        <v>0</v>
      </c>
    </row>
    <row r="16" spans="1:32" s="7" customFormat="1" ht="261.75" customHeight="1">
      <c r="A16" s="27" t="s">
        <v>107</v>
      </c>
      <c r="B16" s="121"/>
      <c r="C16" s="28" t="s">
        <v>108</v>
      </c>
      <c r="D16" s="28" t="s">
        <v>109</v>
      </c>
      <c r="E16" s="15">
        <v>45017</v>
      </c>
      <c r="F16" s="15">
        <v>45260</v>
      </c>
      <c r="G16" s="16">
        <v>0.25</v>
      </c>
      <c r="H16" s="17">
        <v>0.25</v>
      </c>
      <c r="I16" s="17">
        <v>1</v>
      </c>
      <c r="J16" s="22" t="s">
        <v>110</v>
      </c>
      <c r="K16" s="22" t="s">
        <v>111</v>
      </c>
      <c r="L16" s="17">
        <v>0.25</v>
      </c>
      <c r="M16" s="17">
        <v>0.25</v>
      </c>
      <c r="N16" s="17">
        <v>1</v>
      </c>
      <c r="O16" s="21" t="s">
        <v>112</v>
      </c>
      <c r="P16" s="22" t="s">
        <v>113</v>
      </c>
      <c r="Q16" s="17">
        <v>0.25</v>
      </c>
      <c r="R16" s="17">
        <v>0.25</v>
      </c>
      <c r="S16" s="17">
        <v>1</v>
      </c>
      <c r="T16" s="21" t="s">
        <v>114</v>
      </c>
      <c r="U16" s="22" t="s">
        <v>115</v>
      </c>
      <c r="V16" s="16"/>
      <c r="W16" s="17"/>
      <c r="X16" s="17"/>
      <c r="Y16" s="21"/>
      <c r="Z16" s="31"/>
      <c r="AA16" s="16">
        <v>1</v>
      </c>
      <c r="AB16" s="17">
        <v>0.25</v>
      </c>
      <c r="AC16" s="17">
        <v>0.75</v>
      </c>
      <c r="AF16" s="36"/>
    </row>
    <row r="17" spans="1:31" s="7" customFormat="1" ht="99.75">
      <c r="A17" s="27" t="s">
        <v>116</v>
      </c>
      <c r="B17" s="121"/>
      <c r="C17" s="28" t="s">
        <v>117</v>
      </c>
      <c r="D17" s="28" t="s">
        <v>118</v>
      </c>
      <c r="E17" s="15">
        <v>44929</v>
      </c>
      <c r="F17" s="15">
        <v>45260</v>
      </c>
      <c r="G17" s="16">
        <v>0.25</v>
      </c>
      <c r="H17" s="17">
        <v>0.25</v>
      </c>
      <c r="I17" s="17">
        <v>1</v>
      </c>
      <c r="J17" s="22" t="s">
        <v>119</v>
      </c>
      <c r="K17" s="22" t="s">
        <v>120</v>
      </c>
      <c r="L17" s="17">
        <v>0.25</v>
      </c>
      <c r="M17" s="17">
        <v>0.25</v>
      </c>
      <c r="N17" s="17">
        <v>1</v>
      </c>
      <c r="O17" s="21" t="s">
        <v>121</v>
      </c>
      <c r="P17" s="22" t="s">
        <v>122</v>
      </c>
      <c r="Q17" s="17">
        <v>0.25</v>
      </c>
      <c r="R17" s="17">
        <v>0.25</v>
      </c>
      <c r="S17" s="17">
        <v>1</v>
      </c>
      <c r="T17" s="21" t="s">
        <v>123</v>
      </c>
      <c r="U17" s="22" t="s">
        <v>124</v>
      </c>
      <c r="V17" s="16"/>
      <c r="W17" s="17"/>
      <c r="X17" s="17"/>
      <c r="Y17" s="21"/>
      <c r="Z17" s="31"/>
      <c r="AA17" s="16">
        <v>1</v>
      </c>
      <c r="AB17" s="17">
        <v>0.25</v>
      </c>
      <c r="AC17" s="17">
        <v>0.75</v>
      </c>
    </row>
    <row r="18" spans="1:31" s="7" customFormat="1" ht="159" customHeight="1">
      <c r="A18" s="27" t="s">
        <v>125</v>
      </c>
      <c r="B18" s="121"/>
      <c r="C18" s="28" t="s">
        <v>126</v>
      </c>
      <c r="D18" s="28" t="s">
        <v>127</v>
      </c>
      <c r="E18" s="15">
        <v>44986</v>
      </c>
      <c r="F18" s="15">
        <v>45260</v>
      </c>
      <c r="G18" s="16">
        <v>0.25</v>
      </c>
      <c r="H18" s="17">
        <v>0.25</v>
      </c>
      <c r="I18" s="17">
        <v>1</v>
      </c>
      <c r="J18" s="22" t="s">
        <v>128</v>
      </c>
      <c r="K18" s="22" t="s">
        <v>129</v>
      </c>
      <c r="L18" s="17">
        <v>0.25</v>
      </c>
      <c r="M18" s="17">
        <v>0.25</v>
      </c>
      <c r="N18" s="17">
        <v>1</v>
      </c>
      <c r="O18" s="21" t="s">
        <v>128</v>
      </c>
      <c r="P18" s="22" t="s">
        <v>130</v>
      </c>
      <c r="Q18" s="17">
        <v>0.25</v>
      </c>
      <c r="R18" s="17">
        <v>0.25</v>
      </c>
      <c r="S18" s="17">
        <v>1</v>
      </c>
      <c r="T18" s="21" t="s">
        <v>131</v>
      </c>
      <c r="U18" s="22" t="s">
        <v>132</v>
      </c>
      <c r="V18" s="16"/>
      <c r="W18" s="17"/>
      <c r="X18" s="17"/>
      <c r="Y18" s="21"/>
      <c r="Z18" s="31"/>
      <c r="AA18" s="16">
        <v>1</v>
      </c>
      <c r="AB18" s="17">
        <v>0.25</v>
      </c>
      <c r="AC18" s="17">
        <v>0.75</v>
      </c>
      <c r="AE18" s="38"/>
    </row>
    <row r="19" spans="1:31" s="7" customFormat="1" ht="120" customHeight="1">
      <c r="A19" s="27" t="s">
        <v>133</v>
      </c>
      <c r="B19" s="121"/>
      <c r="C19" s="28" t="s">
        <v>134</v>
      </c>
      <c r="D19" s="28" t="s">
        <v>135</v>
      </c>
      <c r="E19" s="15">
        <v>45078</v>
      </c>
      <c r="F19" s="15">
        <v>45260</v>
      </c>
      <c r="G19" s="16">
        <v>0</v>
      </c>
      <c r="H19" s="17">
        <v>0</v>
      </c>
      <c r="I19" s="17">
        <v>0</v>
      </c>
      <c r="J19" s="22" t="s">
        <v>136</v>
      </c>
      <c r="K19" s="19"/>
      <c r="L19" s="17">
        <v>0</v>
      </c>
      <c r="M19" s="17">
        <v>0</v>
      </c>
      <c r="N19" s="17">
        <v>0</v>
      </c>
      <c r="O19" s="31" t="s">
        <v>136</v>
      </c>
      <c r="P19" s="19"/>
      <c r="Q19" s="39">
        <v>0.5</v>
      </c>
      <c r="R19" s="39">
        <v>0.5</v>
      </c>
      <c r="S19" s="39">
        <v>1</v>
      </c>
      <c r="T19" s="31" t="s">
        <v>137</v>
      </c>
      <c r="U19" s="31" t="s">
        <v>138</v>
      </c>
      <c r="V19" s="16"/>
      <c r="W19" s="17"/>
      <c r="X19" s="17"/>
      <c r="Y19" s="31"/>
      <c r="Z19" s="31"/>
      <c r="AA19" s="16">
        <v>1</v>
      </c>
      <c r="AB19" s="39">
        <v>0.5</v>
      </c>
      <c r="AC19" s="17">
        <v>0.5</v>
      </c>
    </row>
    <row r="20" spans="1:31" s="7" customFormat="1" ht="164.25" customHeight="1">
      <c r="A20" s="27" t="s">
        <v>139</v>
      </c>
      <c r="B20" s="121"/>
      <c r="C20" s="28" t="s">
        <v>140</v>
      </c>
      <c r="D20" s="28" t="s">
        <v>141</v>
      </c>
      <c r="E20" s="15">
        <v>44928</v>
      </c>
      <c r="F20" s="15">
        <v>45291</v>
      </c>
      <c r="G20" s="16">
        <v>0.25</v>
      </c>
      <c r="H20" s="17">
        <v>0.25</v>
      </c>
      <c r="I20" s="17">
        <v>1</v>
      </c>
      <c r="J20" s="22" t="s">
        <v>142</v>
      </c>
      <c r="K20" s="40" t="s">
        <v>143</v>
      </c>
      <c r="L20" s="17">
        <v>0.25</v>
      </c>
      <c r="M20" s="17">
        <v>0.25</v>
      </c>
      <c r="N20" s="17">
        <v>1</v>
      </c>
      <c r="O20" s="21" t="s">
        <v>144</v>
      </c>
      <c r="P20" s="40" t="s">
        <v>145</v>
      </c>
      <c r="Q20" s="39">
        <v>0.25</v>
      </c>
      <c r="R20" s="39">
        <v>0.25</v>
      </c>
      <c r="S20" s="39">
        <v>1</v>
      </c>
      <c r="T20" s="41" t="s">
        <v>146</v>
      </c>
      <c r="U20" s="40" t="s">
        <v>147</v>
      </c>
      <c r="V20" s="16"/>
      <c r="W20" s="17"/>
      <c r="X20" s="17"/>
      <c r="Y20" s="21"/>
      <c r="Z20" s="31"/>
      <c r="AA20" s="16">
        <v>1</v>
      </c>
      <c r="AB20" s="39">
        <v>0.25</v>
      </c>
      <c r="AC20" s="17">
        <v>0.75</v>
      </c>
    </row>
    <row r="21" spans="1:31" s="7" customFormat="1" ht="237.75" customHeight="1">
      <c r="A21" s="26" t="s">
        <v>148</v>
      </c>
      <c r="B21" s="27" t="s">
        <v>149</v>
      </c>
      <c r="C21" s="42" t="s">
        <v>150</v>
      </c>
      <c r="D21" s="28" t="s">
        <v>151</v>
      </c>
      <c r="E21" s="15">
        <v>44986</v>
      </c>
      <c r="F21" s="15">
        <v>45260</v>
      </c>
      <c r="G21" s="17">
        <v>0.33</v>
      </c>
      <c r="H21" s="43">
        <v>0.33</v>
      </c>
      <c r="I21" s="17">
        <v>1</v>
      </c>
      <c r="J21" s="40" t="s">
        <v>152</v>
      </c>
      <c r="K21" s="22" t="s">
        <v>153</v>
      </c>
      <c r="L21" s="17" t="s">
        <v>64</v>
      </c>
      <c r="M21" s="17" t="s">
        <v>64</v>
      </c>
      <c r="N21" s="17">
        <v>1</v>
      </c>
      <c r="O21" s="44" t="s">
        <v>154</v>
      </c>
      <c r="P21" s="22" t="s">
        <v>155</v>
      </c>
      <c r="Q21" s="17" t="s">
        <v>64</v>
      </c>
      <c r="R21" s="17">
        <v>0.34</v>
      </c>
      <c r="S21" s="17">
        <v>1</v>
      </c>
      <c r="T21" s="41" t="s">
        <v>156</v>
      </c>
      <c r="U21" s="22" t="s">
        <v>157</v>
      </c>
      <c r="V21" s="45"/>
      <c r="W21" s="43"/>
      <c r="X21" s="17"/>
      <c r="Y21" s="44"/>
      <c r="Z21" s="46"/>
      <c r="AA21" s="16">
        <v>1</v>
      </c>
      <c r="AB21" s="17">
        <v>0.34</v>
      </c>
      <c r="AC21" s="17">
        <v>1</v>
      </c>
    </row>
    <row r="22" spans="1:31" s="7" customFormat="1" ht="170.25" customHeight="1">
      <c r="A22" s="118" t="s">
        <v>158</v>
      </c>
      <c r="B22" s="118" t="s">
        <v>159</v>
      </c>
      <c r="C22" s="28" t="s">
        <v>160</v>
      </c>
      <c r="D22" s="28" t="s">
        <v>161</v>
      </c>
      <c r="E22" s="15">
        <v>44928</v>
      </c>
      <c r="F22" s="15">
        <v>45260</v>
      </c>
      <c r="G22" s="45">
        <v>0.25</v>
      </c>
      <c r="H22" s="43">
        <v>0.25</v>
      </c>
      <c r="I22" s="43">
        <v>1</v>
      </c>
      <c r="J22" s="40" t="s">
        <v>162</v>
      </c>
      <c r="K22" s="40" t="s">
        <v>163</v>
      </c>
      <c r="L22" s="43">
        <v>0.25</v>
      </c>
      <c r="M22" s="43">
        <v>0.25</v>
      </c>
      <c r="N22" s="43">
        <v>1</v>
      </c>
      <c r="O22" s="44" t="s">
        <v>164</v>
      </c>
      <c r="P22" s="40" t="s">
        <v>165</v>
      </c>
      <c r="Q22" s="43">
        <v>0.25</v>
      </c>
      <c r="R22" s="43">
        <v>0.25</v>
      </c>
      <c r="S22" s="43">
        <v>1</v>
      </c>
      <c r="T22" s="47" t="s">
        <v>166</v>
      </c>
      <c r="U22" s="40" t="s">
        <v>167</v>
      </c>
      <c r="V22" s="45"/>
      <c r="W22" s="43"/>
      <c r="X22" s="17"/>
      <c r="Y22" s="48"/>
      <c r="Z22" s="49"/>
      <c r="AA22" s="16">
        <v>1</v>
      </c>
      <c r="AB22" s="43">
        <v>0.25</v>
      </c>
      <c r="AC22" s="17">
        <v>0.75</v>
      </c>
    </row>
    <row r="23" spans="1:31" s="7" customFormat="1" ht="211.5" customHeight="1">
      <c r="A23" s="118"/>
      <c r="B23" s="118"/>
      <c r="C23" s="28" t="s">
        <v>168</v>
      </c>
      <c r="D23" s="28" t="s">
        <v>169</v>
      </c>
      <c r="E23" s="50">
        <v>44972</v>
      </c>
      <c r="F23" s="50">
        <v>45260</v>
      </c>
      <c r="G23" s="17">
        <v>0.25</v>
      </c>
      <c r="H23" s="17">
        <v>0.25</v>
      </c>
      <c r="I23" s="17">
        <v>1</v>
      </c>
      <c r="J23" s="22" t="s">
        <v>170</v>
      </c>
      <c r="K23" s="22" t="s">
        <v>171</v>
      </c>
      <c r="L23" s="17">
        <v>0.25</v>
      </c>
      <c r="M23" s="17">
        <v>0.25</v>
      </c>
      <c r="N23" s="17">
        <v>1</v>
      </c>
      <c r="O23" s="51" t="s">
        <v>172</v>
      </c>
      <c r="P23" s="22" t="s">
        <v>173</v>
      </c>
      <c r="Q23" s="17">
        <v>0.25</v>
      </c>
      <c r="R23" s="17">
        <v>0.25</v>
      </c>
      <c r="S23" s="17">
        <v>1</v>
      </c>
      <c r="T23" s="52" t="s">
        <v>174</v>
      </c>
      <c r="U23" s="22" t="s">
        <v>175</v>
      </c>
      <c r="V23" s="17"/>
      <c r="W23" s="17"/>
      <c r="X23" s="17"/>
      <c r="Y23" s="53"/>
      <c r="Z23" s="28"/>
      <c r="AA23" s="16">
        <v>1</v>
      </c>
      <c r="AB23" s="17">
        <v>0.25</v>
      </c>
      <c r="AC23" s="17">
        <v>0.75</v>
      </c>
    </row>
    <row r="24" spans="1:31" s="7" customFormat="1" ht="30" customHeight="1">
      <c r="A24" s="54"/>
      <c r="B24" s="54"/>
      <c r="C24" s="55"/>
      <c r="D24" s="55"/>
      <c r="E24" s="55"/>
      <c r="F24" s="55"/>
      <c r="G24" s="55"/>
      <c r="H24" s="55"/>
      <c r="I24" s="56"/>
      <c r="J24" s="99"/>
      <c r="K24" s="99"/>
      <c r="L24" s="99"/>
      <c r="M24" s="98" t="s">
        <v>176</v>
      </c>
      <c r="N24" s="98"/>
      <c r="O24" s="98"/>
      <c r="P24" s="98"/>
      <c r="Q24" s="57"/>
      <c r="R24" s="57"/>
      <c r="S24" s="57"/>
      <c r="T24" s="58"/>
      <c r="U24" s="58"/>
      <c r="V24" s="58"/>
      <c r="W24" s="58"/>
      <c r="X24" s="58"/>
      <c r="Y24" s="58"/>
      <c r="Z24" s="58"/>
      <c r="AA24" s="59"/>
      <c r="AB24" s="59"/>
      <c r="AC24" s="60"/>
    </row>
    <row r="25" spans="1:31" s="7" customFormat="1" ht="30" customHeight="1">
      <c r="A25" s="122" t="s">
        <v>177</v>
      </c>
      <c r="B25" s="122"/>
      <c r="C25" s="122"/>
      <c r="D25" s="122"/>
      <c r="E25" s="122"/>
      <c r="F25" s="61"/>
      <c r="G25" s="62"/>
      <c r="H25" s="62"/>
      <c r="I25" s="63"/>
      <c r="J25" s="63"/>
      <c r="K25" s="100" t="s">
        <v>178</v>
      </c>
      <c r="L25" s="101"/>
      <c r="M25" s="97" t="s">
        <v>179</v>
      </c>
      <c r="N25" s="97"/>
      <c r="O25" s="97"/>
      <c r="P25" s="64">
        <v>1</v>
      </c>
      <c r="Q25" s="57"/>
      <c r="R25" s="57"/>
      <c r="S25" s="57"/>
      <c r="T25" s="58"/>
      <c r="U25" s="58"/>
      <c r="V25" s="58"/>
      <c r="W25" s="58"/>
      <c r="X25" s="58"/>
      <c r="Y25" s="58"/>
      <c r="Z25" s="58"/>
      <c r="AA25" s="59"/>
      <c r="AB25" s="59"/>
      <c r="AC25" s="59"/>
    </row>
    <row r="26" spans="1:31" s="69" customFormat="1" ht="14.25">
      <c r="A26" s="65" t="s">
        <v>180</v>
      </c>
      <c r="B26" s="65"/>
      <c r="C26" s="65"/>
      <c r="D26" s="66"/>
      <c r="E26" s="67"/>
      <c r="F26" s="67"/>
      <c r="G26" s="67"/>
      <c r="H26" s="68"/>
      <c r="K26" s="67"/>
      <c r="O26" s="68"/>
      <c r="R26" s="67"/>
      <c r="V26" s="68"/>
      <c r="Y26" s="67"/>
      <c r="AC26" s="70"/>
    </row>
    <row r="27" spans="1:31" s="7" customFormat="1" ht="31.5" customHeight="1">
      <c r="A27" s="122" t="s">
        <v>181</v>
      </c>
      <c r="B27" s="122"/>
      <c r="C27" s="122"/>
      <c r="D27" s="122"/>
      <c r="E27" s="122"/>
      <c r="F27" s="61"/>
      <c r="G27" s="62"/>
      <c r="H27" s="62"/>
      <c r="I27" s="71"/>
      <c r="J27" s="71"/>
      <c r="K27" s="102" t="s">
        <v>182</v>
      </c>
      <c r="L27" s="103"/>
      <c r="M27" s="97" t="s">
        <v>183</v>
      </c>
      <c r="N27" s="97"/>
      <c r="O27" s="97"/>
      <c r="P27" s="72">
        <v>0.85</v>
      </c>
      <c r="Q27" s="57"/>
      <c r="R27" s="57"/>
      <c r="S27" s="57"/>
      <c r="T27" s="57"/>
      <c r="U27" s="57"/>
      <c r="V27" s="57"/>
      <c r="W27" s="57"/>
      <c r="X27" s="57"/>
      <c r="Y27" s="57"/>
      <c r="Z27" s="57"/>
      <c r="AA27" s="62"/>
      <c r="AB27" s="62"/>
      <c r="AC27" s="62"/>
    </row>
    <row r="28" spans="1:31" s="7" customFormat="1" ht="44.25" customHeight="1">
      <c r="A28" s="54"/>
      <c r="B28" s="119"/>
      <c r="C28" s="119"/>
      <c r="D28" s="119"/>
      <c r="E28" s="73"/>
      <c r="F28" s="61"/>
      <c r="G28" s="62"/>
      <c r="H28" s="62"/>
      <c r="I28" s="62"/>
      <c r="J28" s="57"/>
      <c r="K28" s="57"/>
      <c r="L28" s="62"/>
      <c r="M28" s="62"/>
      <c r="N28" s="62"/>
      <c r="O28" s="74"/>
      <c r="P28" s="57"/>
      <c r="Q28" s="57"/>
      <c r="R28" s="57"/>
      <c r="S28" s="57"/>
      <c r="T28" s="57"/>
      <c r="U28" s="57"/>
      <c r="V28" s="57"/>
      <c r="W28" s="57"/>
      <c r="X28" s="57"/>
      <c r="Y28" s="57"/>
      <c r="Z28" s="57"/>
      <c r="AA28" s="62"/>
      <c r="AB28" s="62"/>
    </row>
    <row r="29" spans="1:31" s="7" customFormat="1" ht="15" thickBot="1">
      <c r="A29" s="75"/>
      <c r="B29" s="76"/>
      <c r="C29" s="76"/>
      <c r="D29" s="76"/>
      <c r="E29" s="76"/>
      <c r="F29" s="76"/>
      <c r="G29" s="76"/>
      <c r="H29" s="77"/>
      <c r="I29" s="77"/>
      <c r="J29" s="77"/>
      <c r="K29" s="77"/>
      <c r="L29" s="76"/>
      <c r="M29" s="77"/>
      <c r="N29" s="78"/>
      <c r="O29" s="79"/>
      <c r="P29" s="77"/>
      <c r="Q29" s="77"/>
      <c r="R29" s="77"/>
      <c r="S29" s="77"/>
      <c r="T29" s="77"/>
      <c r="U29" s="77"/>
      <c r="V29" s="77"/>
      <c r="W29" s="77"/>
      <c r="X29" s="77"/>
      <c r="Y29" s="77"/>
      <c r="Z29" s="77"/>
      <c r="AA29" s="77"/>
      <c r="AB29" s="77"/>
      <c r="AC29" s="77"/>
    </row>
  </sheetData>
  <sheetProtection selectLockedCells="1" selectUnlockedCells="1"/>
  <mergeCells count="26">
    <mergeCell ref="A22:A23"/>
    <mergeCell ref="B22:B23"/>
    <mergeCell ref="B28:D28"/>
    <mergeCell ref="B5:B13"/>
    <mergeCell ref="B14:B20"/>
    <mergeCell ref="A25:E25"/>
    <mergeCell ref="A27:E27"/>
    <mergeCell ref="A1:AC1"/>
    <mergeCell ref="A3:A4"/>
    <mergeCell ref="C3:C4"/>
    <mergeCell ref="E3:E4"/>
    <mergeCell ref="F3:F4"/>
    <mergeCell ref="A2:AC2"/>
    <mergeCell ref="G3:J3"/>
    <mergeCell ref="AA3:AC3"/>
    <mergeCell ref="B3:B4"/>
    <mergeCell ref="D3:D4"/>
    <mergeCell ref="L3:P3"/>
    <mergeCell ref="Q3:U3"/>
    <mergeCell ref="V3:Z3"/>
    <mergeCell ref="M25:O25"/>
    <mergeCell ref="M27:O27"/>
    <mergeCell ref="M24:P24"/>
    <mergeCell ref="J24:L24"/>
    <mergeCell ref="K25:L25"/>
    <mergeCell ref="K27:L27"/>
  </mergeCells>
  <dataValidations count="1">
    <dataValidation type="date" operator="greaterThanOrEqual" allowBlank="1" showInputMessage="1" showErrorMessage="1" sqref="E5:E23" xr:uid="{8E8A9D17-13DB-420D-872A-BECA804FA64B}">
      <formula1>41426</formula1>
    </dataValidation>
  </dataValidations>
  <hyperlinks>
    <hyperlink ref="K14" r:id="rId1" display="\\172.26.1.6\pub\EVIDENCIAS SEGUIMIENTO PGD y PINAR\Gestión Documental 2023\Trimestre I\2. Realizar seguimiento a las transferencias y a las Tablas de Retención Documental\10. Docuemntos a eliminar" xr:uid="{7D2A022D-E15E-46EF-83CF-0DC258FE39F7}"/>
    <hyperlink ref="P14" r:id="rId2" display="\\172.26.1.6\pub\EVIDENCIAS SEGUIMIENTO PGD y PINAR\Gestión Documental 2023\Trimestre I\2. Realizar seguimiento a las transferencias y a las Tablas de Retención Documental\10. Docuemntos a eliminar" xr:uid="{8D3FE2F7-EE35-4341-AAB8-3F4C75DA971A}"/>
    <hyperlink ref="U14" r:id="rId3" display="\\172.26.1.6\pub\EVIDENCIAS SEGUIMIENTO PGD y PINAR\Gestión Documental 2023\Trimestre I\2. Realizar seguimiento a las transferencias y a las Tablas de Retención Documental\10. Docuemntos a eliminar" xr:uid="{A89B8E51-6311-4646-8E88-53BC2633617F}"/>
  </hyperlinks>
  <printOptions horizontalCentered="1"/>
  <pageMargins left="0.78740157480314965" right="0.78740157480314965" top="0.98425196850393704" bottom="0.98425196850393704" header="0" footer="0"/>
  <pageSetup paperSize="5" scale="20" fitToHeight="0" orientation="landscape" r:id="rId4"/>
  <headerFooter alignWithMargins="0"/>
  <drawing r:id="rId5"/>
  <legacyDrawing r:id="rId6"/>
  <oleObjects>
    <mc:AlternateContent xmlns:mc="http://schemas.openxmlformats.org/markup-compatibility/2006">
      <mc:Choice Requires="x14">
        <oleObject progId="Visio.Drawing.11" shapeId="1025" r:id="rId7">
          <objectPr defaultSize="0" autoPict="0" r:id="rId8">
            <anchor moveWithCells="1" sizeWithCells="1">
              <from>
                <xdr:col>0</xdr:col>
                <xdr:colOff>0</xdr:colOff>
                <xdr:row>0</xdr:row>
                <xdr:rowOff>0</xdr:rowOff>
              </from>
              <to>
                <xdr:col>0</xdr:col>
                <xdr:colOff>0</xdr:colOff>
                <xdr:row>0</xdr:row>
                <xdr:rowOff>0</xdr:rowOff>
              </to>
            </anchor>
          </objectPr>
        </oleObject>
      </mc:Choice>
      <mc:Fallback>
        <oleObject progId="Visio.Drawing.11" shapeId="1025" r:id="rId7"/>
      </mc:Fallback>
    </mc:AlternateContent>
    <mc:AlternateContent xmlns:mc="http://schemas.openxmlformats.org/markup-compatibility/2006">
      <mc:Choice Requires="x14">
        <oleObject progId="Visio.Drawing.11" shapeId="1026" r:id="rId9">
          <objectPr defaultSize="0" autoPict="0" r:id="rId8">
            <anchor moveWithCells="1" sizeWithCells="1">
              <from>
                <xdr:col>3</xdr:col>
                <xdr:colOff>0</xdr:colOff>
                <xdr:row>0</xdr:row>
                <xdr:rowOff>0</xdr:rowOff>
              </from>
              <to>
                <xdr:col>3</xdr:col>
                <xdr:colOff>0</xdr:colOff>
                <xdr:row>0</xdr:row>
                <xdr:rowOff>0</xdr:rowOff>
              </to>
            </anchor>
          </objectPr>
        </oleObject>
      </mc:Choice>
      <mc:Fallback>
        <oleObject progId="Visio.Drawing.11" shapeId="1026" r:id="rId9"/>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7DC1F-6204-4A96-A66F-89164DF6A7B7}">
  <dimension ref="A1:O72"/>
  <sheetViews>
    <sheetView topLeftCell="A36" workbookViewId="0">
      <selection activeCell="O58" sqref="O58"/>
    </sheetView>
  </sheetViews>
  <sheetFormatPr baseColWidth="10" defaultColWidth="11.42578125" defaultRowHeight="12.75"/>
  <cols>
    <col min="1" max="1" width="15.42578125" customWidth="1"/>
  </cols>
  <sheetData>
    <row r="1" spans="1:4" ht="15">
      <c r="A1" s="1" t="e">
        <f t="shared" ref="A1" si="0">#REF!/#REF!</f>
        <v>#REF!</v>
      </c>
      <c r="D1">
        <v>63</v>
      </c>
    </row>
    <row r="2" spans="1:4" ht="15">
      <c r="A2" s="1" t="e">
        <f t="shared" ref="A2" si="1">#REF!/#REF!</f>
        <v>#REF!</v>
      </c>
      <c r="D2">
        <v>100</v>
      </c>
    </row>
    <row r="3" spans="1:4" ht="15">
      <c r="A3" s="1" t="e">
        <f>#REF!/#REF!</f>
        <v>#REF!</v>
      </c>
      <c r="D3">
        <v>100</v>
      </c>
    </row>
    <row r="4" spans="1:4" ht="15">
      <c r="A4" s="1" t="e">
        <f t="shared" ref="A4" si="2">#REF!/#REF!</f>
        <v>#REF!</v>
      </c>
      <c r="D4">
        <v>100</v>
      </c>
    </row>
    <row r="5" spans="1:4">
      <c r="D5">
        <v>100</v>
      </c>
    </row>
    <row r="6" spans="1:4">
      <c r="D6">
        <v>100</v>
      </c>
    </row>
    <row r="7" spans="1:4">
      <c r="D7">
        <v>100</v>
      </c>
    </row>
    <row r="8" spans="1:4">
      <c r="D8">
        <v>100</v>
      </c>
    </row>
    <row r="9" spans="1:4">
      <c r="D9">
        <v>100</v>
      </c>
    </row>
    <row r="10" spans="1:4">
      <c r="D10">
        <v>100</v>
      </c>
    </row>
    <row r="11" spans="1:4">
      <c r="D11">
        <v>100</v>
      </c>
    </row>
    <row r="12" spans="1:4">
      <c r="D12">
        <v>100</v>
      </c>
    </row>
    <row r="13" spans="1:4">
      <c r="D13">
        <v>100</v>
      </c>
    </row>
    <row r="14" spans="1:4">
      <c r="D14">
        <v>100</v>
      </c>
    </row>
    <row r="15" spans="1:4">
      <c r="D15">
        <v>100</v>
      </c>
    </row>
    <row r="16" spans="1:4">
      <c r="D16">
        <v>100</v>
      </c>
    </row>
    <row r="18" spans="3:4">
      <c r="C18">
        <f>AVERAGE(D1:D16)</f>
        <v>97.6875</v>
      </c>
    </row>
    <row r="25" spans="3:4">
      <c r="C25" s="2">
        <v>1</v>
      </c>
      <c r="D25" s="2">
        <v>1</v>
      </c>
    </row>
    <row r="26" spans="3:4">
      <c r="C26" s="2">
        <v>1</v>
      </c>
      <c r="D26" s="2">
        <v>1</v>
      </c>
    </row>
    <row r="27" spans="3:4">
      <c r="C27" s="2">
        <v>1</v>
      </c>
      <c r="D27" s="2">
        <v>1</v>
      </c>
    </row>
    <row r="28" spans="3:4">
      <c r="C28" s="2">
        <v>1</v>
      </c>
      <c r="D28" s="2">
        <v>1</v>
      </c>
    </row>
    <row r="29" spans="3:4">
      <c r="C29" s="2">
        <v>1</v>
      </c>
      <c r="D29" s="2">
        <v>1</v>
      </c>
    </row>
    <row r="30" spans="3:4">
      <c r="C30" s="2">
        <v>0.75</v>
      </c>
      <c r="D30" s="2">
        <v>0.75</v>
      </c>
    </row>
    <row r="31" spans="3:4">
      <c r="C31" s="2">
        <v>0.75</v>
      </c>
      <c r="D31" s="2">
        <v>0.75</v>
      </c>
    </row>
    <row r="32" spans="3:4">
      <c r="C32" s="2">
        <v>0.75</v>
      </c>
      <c r="D32" s="2">
        <v>0.75</v>
      </c>
    </row>
    <row r="33" spans="3:4">
      <c r="C33" s="2">
        <v>0.75</v>
      </c>
      <c r="D33" s="2">
        <v>0.75</v>
      </c>
    </row>
    <row r="34" spans="3:4">
      <c r="C34" s="2">
        <v>0.75</v>
      </c>
      <c r="D34" s="2">
        <v>0.75</v>
      </c>
    </row>
    <row r="35" spans="3:4">
      <c r="C35" s="2">
        <v>0.75</v>
      </c>
      <c r="D35" s="2">
        <v>0.75</v>
      </c>
    </row>
    <row r="36" spans="3:4">
      <c r="C36" s="2">
        <v>0.75</v>
      </c>
      <c r="D36" s="2">
        <v>0.75</v>
      </c>
    </row>
    <row r="37" spans="3:4">
      <c r="C37" s="2">
        <v>1</v>
      </c>
      <c r="D37" s="2">
        <v>1</v>
      </c>
    </row>
    <row r="38" spans="3:4">
      <c r="C38" s="2">
        <v>0.75</v>
      </c>
      <c r="D38" s="2">
        <v>0.75</v>
      </c>
    </row>
    <row r="39" spans="3:4">
      <c r="C39" s="2">
        <v>0.75</v>
      </c>
      <c r="D39" s="2">
        <v>0.75</v>
      </c>
    </row>
    <row r="40" spans="3:4">
      <c r="C40" s="2">
        <v>1</v>
      </c>
      <c r="D40" s="2">
        <v>1</v>
      </c>
    </row>
    <row r="41" spans="3:4">
      <c r="C41" s="2">
        <v>0.75</v>
      </c>
      <c r="D41" s="2">
        <v>0.75</v>
      </c>
    </row>
    <row r="42" spans="3:4">
      <c r="C42" s="2">
        <v>0.66659999999999997</v>
      </c>
      <c r="D42" s="2">
        <v>0.67</v>
      </c>
    </row>
    <row r="43" spans="3:4">
      <c r="C43" s="2">
        <v>0.75</v>
      </c>
      <c r="D43" s="2">
        <v>0.75</v>
      </c>
    </row>
    <row r="44" spans="3:4">
      <c r="C44" s="2">
        <v>1</v>
      </c>
      <c r="D44" s="2">
        <v>1</v>
      </c>
    </row>
    <row r="45" spans="3:4">
      <c r="C45" s="2">
        <v>0.75</v>
      </c>
      <c r="D45" s="2">
        <v>0.75</v>
      </c>
    </row>
    <row r="46" spans="3:4">
      <c r="D46" s="3">
        <f>SUM(D25:D45)/21</f>
        <v>0.84142857142857153</v>
      </c>
    </row>
    <row r="47" spans="3:4">
      <c r="D47" s="3"/>
    </row>
    <row r="48" spans="3:4">
      <c r="D48" s="3"/>
    </row>
    <row r="49" spans="3:15">
      <c r="C49" s="2">
        <v>1</v>
      </c>
      <c r="D49" s="2">
        <v>1</v>
      </c>
    </row>
    <row r="50" spans="3:15">
      <c r="C50" s="2">
        <v>1</v>
      </c>
      <c r="D50" s="2">
        <v>1</v>
      </c>
    </row>
    <row r="51" spans="3:15">
      <c r="C51" s="2">
        <v>1</v>
      </c>
      <c r="D51" s="2">
        <v>1</v>
      </c>
    </row>
    <row r="52" spans="3:15">
      <c r="C52" s="2">
        <v>1</v>
      </c>
      <c r="D52" s="2">
        <v>1</v>
      </c>
      <c r="J52">
        <f>605/5</f>
        <v>121</v>
      </c>
    </row>
    <row r="53" spans="3:15">
      <c r="C53" s="2">
        <v>1</v>
      </c>
      <c r="D53" s="2">
        <v>1</v>
      </c>
    </row>
    <row r="54" spans="3:15">
      <c r="C54" s="2">
        <v>0.75</v>
      </c>
      <c r="D54" s="2">
        <v>0.75</v>
      </c>
    </row>
    <row r="55" spans="3:15">
      <c r="C55" s="2">
        <v>0.75</v>
      </c>
      <c r="D55" s="2">
        <v>0.75</v>
      </c>
    </row>
    <row r="56" spans="3:15">
      <c r="C56" s="2">
        <v>0.75</v>
      </c>
      <c r="D56" s="2">
        <v>0.75</v>
      </c>
    </row>
    <row r="57" spans="3:15">
      <c r="C57" s="2">
        <v>0.75</v>
      </c>
      <c r="D57" s="2">
        <v>0.75</v>
      </c>
    </row>
    <row r="58" spans="3:15">
      <c r="C58" s="2">
        <v>0.75</v>
      </c>
      <c r="D58" s="2">
        <v>0.75</v>
      </c>
      <c r="L58">
        <f>1600/19</f>
        <v>84.21052631578948</v>
      </c>
      <c r="O58">
        <f>1600/19</f>
        <v>84.21052631578948</v>
      </c>
    </row>
    <row r="59" spans="3:15">
      <c r="C59" s="2">
        <v>0.75</v>
      </c>
      <c r="D59" s="2">
        <v>0.75</v>
      </c>
    </row>
    <row r="60" spans="3:15">
      <c r="C60" s="2">
        <v>0.75</v>
      </c>
      <c r="D60" s="2">
        <v>0.75</v>
      </c>
    </row>
    <row r="61" spans="3:15">
      <c r="C61" s="2">
        <v>1</v>
      </c>
      <c r="D61" s="2">
        <v>1</v>
      </c>
    </row>
    <row r="62" spans="3:15">
      <c r="C62" s="2">
        <v>0.75</v>
      </c>
      <c r="D62" s="2">
        <v>0.75</v>
      </c>
    </row>
    <row r="63" spans="3:15">
      <c r="C63" s="2">
        <v>0.75</v>
      </c>
      <c r="D63" s="2">
        <v>0.75</v>
      </c>
    </row>
    <row r="64" spans="3:15">
      <c r="C64" s="2">
        <v>1</v>
      </c>
      <c r="D64" s="2">
        <v>1</v>
      </c>
    </row>
    <row r="65" spans="3:4">
      <c r="C65" s="2">
        <v>0.75</v>
      </c>
      <c r="D65" s="2">
        <v>0.75</v>
      </c>
    </row>
    <row r="66" spans="3:4">
      <c r="C66" s="2">
        <v>0.66659999999999997</v>
      </c>
      <c r="D66" s="2">
        <v>0.66659999999999997</v>
      </c>
    </row>
    <row r="67" spans="3:4">
      <c r="C67" s="2">
        <v>0.75</v>
      </c>
      <c r="D67" s="2">
        <v>0.75</v>
      </c>
    </row>
    <row r="68" spans="3:4">
      <c r="C68" s="2">
        <v>1</v>
      </c>
      <c r="D68" s="2">
        <v>1</v>
      </c>
    </row>
    <row r="69" spans="3:4">
      <c r="C69" s="2">
        <v>0.75</v>
      </c>
      <c r="D69" s="2">
        <v>0.75</v>
      </c>
    </row>
    <row r="70" spans="3:4">
      <c r="C70" s="2"/>
      <c r="D70" s="2">
        <v>0</v>
      </c>
    </row>
    <row r="71" spans="3:4">
      <c r="C71" s="2"/>
      <c r="D71" s="2">
        <v>0</v>
      </c>
    </row>
    <row r="72" spans="3:4">
      <c r="D72" s="3">
        <f>SUM(D53:D69)</f>
        <v>13.666600000000001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Y MONITOREO PGD y P</vt:lpstr>
      <vt:lpstr>Hoja1</vt:lpstr>
      <vt:lpstr>'SEGUIMIENTO Y MONITOREO PGD y P'!Títulos_a_imprimir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Diosile Camargo Camargo</dc:creator>
  <cp:keywords/>
  <dc:description/>
  <cp:lastModifiedBy>Maria del Rocio Gomez Gamba</cp:lastModifiedBy>
  <cp:revision/>
  <dcterms:created xsi:type="dcterms:W3CDTF">2020-03-16T21:22:04Z</dcterms:created>
  <dcterms:modified xsi:type="dcterms:W3CDTF">2023-10-30T15:28:41Z</dcterms:modified>
  <cp:category/>
  <cp:contentStatus/>
</cp:coreProperties>
</file>