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defaultThemeVersion="124226"/>
  <mc:AlternateContent xmlns:mc="http://schemas.openxmlformats.org/markup-compatibility/2006">
    <mc:Choice Requires="x15">
      <x15ac:absPath xmlns:x15ac="http://schemas.microsoft.com/office/spreadsheetml/2010/11/ac" url="C:\Users\dmcamargo\Documents\Corporativa 2022\Talento Humano\"/>
    </mc:Choice>
  </mc:AlternateContent>
  <xr:revisionPtr revIDLastSave="0" documentId="8_{34366A53-1CEC-410E-B740-09AB23B88009}" xr6:coauthVersionLast="36" xr6:coauthVersionMax="36" xr10:uidLastSave="{00000000-0000-0000-0000-000000000000}"/>
  <bookViews>
    <workbookView xWindow="0" yWindow="0" windowWidth="28800" windowHeight="11805" tabRatio="320" xr2:uid="{00000000-000D-0000-FFFF-FFFF00000000}"/>
  </bookViews>
  <sheets>
    <sheet name="4 to  Trimestre" sheetId="22" r:id="rId1"/>
  </sheets>
  <definedNames>
    <definedName name="_xlnm._FilterDatabase" localSheetId="0" hidden="1">'4 to  Trimestre'!$A$2:$R$31</definedName>
    <definedName name="_xlnm.Print_Area" localSheetId="0">'4 to  Trimestre'!$A$1:$R$33</definedName>
  </definedNames>
  <calcPr calcId="191029"/>
</workbook>
</file>

<file path=xl/calcChain.xml><?xml version="1.0" encoding="utf-8"?>
<calcChain xmlns="http://schemas.openxmlformats.org/spreadsheetml/2006/main">
  <c r="Q27" i="22" l="1"/>
  <c r="Q25" i="22"/>
  <c r="M22" i="22"/>
  <c r="M10" i="22"/>
  <c r="M26" i="22" l="1"/>
  <c r="Q26" i="22" s="1"/>
  <c r="F21" i="22"/>
  <c r="M21" i="22"/>
  <c r="M20" i="22"/>
  <c r="Q20" i="22" s="1"/>
  <c r="Q21" i="22" l="1"/>
  <c r="D34" i="22" l="1"/>
  <c r="M19" i="22"/>
  <c r="F19" i="22"/>
  <c r="M18" i="22"/>
  <c r="F18" i="22"/>
  <c r="M17" i="22"/>
  <c r="F17" i="22"/>
  <c r="M16" i="22"/>
  <c r="F16" i="22"/>
  <c r="M15" i="22"/>
  <c r="Q15" i="22" s="1"/>
  <c r="M14" i="22"/>
  <c r="Q14" i="22" s="1"/>
  <c r="M13" i="22"/>
  <c r="Q13" i="22" s="1"/>
  <c r="M12" i="22"/>
  <c r="Q12" i="22" s="1"/>
  <c r="M11" i="22"/>
  <c r="F11" i="22"/>
  <c r="Q10" i="22"/>
  <c r="M9" i="22"/>
  <c r="F9" i="22"/>
  <c r="M8" i="22"/>
  <c r="M7" i="22"/>
  <c r="Q7" i="22" s="1"/>
  <c r="Q11" i="22" l="1"/>
  <c r="Q19" i="22"/>
  <c r="Q18" i="22"/>
  <c r="Q8" i="22"/>
  <c r="Q16" i="22"/>
  <c r="Q17" i="22"/>
  <c r="Q9" i="22"/>
</calcChain>
</file>

<file path=xl/sharedStrings.xml><?xml version="1.0" encoding="utf-8"?>
<sst xmlns="http://schemas.openxmlformats.org/spreadsheetml/2006/main" count="143" uniqueCount="137">
  <si>
    <t xml:space="preserve">INFORMACIÓN DE LA ACTIVIDAD </t>
  </si>
  <si>
    <t>Mujeres</t>
  </si>
  <si>
    <t>Hombres</t>
  </si>
  <si>
    <t>Total asistentes</t>
  </si>
  <si>
    <t>Hijos de funcionarios</t>
  </si>
  <si>
    <t>No. De familias</t>
  </si>
  <si>
    <t xml:space="preserve">No. De personas encuestadas que consideran que el objetivo de la actividad se cumplió </t>
  </si>
  <si>
    <t>No. De Encuestas realizadas</t>
  </si>
  <si>
    <t xml:space="preserve">
% de Asistentes
 (No. total de asistentes /No. de personas  a los que va dirigida la actividad)</t>
  </si>
  <si>
    <t>Eje</t>
  </si>
  <si>
    <t>Fecha de Realización</t>
  </si>
  <si>
    <t>ESTADOS MENTALES POSITIVOS</t>
  </si>
  <si>
    <t>PROPOSITO DE VIDA</t>
  </si>
  <si>
    <t>RELACIONES INTERPERSONALES</t>
  </si>
  <si>
    <t>Número participantes a los que está dirigida la actividad</t>
  </si>
  <si>
    <t>POBLACIÓN BENEFICIADA</t>
  </si>
  <si>
    <t>Actividades realizadas</t>
  </si>
  <si>
    <t>Cobertura de servidores de planta en las actividades del Sistema de Estímulos</t>
  </si>
  <si>
    <t>Cumplimiento de los objetivos</t>
  </si>
  <si>
    <t>LGTBI</t>
  </si>
  <si>
    <t>Evidencias</t>
  </si>
  <si>
    <t>No. De Calificaciones satisfactorias o sobresalientes</t>
  </si>
  <si>
    <t>ELABORÓ: NURY CRUZ</t>
  </si>
  <si>
    <t xml:space="preserve">SEGUIMIENTO AL PLAN DE BIENESTAR E INCENTIVOS 2023 </t>
  </si>
  <si>
    <t>Actividad (Lugar)</t>
  </si>
  <si>
    <t>Reconocimiento día de la secretaria (DADEP)</t>
  </si>
  <si>
    <t>Celebración de cumpleaños de los servidores (semestral) (DADEP)</t>
  </si>
  <si>
    <t>Reconocimiento día de la madre/padre (DADEP)</t>
  </si>
  <si>
    <t>Juegos deportivos Distritales (DADEP)</t>
  </si>
  <si>
    <t>Torneo tenis de mesa (DADEP)</t>
  </si>
  <si>
    <t>Torneo de juego de Rana (DADEP)</t>
  </si>
  <si>
    <t>Caminata ecológica (Humedal Jaboque/Humedal el Salitre)</t>
  </si>
  <si>
    <t>Beneficio por participación en actividades (Boletas de Cine- refrigerios) (DADEP)</t>
  </si>
  <si>
    <t>Día del niño (DADEP)</t>
  </si>
  <si>
    <t>Día del servidor público (DADEP)</t>
  </si>
  <si>
    <t>Celebración amor y amistad (DADEP)</t>
  </si>
  <si>
    <t>Incentivo mejor Servidor público de atención al ciudadano, Incentivo mejor servidor público en gestión de integridad, Incentivo por participación ciudadana y rendición de cuentas (DADEP)</t>
  </si>
  <si>
    <t>Incentivos y reconocimiento mejores funcionarios (DADEP)</t>
  </si>
  <si>
    <t>Reconocimiento grupos de trabajo transversales (DADEP)</t>
  </si>
  <si>
    <t>Época de Navidad (Presencial)</t>
  </si>
  <si>
    <t>Actividad integración por dependencia (Presencial)</t>
  </si>
  <si>
    <t>Día de los dulces (Presencial)</t>
  </si>
  <si>
    <t>Apropiación Institucional (Presencial)</t>
  </si>
  <si>
    <t>Bienestar a la carta (Presencial)</t>
  </si>
  <si>
    <t>Bonos navideños (Presencial)</t>
  </si>
  <si>
    <t>Vacaciones recreativas (Presencial)</t>
  </si>
  <si>
    <t xml:space="preserve">Invitación 
Inscripción al evento  
Base de datos mujeres DADEP
Planillas de asistencia
Registros Fotográficos
Se hizo una inscripción mediante Forms.
Documentos archivados según tabla de retención documental de Gestión del Talento humano
</t>
  </si>
  <si>
    <t xml:space="preserve">Planilla de Asistencia 
Se realizó la entrega de las boletas de cine con el combo de alimentos a los funcionarios
La evaluación de la actividad se realizará en la encuesta de satisfacción anual de la vigencia 2023.                                                                                          Documentos archivados según tabla de retención documental de Gestión del Talento humano
</t>
  </si>
  <si>
    <t>CONOCIMIENTO DE LAS FORTALEZAS PROPIAS</t>
  </si>
  <si>
    <t>INCENTIVOS</t>
  </si>
  <si>
    <t>Observaciones</t>
  </si>
  <si>
    <t xml:space="preserve">Invitación 
Inscripción al  evento
Registros fotográficos
Documentos archivados según tabla de retención documental de Gestión del Talento humano
</t>
  </si>
  <si>
    <t>Reconocimiento y empoderamiento de las mujeres servidoras públicas del D.C. (DADEP/Plaza de Bolívar)</t>
  </si>
  <si>
    <t xml:space="preserve"> </t>
  </si>
  <si>
    <t>24 de febrero de 2023
24 de marzo de 2023.</t>
  </si>
  <si>
    <t>27 de diciembre de 2022 a 
31 enero de 2023</t>
  </si>
  <si>
    <t>Celebración del dia del hombre y de la mujer (DADEP)</t>
  </si>
  <si>
    <t xml:space="preserve">
Invitación
Inscripción
Reunión con todos los participantes, se hizo el sorteo y conformación de los grupos y se les informó los lineamientos con los criterios de participación.
-Documento con los Criterios de participación  
- Registros fotográficos de la reunión de conformación de equipos
Eliminatoria 
Evento de premiación del primer y segundo puesto: regalos que fueron donados por el Banco de Occidente y la caja de compensación Compensar.
Planilla campeones del torneo
Registro fotográfico de los ganadores
Documentos archivados según tabla de retención documental de Gestión del Talento humano
</t>
  </si>
  <si>
    <t xml:space="preserve">
Invitación
Inscripción en google forms
Acta de Asistencia
Entrega del refrigerio por parte de la caja de compensación Compensar.
Registros fotográficos del recorrido
La evaluación de la actividad se realizará en la encuesta de satisfacción anual de la vigencia 2023.
Documentos archivados según tabla de retención documental de Gestión del Talento humano</t>
  </si>
  <si>
    <t>Invitación por parte del Servicio Civil
Inscripciones
Documentos archivados según tabla de retención documental de Gestión del Talento Humano 
Planilla entrega bono tarjeta de compensar por $50,000, 
Pieza comunicativa de felicitación</t>
  </si>
  <si>
    <t>8 de junio de 2023</t>
  </si>
  <si>
    <t xml:space="preserve">Invitación
Planillas de asistencia entrega boleta Cine Colombia
Reporte personal de planta  (Mamás)
Registros fotogtráficos
Documentos archivados según tabla de retención documental de Gestión del Talento humano
</t>
  </si>
  <si>
    <t xml:space="preserve">Invitación
Registros fotográficos del Brazalete y el Combo de alimentos
Listado de los hijos de los funcionarios edades entre 0 hasta 13 años.
Planilla de entrega del brazalete y combo
Se encuentra en la carpeta compartida de TH. Y registros  fotográficos  del brazalete y la boleta del combo de alimentos. Planillas de asistencia con la firma de los funcionarios que recibieron las boletas.
Documentos archivados según tabla de retención documental de Gestión del Talento humano
</t>
  </si>
  <si>
    <t xml:space="preserve">Listado de entrega de las manillas  para  los hijos de los funcionarios,        
Documentos archivados según tabla de retención documental de Gestión del Talento humano                                               </t>
  </si>
  <si>
    <t>1 de marzo de 2023 al 7 de marzo de 2023</t>
  </si>
  <si>
    <t>2 de mayo de 2023 al 30 de junio de 2023</t>
  </si>
  <si>
    <t>16 de junio de 2023</t>
  </si>
  <si>
    <t>8 de septiembre de 2023</t>
  </si>
  <si>
    <t>28 de abril de 2023</t>
  </si>
  <si>
    <t>15 de septiembre de 2023</t>
  </si>
  <si>
    <t xml:space="preserve">Meta cumplida    
Para incentivar a los servidores que celebren el dia del cumpleaños  con su familia, el DADEP viene otorgando un día de descanso que se puede hacer efectivo el mismo día del cumpleaños o el día hábil siguiente.
</t>
  </si>
  <si>
    <t xml:space="preserve">Invitación
Circular externa 010
Listado personal de planta inscritos
Registros fotográficos
Se encuentran  las actividades en ejecución </t>
  </si>
  <si>
    <t xml:space="preserve">Invitación
Pieza comunicativa 
Planillas de Asistencia
Registros Fotográficos
Documentos archivados según tabla de retención documental de Gestión del Talento humano                    
</t>
  </si>
  <si>
    <t xml:space="preserve">Invitación
Planillas de Inscripción 
Actas de reunión 
Registros Fotográficos
</t>
  </si>
  <si>
    <t>Esta actividad está dirigida a 81 personas de planta, no obstante según la linea base, están los funcionarios que les gusta hacer deporte, dirigido a 45  personas.</t>
  </si>
  <si>
    <t xml:space="preserve">Meta cumplida
De acuerdo con la circular 013  del  24 de agosto  el  DADEP  otorgó  en el segundo  semestre a todos los servidores públicos de la entidad, un (1) día de descanso remunerado para que compartan con sus familias, a partir del 1 de septiembre de 2023 al 30 de noviembre de 2023.
</t>
  </si>
  <si>
    <t xml:space="preserve">Meta cumplida
La Entidad extendió la invitación a los secretarios para  la conmemoración de su día a la actividad realizada por el  servicio civil en las instalaciones de Compensar, en la cual se les ofreció un  almuerzo y participaron en rifas. 
La Entidad gestionó con la caja de compensación familiar un bono cargado a la tarjeta de compensar para participar en actividades  propias de las sedes por $50,000, Se envia una felicitacion por parte del DADEP para su conmemoracion.
</t>
  </si>
  <si>
    <t>26  de julio de 2023</t>
  </si>
  <si>
    <t>Memorandos enviados por los subdirectores informandola programación del disfrute del día de descanso compensado remunerado para que los servidores puedan compartir con sus respectivas familias.</t>
  </si>
  <si>
    <t>REVISÓ:  JULIO ACOSTA</t>
  </si>
  <si>
    <t>Día de la familia</t>
  </si>
  <si>
    <t>Adicional a las 73 personas de planta por gestión, para esta actividad participaron  56 contratistas .</t>
  </si>
  <si>
    <t>Adicional a  las 45 personas asistentes de planta por gestión, lograron participar 73 contratistas.</t>
  </si>
  <si>
    <t xml:space="preserve">Adicional a las 41  personas asistentes de planta por gestión lograron participar 13  contratistas </t>
  </si>
  <si>
    <t xml:space="preserve">Adicional a las 54 personas asistentes de planta por gestión lograron participar 27 contratistas </t>
  </si>
  <si>
    <t>Adicional a las 48 personas asistentes de la planta por gestión, participaron para esta actividad  33  contratistas.</t>
  </si>
  <si>
    <t>Adicional a las 41 personas asistentes de la planta por gestión, participaron para esta actividad  18 contratistas.</t>
  </si>
  <si>
    <t xml:space="preserve">Meta cumplida
Mediante sorteo se conformaron los equipos y se establecieron los lineamientos de la competencia, posteriormente se desarrollo la actividad a satisfacción en las instalaciones de la Entidad.
</t>
  </si>
  <si>
    <t xml:space="preserve">Meta cumplida
De acuerdo con la circular 009 del  18/04/2023 del  DADEP, se le otorgó  en el primer semestre a todos los servidores públicos de la entidad un (1) día de descanso remunerado para que compartan con sus familias. a partir del 02/05/2023 al 30/06/2023. </t>
  </si>
  <si>
    <t xml:space="preserve">Meta cumplida
Toda vez que se realizaron las siguientes actividades:
La Subdirección de Gestión Corporativa - Talento humano hizo entrega a los funcionarios (padres de familia) de manillas para el ingreso al parque de diversión Multi Parque y para el disfrute de un combo de hamburguesa, lo anterior  para que disfruten  con sus hijos durante  las vacaciones de mitad de año.   
</t>
  </si>
  <si>
    <t xml:space="preserve">Meta cumplida
Se realiza la actividad de integración denominada  "El Cartero"  en donde los servidores tuvieron la oportunidad de escoger el amigo o la amiga más chevere del DADEP, depositando los mensajes en un buzón. Los ganadores recibieron obsequios . </t>
  </si>
  <si>
    <t xml:space="preserve">Meta cumplida 
La Subdirección de Gestión Corporativa - Talento humano hace entrega  a los servidores publicos de 26 Brazaletes para que asistan con sus hijos  a la Fundación Parque Jaime Duque,  este  incluye combo de Alimentos y Bebidas para que vivan  la experiencia llena de magia, aprendizaje y diversión.
</t>
  </si>
  <si>
    <t xml:space="preserve">Meta cumplida
Se entregó a los funcionarios boletas para asistir a los teatros de Cine Colombia acompañado de un combo de alimentos para ser utilizado con su núcleo familiar, incentivo gestionado desde la Subdirección de Gestión Corporativa- Talento Humano con la Caja de Compensación Familiar Compensar.
</t>
  </si>
  <si>
    <t xml:space="preserve">Meta cumplida  
Se realizaron 2 caminatas ecologicas presenciales los dias 24 de febrero  y 24 de marzo  las cuales generaron experiencias positivas en los servidores públicos  al tener  contacto  con la naturaleza, brindando   bienestar   visual y auditiva. Con esta   actividad   fisica se logró  un aporte significativo en la  salud mental,     al   permitir  entornos de relajación para la mitigación del estres laboral,.
</t>
  </si>
  <si>
    <t>Meta cumplida    
Se realizó la inscripción de 48 participantes en el torneo de rana mixta en la que encontraban 24 mujeres y 24 hombres. Mediante sorteo se conformaron los equipos y se establecieron los lineamientos de la competencia.  
El 28 de marzo se llevó a cabo  el evento de premiación del primero y segundo puesto, actividad donde se hizo entrega de los regalos que fueron donados por el Banco de Occidente, y los obsequios que envió la caja de compensación Compensar.</t>
  </si>
  <si>
    <t xml:space="preserve">Meta cumplida
Para incentivar a las y los  servidores públicos, el Departamento Administrativo del Servicio Civil DASC mediante la circular 010 del 23 de mayo de 2023, ha programado actividades recreodeportivas que contribuyen al estado físico, mental y emocional los  servidores público. La Subdirección de gestión Corpórativa hace extensiva ésta  invitación a los funcionarios de la entidad para que se inscriban y participen.
</t>
  </si>
  <si>
    <t xml:space="preserve">Meta cumplida
Se hizo el reconocimiento a las madres  trabajadoras del DADEP, para lo cual se les hizo entrega de boletas de cine colombia incluyendo un combo de alimentos, y para el día del  padre se hizo extensiva la invitación a una tarde de bolos.
</t>
  </si>
  <si>
    <t>Meta cumplida toda vez que se realizaron las siguientes actividades:  
Se llevó a cabo la conmemoración del día internacional de los Derechos de las Mujeres; la Subdirectora de Gestión Corporativa dió inicio al evento, el asesor del despacho intervino en una charla sobre la importancia del 8 de marzo  y  por último el coordinador del Observatorio intervino contandole a la audiencia sobre los informes generados desde el observatorio con  "Enfoque de Mujer y Género".  Se le brindó a los servidores de la Entidad una copa de helado, gestión que se realizó con la Caja de Compensación.</t>
  </si>
  <si>
    <t>Meta cumplida toda vez que se realizaron las siguientes actividades:
la Entidad participó en la actividad denominada "Bogotá se la juega por las mujeres"realizada por la Secretaría de Gobierno y Secretaría de la Mujer, en la Plaza de Bolívar, para la conmemoración del día internacional de los derechos de las mujeres. En este evento se asignó una delegación del DADEP, para hacerse presente en el evento.</t>
  </si>
  <si>
    <t>APROBÓ: DIANA MARIA CAMARGO PULIDO-Sudirectora de Gestión Corporativa</t>
  </si>
  <si>
    <t>REVISÓ: NATALIA ZAMUDIO Z Asesora Sudirección de Gestión Corporativa</t>
  </si>
  <si>
    <t>9 de octubre de 2023</t>
  </si>
  <si>
    <t>Meta cumplida
toda vez que se realizaron las siguientes actividades, en  el marco del Plan de Bienestar e Incentivos se celebró el contrato No. 343-2023 con la Caja de Compensación Familiar COMPENSAR para llevar a cabo las actividades de Vacaciones Recreativas para los niños entre 5 y 12 años.a los siguientes sitios turísticos, incluido transporte, refrigerios mañana y tarde, almuerzo y la disponibilidad de todas las atracciones dentro del parque.
Lunes 4 de diciembre salida al parque Interactivo Ecoparque en Chinauta
Martes 5 de diciembre salida al Parque Arqueológico Kyga Mhuysga en Facatativa
Miércoles 6 de diciembre Granja extrema en Villeta
Jueves 7 de diciembre Parque Interactivo Ice Bowling Centro comercial el Edén y las instalaciones de Compensar Av. 68.</t>
  </si>
  <si>
    <t>4 al  7 de Diciembre</t>
  </si>
  <si>
    <t>Correo enviado a Compensar seleccionando los sitios a visitar
Encuesta para seleccionar las fechas y los sitios a visitar
Planillas de Asistencia 
Registros Fotográficos
Docuemntos archivados según tabla de retención documental de Gestión del Talento Humano.</t>
  </si>
  <si>
    <t xml:space="preserve">Meta Cumplida
Toda vez que se entregaron  los bonos navideños para los hijos de los servidores
</t>
  </si>
  <si>
    <t>1 de Diciembre</t>
  </si>
  <si>
    <t>Correo de Invitación
Correo enviado a Falabella para activar las tarjetas Gift
Planilla de entrega de los Bonos Navideños</t>
  </si>
  <si>
    <t xml:space="preserve">Meta Cumplida
Se realizó la asignacion de los puntos por medio de la plataforma correspondiente  de Bienestar a la Carta a los funcionarios con 2520 puntos a cada uno los cuales pueden ser redimidos.
</t>
  </si>
  <si>
    <t>21 de Septiembre de 2023</t>
  </si>
  <si>
    <t>Correo
Pantallazo de cargue de puntos 
Cargue de puntos asignados</t>
  </si>
  <si>
    <t xml:space="preserve">Invitación
Pieza comunicativa 
Registros Fotográficos
Minuto a Minuto
Bulletts de la Directora
Bulletts de la Subdirectora
Encuesta
Documentos archivados según tabla de retención documental de Gestión del Talento humano                    
</t>
  </si>
  <si>
    <t>Se invitaron a participar a 7 contratistas toda vez que la actividad fue patrocinada por la caja de compensación familiar y no afectaron los recursos del presupuesto de la entidad.</t>
  </si>
  <si>
    <t xml:space="preserve">Meta cumplida
Toda vez que se realizaron las siguientes actividades:
Conformación de las subdirecciones  por  equipos,  Temática Libre con enfoque de ciudad.
Se realizaron las presentaciones por cada equipo al jurado externo, y colaboradores de la entidad.
Premiación de los 4 equipos ganadores.
1er puesto: OAP y OJ: Puesta en Escena: "Historia del cementerio Central"
2do Puesto: SGIEP Puesta en Escena: "El cartel del Cuidado"
3er Puesto: Despacho, OAC, OTIC Puesta en Escena ""El Conciertazo"
4to Puesto: SRI, OCI y Segunda Instancia Puesta en Escena " Evolución de la Moda"
5to Puesto: SGC y Control Disciplinario Interno Puesta en Escena:"La Zona Rosa se viste de Verde"
</t>
  </si>
  <si>
    <t>27 de octubre de 2023</t>
  </si>
  <si>
    <t xml:space="preserve">Invitación
Pieza comunicativa 
Registros Fotográficos
Minuto a Minuto
Puntuación final 
Encuesta
Documentos archivados según tabla de retención documental de Gestión del Talento humano                    
</t>
  </si>
  <si>
    <t>Se invitaron a participar a 40 contratistas , toda vez que la actividad fue patrocinada por la caja de compensación familiar y no afectaron los recursos del presupuesto de la entidad.</t>
  </si>
  <si>
    <t>18 al 22 de diciembre 2023</t>
  </si>
  <si>
    <t>18 de diciembre de 2023</t>
  </si>
  <si>
    <t xml:space="preserve">Invitación 
Pieza comunicativa
Minuto a minuto
Registros fotográficos
Certificados Grupos Transversales
Encuesta
Documentos archivados según tabla de retención documental de Gestión del Talento humano                    
</t>
  </si>
  <si>
    <t>Se invitaron a participar a 128  contratistas toda vez que la actividad fue patrocinada por la caja de compensación familiar y no afectaron los recursos del presupuesto de la entidad.</t>
  </si>
  <si>
    <t xml:space="preserve">Capacitación Trabajo en equipo y comunicación efectiva
</t>
  </si>
  <si>
    <t>19 de septiembre de 2023</t>
  </si>
  <si>
    <t>Invitación pieza comunicativa
Desayuno
Actividades en grupo para fortalecer competencias laborales y habilidades para elevar los niveles de efectividad y sentido de pertenencia.
Charla trabajo en equipo
Almuerzo
Registros fotográficos
Encuesta</t>
  </si>
  <si>
    <t>Pieza comunicativa
Minuto a minuto
Encuesta asistencia
Registros  fotográficos</t>
  </si>
  <si>
    <t>SEGUIMIENTO CUARTO  TRIMESTRE ACUMULADO</t>
  </si>
  <si>
    <t>31 de diciembre de 2023</t>
  </si>
  <si>
    <t xml:space="preserve"> 1 al 30 de septiembre - al 30 de noviembre de 2023</t>
  </si>
  <si>
    <t xml:space="preserve">Se realizaron las novenas navideñas con participacion de cada una de las dependencias.
Se realiza programación de novena navideña iniciando con la Subdirección de Gestión Corporativa , se brinda acompañamiento musical y refrigerios para todos los asistentes  por parte de la Caja de Compensación Familiar COMPENSAR
</t>
  </si>
  <si>
    <t>Nivel de cumplimiento del Plan de Bienestar e Incentivos 2023</t>
  </si>
  <si>
    <t xml:space="preserve">Listado de contratistas y funcionarios que cumplieron años.
Registros fotográficos de las actividades realizadas durante el año
Planilla de entrega de los regalos
Edición en el periodico del 5 de julio de 2023 Documentos archivados según tabla de retención documental de Gestión del Talento humano.      
                                  </t>
  </si>
  <si>
    <t xml:space="preserve">Meta Cumplida
Se llevó a cabo la conmemoración en el  Día del Servidor y servidora público iniciando con unas palabras de agradecimiento por el compromiso, entrega y dedicación   por parte del Director Dr. Armando Lozano a todos los funcionarios de la Entidad.
Intervención de la Dra. Diana Camargo Subdirectora de Gestión Corporativa felicitando a todos los funcionarios y se premió a los ganadores del primero y segundo puesto del Torneo de Ping Pong de hombres y mujeres.
Se le brindó a los servidores de la Entidad un Cup cake, gestión que se realizó con la Caja de Compensación.
</t>
  </si>
  <si>
    <t xml:space="preserve">Meta cumplida
Se realizó la actividad en el  Hotel Lagomar en Girardot
Salida de las Instalaciones del DADEP a las 5.30 am transportando a los funcionarios en 2 buses contratados por la caja de compensación familiar Compensar, se les hizo entrega de un Refrigerio.
A la llegada al Hotel un recibimiento con una fruta Despues nos dirigimos al salón de eventos.
En el acto protocolario dio inicio la Subdirectora de Gestión Corporativa Dra. Diana camargo, dando un saludo de bienvenida en el marco del plan institucional de Bienestar e Incentivos vigencia 2023.  Le dio paso a la señora Directora Dra.  Diana Rodríguez la cual dió palabras de agradecimiento  por el compromiso y asistencia a esta actividad  de Integración que promueve la Apropiación institucional generando el fortalecimiento del clima laboral.
</t>
  </si>
  <si>
    <t xml:space="preserve">Meta cumplida
Se realizó la actividad en el  Hotel Lagomar en Girardot
la señora Directora Dra.  Diana Rodríguez la cual dió palabras de agradecimiento  por el compromiso y asistencia a esta actividad  de Integración que promueve la Apropiación institucional generando el fortalecimiento del clima laboral.
Acto seguido fueron llamando destacando la labor de:
• Por su Participación en Atención a la Ciudadanía a: Paula Alejandra Martínez Calderón 
• Por su Participación en Gestión de la Integridad a: Fanny Ortiz Londoño
• Por su Aporte a la Participación Ciudadana y Rendición de Cuentas a:  Guillermo Bejarano Velandia.
</t>
  </si>
  <si>
    <t xml:space="preserve">Meta cumplida
La Subdirectora de Gestión Corporativa Dra. Diana camargo, dando un saludo de bienvenida en el marco del plan institucional de Bienestar e Incentivos vigencia 2023.  Le dio paso a la señora Directora Dra.  Diana Rodríguez la cual dió palabras de agradecimiento  por el compromiso y asistencia a esta actividad  de Integración que promueve la Apropiación institucional generando el fortalecimiento del clima laboral.
Acto seguido fueron llamando destacando la labor de:
• Mejor Servidor Público Nivel asistencial a:  Hernando Rodríguez Martínez
• Mejor Servidora Pública Nivel técnico a: Dayana valentina Martínez Pinto
• Mejor Servidor público Nivel profesional a: Julio enrique Pedraza Orjuela
• Mejor Servidora Pública Nivel libre Nombramiento y remoción a: Lina María Hernández Acosta
• Mejor Servidor Público de la Entidad 2023 a: Julio enrique Pedraza Orjuela
</t>
  </si>
  <si>
    <t xml:space="preserve">meta cumplida
Toda vez que se realizaron las siguientes actividades:
Bienvenida por parte de los maestros de ceremonia
Entrega de souvenir (lapicero) detalle dado por la directora
Presentación de video de los colaboradores agradeciendo al grupo directivo
Entrega de los reconocimientos de todos los grupos de trabajo de la entidad entre ellos a  los Grupos transversales:
Equipos de ambientes laborales,  seguros empaticos y diversos, Gestores de Integridad, Comité paritario de seguridad y salud en el trabajo COPASST, Comité de convivencia laboral, y Comisión de personal.
Novena a cargo de la Subdirección de gestión Corporativa.
Se le brindó a los servidores de la Entidad un plato de lechona , gestión que se realizó con recursos propios.
Asistencia
</t>
  </si>
  <si>
    <t>Se invitaron a participar a 128  contratistas toda vez que la actividad fue patrocinada por la caja de compensación familiar y recursos propios que no afectaron los recursos del presupuesto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</si>
</sst>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2]* #,##0.00_-;\-[$€-2]* #,##0.00_-;_-[$€-2]* &quot;-&quot;??_-"/>
    <numFmt numFmtId="165" formatCode="[$-240A]d&quot; de &quot;mmmm&quot; de &quot;yyyy;@"/>
  </numFmts>
  <fonts count="16" x14ac:knownFonts="1">
    <font>
      <sz val="10"/>
      <name val="Arial"/>
      <family val="2"/>
    </font>
    <font>
      <sz val="11"/>
      <color theme="1"/>
      <name val="Calibri"/>
      <family val="2"/>
      <scheme val="minor"/>
    </font>
    <font>
      <sz val="10"/>
      <name val="Arial"/>
      <family val="2"/>
    </font>
    <font>
      <sz val="10"/>
      <name val="Arial Narrow"/>
      <family val="2"/>
    </font>
    <font>
      <sz val="9"/>
      <name val="Calibri"/>
      <family val="2"/>
      <scheme val="minor"/>
    </font>
    <font>
      <b/>
      <sz val="14"/>
      <color theme="1"/>
      <name val="Calibri"/>
      <family val="2"/>
      <scheme val="minor"/>
    </font>
    <font>
      <b/>
      <sz val="12"/>
      <color theme="1"/>
      <name val="Calibri"/>
      <family val="2"/>
      <scheme val="minor"/>
    </font>
    <font>
      <u/>
      <sz val="10"/>
      <color theme="10"/>
      <name val="Arial"/>
      <family val="2"/>
    </font>
    <font>
      <b/>
      <sz val="10"/>
      <name val="Arial"/>
      <family val="2"/>
    </font>
    <font>
      <b/>
      <sz val="9"/>
      <name val="Calibri"/>
      <family val="2"/>
      <scheme val="minor"/>
    </font>
    <font>
      <sz val="10"/>
      <color rgb="FFFF0000"/>
      <name val="Arial"/>
      <family val="2"/>
    </font>
    <font>
      <b/>
      <sz val="12"/>
      <color theme="1"/>
      <name val="Times New Roman"/>
      <family val="1"/>
    </font>
    <font>
      <b/>
      <sz val="12"/>
      <name val="Times New Roman"/>
      <family val="1"/>
    </font>
    <font>
      <sz val="12"/>
      <name val="Times New Roman"/>
      <family val="1"/>
    </font>
    <font>
      <sz val="12"/>
      <color rgb="FF000000"/>
      <name val="Times New Roman"/>
      <family val="1"/>
    </font>
    <font>
      <sz val="12"/>
      <color theme="1"/>
      <name val="Times New Roman"/>
      <family val="1"/>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gray0625">
        <bgColor theme="0"/>
      </patternFill>
    </fill>
    <fill>
      <patternFill patternType="solid">
        <fgColor rgb="FFFFFF00"/>
        <bgColor indexed="64"/>
      </patternFill>
    </fill>
    <fill>
      <patternFill patternType="solid">
        <fgColor theme="4" tint="0.39997558519241921"/>
        <bgColor indexed="64"/>
      </patternFill>
    </fill>
    <fill>
      <patternFill patternType="solid">
        <fgColor rgb="FF00B0F0"/>
        <bgColor indexed="64"/>
      </patternFill>
    </fill>
    <fill>
      <patternFill patternType="solid">
        <fgColor theme="3"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6">
    <xf numFmtId="0" fontId="0" fillId="0" borderId="0"/>
    <xf numFmtId="9" fontId="2" fillId="0" borderId="0" applyFont="0" applyFill="0" applyBorder="0" applyAlignment="0" applyProtection="0"/>
    <xf numFmtId="164" fontId="3" fillId="0" borderId="0" applyFont="0" applyFill="0" applyBorder="0" applyAlignment="0" applyProtection="0"/>
    <xf numFmtId="0" fontId="2" fillId="0" borderId="0"/>
    <xf numFmtId="0" fontId="1" fillId="0" borderId="0"/>
    <xf numFmtId="0" fontId="7" fillId="0" borderId="0" applyNumberFormat="0" applyFill="0" applyBorder="0" applyAlignment="0" applyProtection="0"/>
  </cellStyleXfs>
  <cellXfs count="113">
    <xf numFmtId="0" fontId="0" fillId="0" borderId="0" xfId="0"/>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8" fillId="0" borderId="0" xfId="0" applyFont="1"/>
    <xf numFmtId="0" fontId="10" fillId="2" borderId="0" xfId="0" applyFont="1" applyFill="1"/>
    <xf numFmtId="0" fontId="10" fillId="4" borderId="0" xfId="0" applyFont="1" applyFill="1"/>
    <xf numFmtId="0" fontId="13" fillId="5" borderId="1" xfId="0" applyFont="1" applyFill="1" applyBorder="1" applyAlignment="1">
      <alignment horizontal="center" vertical="center"/>
    </xf>
    <xf numFmtId="0" fontId="0" fillId="0" borderId="0" xfId="0" applyAlignment="1">
      <alignment horizontal="center"/>
    </xf>
    <xf numFmtId="9" fontId="13" fillId="2" borderId="1" xfId="1" applyFont="1" applyFill="1" applyBorder="1" applyAlignment="1">
      <alignment horizontal="center" vertical="center"/>
    </xf>
    <xf numFmtId="0" fontId="0" fillId="2" borderId="0" xfId="0" applyFill="1"/>
    <xf numFmtId="0" fontId="12" fillId="2" borderId="0" xfId="0" applyFont="1" applyFill="1"/>
    <xf numFmtId="0" fontId="13" fillId="2" borderId="0" xfId="0" applyFont="1" applyFill="1" applyAlignment="1">
      <alignment horizontal="center" vertical="center"/>
    </xf>
    <xf numFmtId="0" fontId="13" fillId="2" borderId="0" xfId="0" applyFont="1" applyFill="1" applyAlignment="1">
      <alignment horizontal="center" vertical="center" wrapText="1"/>
    </xf>
    <xf numFmtId="0" fontId="13" fillId="2" borderId="0" xfId="0" applyFont="1" applyFill="1"/>
    <xf numFmtId="0" fontId="13" fillId="2" borderId="0" xfId="0" applyFont="1" applyFill="1" applyAlignment="1">
      <alignment vertical="center"/>
    </xf>
    <xf numFmtId="0" fontId="14" fillId="2" borderId="4" xfId="0" applyFont="1" applyFill="1" applyBorder="1" applyAlignment="1">
      <alignment horizontal="justify" vertical="center" wrapText="1"/>
    </xf>
    <xf numFmtId="0" fontId="12" fillId="2" borderId="0" xfId="0" applyFont="1" applyFill="1" applyAlignment="1">
      <alignment vertical="center" wrapText="1"/>
    </xf>
    <xf numFmtId="0" fontId="9" fillId="2" borderId="0" xfId="0" applyFont="1" applyFill="1"/>
    <xf numFmtId="0" fontId="4" fillId="2" borderId="0" xfId="0" applyFont="1" applyFill="1" applyAlignment="1">
      <alignment horizontal="center" vertical="center"/>
    </xf>
    <xf numFmtId="0" fontId="4" fillId="2" borderId="0" xfId="0" applyFont="1" applyFill="1" applyAlignment="1">
      <alignment horizontal="center" vertical="center" wrapText="1"/>
    </xf>
    <xf numFmtId="0" fontId="4" fillId="2" borderId="0" xfId="0" applyFont="1" applyFill="1"/>
    <xf numFmtId="0" fontId="4" fillId="2" borderId="0" xfId="0" applyFont="1" applyFill="1" applyAlignment="1">
      <alignment vertical="center"/>
    </xf>
    <xf numFmtId="0" fontId="8" fillId="2" borderId="0" xfId="0" applyFont="1" applyFill="1"/>
    <xf numFmtId="0" fontId="0" fillId="2" borderId="0" xfId="0" applyFill="1" applyAlignment="1">
      <alignment horizontal="center" vertical="center"/>
    </xf>
    <xf numFmtId="0" fontId="0" fillId="2" borderId="0" xfId="0" applyFill="1" applyAlignment="1">
      <alignment horizontal="center" vertical="center" wrapText="1"/>
    </xf>
    <xf numFmtId="0" fontId="0" fillId="2" borderId="0" xfId="0" applyFill="1" applyAlignment="1">
      <alignment vertical="center"/>
    </xf>
    <xf numFmtId="0" fontId="0" fillId="6" borderId="0" xfId="0" applyFill="1"/>
    <xf numFmtId="0" fontId="10" fillId="6" borderId="0" xfId="0" applyFont="1" applyFill="1"/>
    <xf numFmtId="0" fontId="10" fillId="7" borderId="0" xfId="0" applyFont="1" applyFill="1"/>
    <xf numFmtId="0" fontId="10" fillId="8" borderId="0" xfId="0" applyFont="1" applyFill="1"/>
    <xf numFmtId="9" fontId="12" fillId="2" borderId="0" xfId="0" applyNumberFormat="1" applyFont="1" applyFill="1" applyAlignment="1">
      <alignment vertical="center" wrapText="1"/>
    </xf>
    <xf numFmtId="0" fontId="14" fillId="2" borderId="1" xfId="0" applyFont="1" applyFill="1" applyBorder="1" applyAlignment="1">
      <alignment horizontal="justify" vertical="center" wrapText="1"/>
    </xf>
    <xf numFmtId="165" fontId="13" fillId="2" borderId="1" xfId="0" applyNumberFormat="1"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5" applyFont="1" applyFill="1" applyBorder="1" applyAlignment="1">
      <alignment horizontal="left" vertical="center" wrapText="1"/>
    </xf>
    <xf numFmtId="1" fontId="13" fillId="2" borderId="1" xfId="1" applyNumberFormat="1" applyFont="1" applyFill="1" applyBorder="1" applyAlignment="1">
      <alignment horizontal="center" vertical="center"/>
    </xf>
    <xf numFmtId="0" fontId="13" fillId="2" borderId="11" xfId="5" applyFont="1" applyFill="1" applyBorder="1" applyAlignment="1">
      <alignment horizontal="left" vertical="top" wrapText="1"/>
    </xf>
    <xf numFmtId="165" fontId="13" fillId="2" borderId="1" xfId="0" applyNumberFormat="1" applyFont="1" applyFill="1" applyBorder="1" applyAlignment="1">
      <alignment horizontal="center" vertical="center" wrapText="1"/>
    </xf>
    <xf numFmtId="0" fontId="13" fillId="2" borderId="1" xfId="0" applyFont="1" applyFill="1" applyBorder="1" applyAlignment="1">
      <alignment vertical="center" wrapText="1"/>
    </xf>
    <xf numFmtId="14" fontId="13" fillId="2" borderId="1" xfId="0" applyNumberFormat="1" applyFont="1" applyFill="1" applyBorder="1" applyAlignment="1">
      <alignment horizontal="center" vertical="center"/>
    </xf>
    <xf numFmtId="0" fontId="13" fillId="2" borderId="11" xfId="0" applyFont="1" applyFill="1" applyBorder="1" applyAlignment="1">
      <alignment vertical="center" wrapText="1"/>
    </xf>
    <xf numFmtId="0" fontId="13" fillId="2" borderId="11" xfId="5" applyFont="1" applyFill="1" applyBorder="1" applyAlignment="1">
      <alignment vertical="center" wrapText="1"/>
    </xf>
    <xf numFmtId="0" fontId="13" fillId="2" borderId="1" xfId="5" applyFont="1" applyFill="1" applyBorder="1" applyAlignment="1">
      <alignment vertical="center" wrapText="1"/>
    </xf>
    <xf numFmtId="165" fontId="15" fillId="2" borderId="1" xfId="0" applyNumberFormat="1" applyFont="1" applyFill="1" applyBorder="1" applyAlignment="1">
      <alignment horizontal="center" vertical="center" wrapText="1"/>
    </xf>
    <xf numFmtId="0" fontId="13" fillId="2" borderId="1" xfId="0" applyFont="1" applyFill="1" applyBorder="1" applyAlignment="1">
      <alignment horizontal="justify" vertical="center"/>
    </xf>
    <xf numFmtId="14" fontId="15" fillId="2" borderId="1" xfId="0" applyNumberFormat="1" applyFont="1" applyFill="1" applyBorder="1" applyAlignment="1">
      <alignment horizontal="center" vertical="center"/>
    </xf>
    <xf numFmtId="0" fontId="13" fillId="9" borderId="1" xfId="0" applyFont="1" applyFill="1" applyBorder="1" applyAlignment="1">
      <alignment horizontal="left" vertical="center" wrapText="1"/>
    </xf>
    <xf numFmtId="0" fontId="13" fillId="9" borderId="1" xfId="0" applyFont="1" applyFill="1" applyBorder="1" applyAlignment="1">
      <alignment horizontal="left" vertical="center"/>
    </xf>
    <xf numFmtId="14" fontId="13" fillId="9" borderId="1" xfId="0" applyNumberFormat="1" applyFont="1" applyFill="1" applyBorder="1" applyAlignment="1">
      <alignment horizontal="left" vertical="center" wrapText="1"/>
    </xf>
    <xf numFmtId="0" fontId="8" fillId="9" borderId="0" xfId="0" applyFont="1" applyFill="1"/>
    <xf numFmtId="0" fontId="12" fillId="9" borderId="18"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3" fillId="2" borderId="1" xfId="5" applyFont="1" applyFill="1" applyBorder="1" applyAlignment="1">
      <alignment horizontal="center" vertical="center" wrapText="1"/>
    </xf>
    <xf numFmtId="9" fontId="13" fillId="5" borderId="1" xfId="0" applyNumberFormat="1" applyFont="1" applyFill="1" applyBorder="1" applyAlignment="1">
      <alignment horizontal="center" vertical="center"/>
    </xf>
    <xf numFmtId="0" fontId="13" fillId="2" borderId="1" xfId="0" applyFont="1" applyFill="1" applyBorder="1" applyAlignment="1">
      <alignment horizontal="left" vertical="center" wrapText="1"/>
    </xf>
    <xf numFmtId="0" fontId="13" fillId="2" borderId="1" xfId="0"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13" fillId="5" borderId="11" xfId="0" applyFont="1" applyFill="1" applyBorder="1" applyAlignment="1">
      <alignment horizontal="left" vertical="center" wrapText="1"/>
    </xf>
    <xf numFmtId="14" fontId="13" fillId="2" borderId="1" xfId="0" applyNumberFormat="1" applyFont="1" applyFill="1" applyBorder="1" applyAlignment="1">
      <alignment horizontal="center" vertical="center" wrapText="1"/>
    </xf>
    <xf numFmtId="0" fontId="13" fillId="2" borderId="1" xfId="0" applyFont="1" applyFill="1" applyBorder="1"/>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14" fillId="2" borderId="9" xfId="0" applyFont="1" applyFill="1" applyBorder="1" applyAlignment="1">
      <alignment horizontal="justify" vertical="center" wrapText="1"/>
    </xf>
    <xf numFmtId="0" fontId="14" fillId="2" borderId="22" xfId="0" applyFont="1" applyFill="1" applyBorder="1" applyAlignment="1">
      <alignment horizontal="justify" vertical="center" wrapText="1"/>
    </xf>
    <xf numFmtId="9" fontId="13" fillId="2" borderId="1" xfId="0" applyNumberFormat="1" applyFont="1" applyFill="1" applyBorder="1" applyAlignment="1">
      <alignment horizontal="center" vertical="center"/>
    </xf>
    <xf numFmtId="0" fontId="13" fillId="5" borderId="11" xfId="0" applyFont="1" applyFill="1" applyBorder="1" applyAlignment="1">
      <alignment horizontal="center" vertical="center"/>
    </xf>
    <xf numFmtId="0" fontId="13" fillId="5" borderId="12" xfId="0" applyFont="1" applyFill="1" applyBorder="1" applyAlignment="1">
      <alignment horizontal="center" vertical="center"/>
    </xf>
    <xf numFmtId="0" fontId="9" fillId="2" borderId="0" xfId="0" applyFont="1" applyFill="1" applyAlignment="1">
      <alignment horizontal="center"/>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0" xfId="0" applyFont="1" applyFill="1" applyAlignment="1">
      <alignment horizontal="center" vertical="center" wrapText="1"/>
    </xf>
    <xf numFmtId="9" fontId="13" fillId="2" borderId="9" xfId="0" applyNumberFormat="1" applyFont="1" applyFill="1" applyBorder="1" applyAlignment="1">
      <alignment horizontal="center" vertical="center"/>
    </xf>
    <xf numFmtId="9" fontId="13" fillId="2" borderId="10" xfId="0" applyNumberFormat="1" applyFont="1" applyFill="1" applyBorder="1" applyAlignment="1">
      <alignment horizontal="center" vertical="center"/>
    </xf>
    <xf numFmtId="0" fontId="12" fillId="9" borderId="23" xfId="0" applyFont="1" applyFill="1" applyBorder="1" applyAlignment="1">
      <alignment horizontal="center" vertical="center" textRotation="90"/>
    </xf>
    <xf numFmtId="0" fontId="12" fillId="9" borderId="24" xfId="0" applyFont="1" applyFill="1" applyBorder="1" applyAlignment="1">
      <alignment horizontal="center" vertical="center" textRotation="90"/>
    </xf>
    <xf numFmtId="0" fontId="12" fillId="9" borderId="25" xfId="0" applyFont="1" applyFill="1" applyBorder="1" applyAlignment="1">
      <alignment horizontal="center" vertical="center" textRotation="90"/>
    </xf>
    <xf numFmtId="0" fontId="12" fillId="9" borderId="26" xfId="0" applyFont="1" applyFill="1" applyBorder="1" applyAlignment="1">
      <alignment horizontal="center" vertical="center" textRotation="90"/>
    </xf>
    <xf numFmtId="0" fontId="12" fillId="9" borderId="1" xfId="0" applyFont="1" applyFill="1" applyBorder="1" applyAlignment="1">
      <alignment horizontal="center" vertical="center" textRotation="90" wrapText="1"/>
    </xf>
    <xf numFmtId="0" fontId="13" fillId="2" borderId="11" xfId="0" applyFont="1" applyFill="1" applyBorder="1" applyAlignment="1">
      <alignment horizontal="center" vertical="center"/>
    </xf>
    <xf numFmtId="0" fontId="13" fillId="2" borderId="12" xfId="0" applyFont="1" applyFill="1" applyBorder="1" applyAlignment="1">
      <alignment horizontal="center" vertical="center"/>
    </xf>
    <xf numFmtId="0" fontId="13" fillId="9" borderId="9" xfId="0" applyFont="1" applyFill="1" applyBorder="1" applyAlignment="1">
      <alignment horizontal="left" vertical="center" wrapText="1"/>
    </xf>
    <xf numFmtId="0" fontId="13" fillId="9" borderId="10" xfId="0" applyFont="1" applyFill="1" applyBorder="1" applyAlignment="1">
      <alignment horizontal="left" vertical="center" wrapText="1"/>
    </xf>
    <xf numFmtId="0" fontId="13" fillId="2" borderId="1" xfId="0" applyFont="1" applyFill="1" applyBorder="1" applyAlignment="1">
      <alignment horizontal="center" vertical="center"/>
    </xf>
    <xf numFmtId="0" fontId="12" fillId="9" borderId="1" xfId="0" applyFont="1" applyFill="1" applyBorder="1" applyAlignment="1">
      <alignment horizontal="center" vertical="center" textRotation="90"/>
    </xf>
    <xf numFmtId="0" fontId="5" fillId="3" borderId="18"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0" fillId="0" borderId="6" xfId="0" applyBorder="1" applyAlignment="1">
      <alignment horizontal="center"/>
    </xf>
    <xf numFmtId="0" fontId="5" fillId="3" borderId="1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9" borderId="4" xfId="0" applyFont="1" applyFill="1" applyBorder="1" applyAlignment="1">
      <alignment horizontal="center" vertical="center" wrapText="1"/>
    </xf>
    <xf numFmtId="0" fontId="6" fillId="9" borderId="5" xfId="0" applyFont="1" applyFill="1" applyBorder="1" applyAlignment="1">
      <alignment horizontal="center" vertical="center" wrapText="1"/>
    </xf>
    <xf numFmtId="0" fontId="6" fillId="9" borderId="14"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11" fillId="9" borderId="17" xfId="0" applyFont="1" applyFill="1" applyBorder="1" applyAlignment="1">
      <alignment horizontal="center" vertical="center" wrapText="1"/>
    </xf>
    <xf numFmtId="0" fontId="11" fillId="9" borderId="18"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11" fillId="9" borderId="1" xfId="0" applyFont="1" applyFill="1" applyBorder="1" applyAlignment="1">
      <alignment horizontal="center" vertical="center"/>
    </xf>
    <xf numFmtId="0" fontId="11" fillId="9" borderId="9" xfId="0" applyFont="1" applyFill="1" applyBorder="1" applyAlignment="1">
      <alignment horizontal="center" vertical="center"/>
    </xf>
  </cellXfs>
  <cellStyles count="6">
    <cellStyle name="Euro" xfId="2" xr:uid="{00000000-0005-0000-0000-000000000000}"/>
    <cellStyle name="Hipervínculo" xfId="5" builtinId="8"/>
    <cellStyle name="Normal" xfId="0" builtinId="0"/>
    <cellStyle name="Normal 2" xfId="4" xr:uid="{00000000-0005-0000-0000-000003000000}"/>
    <cellStyle name="Normal 3" xfId="3" xr:uid="{00000000-0005-0000-0000-000004000000}"/>
    <cellStyle name="Porcentaje" xfId="1" builtinId="5"/>
  </cellStyles>
  <dxfs count="0"/>
  <tableStyles count="0" defaultTableStyle="TableStyleMedium2" defaultPivotStyle="PivotStyleLight16"/>
  <colors>
    <mruColors>
      <color rgb="FFCCFF99"/>
      <color rgb="FFF7B327"/>
      <color rgb="FFF9B32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2</xdr:col>
      <xdr:colOff>971550</xdr:colOff>
      <xdr:row>0</xdr:row>
      <xdr:rowOff>107877</xdr:rowOff>
    </xdr:from>
    <xdr:to>
      <xdr:col>19</xdr:col>
      <xdr:colOff>19050</xdr:colOff>
      <xdr:row>0</xdr:row>
      <xdr:rowOff>1101256</xdr:rowOff>
    </xdr:to>
    <xdr:sp macro="" textlink="">
      <xdr:nvSpPr>
        <xdr:cNvPr id="2" name="2 Rectángulo redondeado">
          <a:extLst>
            <a:ext uri="{FF2B5EF4-FFF2-40B4-BE49-F238E27FC236}">
              <a16:creationId xmlns:a16="http://schemas.microsoft.com/office/drawing/2014/main" id="{AE88BF17-2AEC-4245-ACC9-05027C199A98}"/>
            </a:ext>
          </a:extLst>
        </xdr:cNvPr>
        <xdr:cNvSpPr/>
      </xdr:nvSpPr>
      <xdr:spPr>
        <a:xfrm>
          <a:off x="2457450" y="107877"/>
          <a:ext cx="32194500" cy="993379"/>
        </a:xfrm>
        <a:prstGeom prst="roundRect">
          <a:avLst/>
        </a:prstGeom>
        <a:ln w="50800">
          <a:solidFill>
            <a:srgbClr val="F7B327"/>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lang="es-CO" sz="2800" b="1">
            <a:solidFill>
              <a:srgbClr val="F7B327"/>
            </a:solidFill>
          </a:endParaRPr>
        </a:p>
      </xdr:txBody>
    </xdr:sp>
    <xdr:clientData/>
  </xdr:twoCellAnchor>
  <xdr:twoCellAnchor editAs="oneCell">
    <xdr:from>
      <xdr:col>0</xdr:col>
      <xdr:colOff>632114</xdr:colOff>
      <xdr:row>0</xdr:row>
      <xdr:rowOff>154131</xdr:rowOff>
    </xdr:from>
    <xdr:to>
      <xdr:col>1</xdr:col>
      <xdr:colOff>456315</xdr:colOff>
      <xdr:row>0</xdr:row>
      <xdr:rowOff>962315</xdr:rowOff>
    </xdr:to>
    <xdr:pic>
      <xdr:nvPicPr>
        <xdr:cNvPr id="3" name="Imagen 2">
          <a:extLst>
            <a:ext uri="{FF2B5EF4-FFF2-40B4-BE49-F238E27FC236}">
              <a16:creationId xmlns:a16="http://schemas.microsoft.com/office/drawing/2014/main" id="{973F1C71-3ED2-4B20-BA8D-ABF795FFD83F}"/>
            </a:ext>
          </a:extLst>
        </xdr:cNvPr>
        <xdr:cNvPicPr>
          <a:picLocks noChangeAspect="1"/>
        </xdr:cNvPicPr>
      </xdr:nvPicPr>
      <xdr:blipFill>
        <a:blip xmlns:r="http://schemas.openxmlformats.org/officeDocument/2006/relationships" r:embed="rId1"/>
        <a:stretch>
          <a:fillRect/>
        </a:stretch>
      </xdr:blipFill>
      <xdr:spPr>
        <a:xfrm>
          <a:off x="632114" y="154131"/>
          <a:ext cx="1044287" cy="808184"/>
        </a:xfrm>
        <a:prstGeom prst="rect">
          <a:avLst/>
        </a:prstGeom>
      </xdr:spPr>
    </xdr:pic>
    <xdr:clientData/>
  </xdr:twoCellAnchor>
  <xdr:twoCellAnchor editAs="oneCell">
    <xdr:from>
      <xdr:col>1</xdr:col>
      <xdr:colOff>985815</xdr:colOff>
      <xdr:row>37</xdr:row>
      <xdr:rowOff>155174</xdr:rowOff>
    </xdr:from>
    <xdr:to>
      <xdr:col>1</xdr:col>
      <xdr:colOff>1990270</xdr:colOff>
      <xdr:row>39</xdr:row>
      <xdr:rowOff>155172</xdr:rowOff>
    </xdr:to>
    <xdr:pic>
      <xdr:nvPicPr>
        <xdr:cNvPr id="5" name="Imagen 4">
          <a:extLst>
            <a:ext uri="{FF2B5EF4-FFF2-40B4-BE49-F238E27FC236}">
              <a16:creationId xmlns:a16="http://schemas.microsoft.com/office/drawing/2014/main" id="{C354DDE6-5491-4DE5-9E83-E9D424114A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05728" y="51246831"/>
          <a:ext cx="1004455" cy="332264"/>
        </a:xfrm>
        <a:prstGeom prst="rect">
          <a:avLst/>
        </a:prstGeom>
      </xdr:spPr>
    </xdr:pic>
    <xdr:clientData/>
  </xdr:twoCellAnchor>
  <xdr:twoCellAnchor editAs="oneCell">
    <xdr:from>
      <xdr:col>5</xdr:col>
      <xdr:colOff>772505</xdr:colOff>
      <xdr:row>0</xdr:row>
      <xdr:rowOff>116603</xdr:rowOff>
    </xdr:from>
    <xdr:to>
      <xdr:col>15</xdr:col>
      <xdr:colOff>45829</xdr:colOff>
      <xdr:row>1</xdr:row>
      <xdr:rowOff>136097</xdr:rowOff>
    </xdr:to>
    <xdr:pic>
      <xdr:nvPicPr>
        <xdr:cNvPr id="6" name="Imagen 5">
          <a:extLst>
            <a:ext uri="{FF2B5EF4-FFF2-40B4-BE49-F238E27FC236}">
              <a16:creationId xmlns:a16="http://schemas.microsoft.com/office/drawing/2014/main" id="{221D569F-036B-43A7-803F-90DCA405EC80}"/>
            </a:ext>
          </a:extLst>
        </xdr:cNvPr>
        <xdr:cNvPicPr>
          <a:picLocks noChangeAspect="1"/>
        </xdr:cNvPicPr>
      </xdr:nvPicPr>
      <xdr:blipFill>
        <a:blip xmlns:r="http://schemas.openxmlformats.org/officeDocument/2006/relationships" r:embed="rId3"/>
        <a:stretch>
          <a:fillRect/>
        </a:stretch>
      </xdr:blipFill>
      <xdr:spPr>
        <a:xfrm>
          <a:off x="13145480" y="116603"/>
          <a:ext cx="10436624" cy="1124394"/>
        </a:xfrm>
        <a:prstGeom prst="rect">
          <a:avLst/>
        </a:prstGeom>
      </xdr:spPr>
    </xdr:pic>
    <xdr:clientData/>
  </xdr:twoCellAnchor>
  <xdr:twoCellAnchor editAs="oneCell">
    <xdr:from>
      <xdr:col>1</xdr:col>
      <xdr:colOff>2072106</xdr:colOff>
      <xdr:row>38</xdr:row>
      <xdr:rowOff>33421</xdr:rowOff>
    </xdr:from>
    <xdr:to>
      <xdr:col>1</xdr:col>
      <xdr:colOff>2807369</xdr:colOff>
      <xdr:row>41</xdr:row>
      <xdr:rowOff>51569</xdr:rowOff>
    </xdr:to>
    <xdr:pic>
      <xdr:nvPicPr>
        <xdr:cNvPr id="4" name="Imagen 3">
          <a:extLst>
            <a:ext uri="{FF2B5EF4-FFF2-40B4-BE49-F238E27FC236}">
              <a16:creationId xmlns:a16="http://schemas.microsoft.com/office/drawing/2014/main" id="{2C88F9FB-0192-4C46-A94C-A9475435D629}"/>
            </a:ext>
          </a:extLst>
        </xdr:cNvPr>
        <xdr:cNvPicPr>
          <a:picLocks noChangeAspect="1"/>
        </xdr:cNvPicPr>
      </xdr:nvPicPr>
      <xdr:blipFill>
        <a:blip xmlns:r="http://schemas.openxmlformats.org/officeDocument/2006/relationships" r:embed="rId4"/>
        <a:stretch>
          <a:fillRect/>
        </a:stretch>
      </xdr:blipFill>
      <xdr:spPr>
        <a:xfrm>
          <a:off x="3291974" y="71587895"/>
          <a:ext cx="735263" cy="519463"/>
        </a:xfrm>
        <a:prstGeom prst="rect">
          <a:avLst/>
        </a:prstGeom>
      </xdr:spPr>
    </xdr:pic>
    <xdr:clientData/>
  </xdr:twoCellAnchor>
  <xdr:twoCellAnchor editAs="oneCell">
    <xdr:from>
      <xdr:col>2</xdr:col>
      <xdr:colOff>21897</xdr:colOff>
      <xdr:row>38</xdr:row>
      <xdr:rowOff>142328</xdr:rowOff>
    </xdr:from>
    <xdr:to>
      <xdr:col>2</xdr:col>
      <xdr:colOff>1576552</xdr:colOff>
      <xdr:row>42</xdr:row>
      <xdr:rowOff>18140</xdr:rowOff>
    </xdr:to>
    <xdr:pic>
      <xdr:nvPicPr>
        <xdr:cNvPr id="8" name="Imagen 7">
          <a:extLst>
            <a:ext uri="{FF2B5EF4-FFF2-40B4-BE49-F238E27FC236}">
              <a16:creationId xmlns:a16="http://schemas.microsoft.com/office/drawing/2014/main" id="{A08294A1-3DF6-4DC4-974F-B41966BAB50E}"/>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642069" y="75236552"/>
          <a:ext cx="1554655" cy="532709"/>
        </a:xfrm>
        <a:prstGeom prst="rect">
          <a:avLst/>
        </a:prstGeom>
      </xdr:spPr>
    </xdr:pic>
    <xdr:clientData/>
  </xdr:twoCellAnchor>
  <xdr:twoCellAnchor editAs="oneCell">
    <xdr:from>
      <xdr:col>2</xdr:col>
      <xdr:colOff>394138</xdr:colOff>
      <xdr:row>41</xdr:row>
      <xdr:rowOff>131380</xdr:rowOff>
    </xdr:from>
    <xdr:to>
      <xdr:col>2</xdr:col>
      <xdr:colOff>919656</xdr:colOff>
      <xdr:row>43</xdr:row>
      <xdr:rowOff>74683</xdr:rowOff>
    </xdr:to>
    <xdr:pic>
      <xdr:nvPicPr>
        <xdr:cNvPr id="9" name="Imagen 8">
          <a:extLst>
            <a:ext uri="{FF2B5EF4-FFF2-40B4-BE49-F238E27FC236}">
              <a16:creationId xmlns:a16="http://schemas.microsoft.com/office/drawing/2014/main" id="{DA199F2C-579F-4306-BA7B-58AABAFC5FF8}"/>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014310" y="75718277"/>
          <a:ext cx="525518" cy="27175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6E35B-007A-4152-A191-E953264FF67B}">
  <sheetPr>
    <tabColor indexed="43"/>
  </sheetPr>
  <dimension ref="A1:DK44"/>
  <sheetViews>
    <sheetView tabSelected="1" topLeftCell="A34" zoomScale="87" zoomScaleNormal="87" zoomScaleSheetLayoutView="54" workbookViewId="0">
      <selection activeCell="C50" sqref="C50"/>
    </sheetView>
  </sheetViews>
  <sheetFormatPr baseColWidth="10" defaultRowHeight="12.75" x14ac:dyDescent="0.2"/>
  <cols>
    <col min="1" max="1" width="18.28515625" style="4" customWidth="1"/>
    <col min="2" max="2" width="51.140625" style="4" customWidth="1"/>
    <col min="3" max="3" width="60.28515625" style="2" customWidth="1"/>
    <col min="4" max="4" width="69.85546875" style="2" customWidth="1"/>
    <col min="5" max="5" width="33.7109375" style="1" customWidth="1"/>
    <col min="6" max="6" width="20" customWidth="1"/>
    <col min="7" max="7" width="7.140625" customWidth="1"/>
    <col min="8" max="8" width="12.42578125" customWidth="1"/>
    <col min="9" max="10" width="18.28515625" customWidth="1"/>
    <col min="11" max="11" width="16.42578125" customWidth="1"/>
    <col min="12" max="12" width="12.42578125" customWidth="1"/>
    <col min="13" max="13" width="16.28515625" customWidth="1"/>
    <col min="14" max="14" width="24.28515625" customWidth="1"/>
    <col min="15" max="15" width="21.7109375" customWidth="1"/>
    <col min="16" max="16" width="31.42578125" customWidth="1"/>
    <col min="17" max="17" width="17.42578125" customWidth="1"/>
    <col min="18" max="19" width="58.140625" style="3" customWidth="1"/>
    <col min="20" max="115" width="11.42578125" style="10"/>
  </cols>
  <sheetData>
    <row r="1" spans="1:115" ht="87" customHeight="1" thickBot="1" x14ac:dyDescent="0.25">
      <c r="A1" s="95"/>
      <c r="B1" s="95"/>
      <c r="C1" s="95"/>
      <c r="D1" s="95"/>
      <c r="E1" s="95"/>
      <c r="F1" s="95"/>
      <c r="G1" s="95"/>
      <c r="H1" s="95"/>
      <c r="I1" s="95"/>
      <c r="J1" s="95"/>
      <c r="K1" s="95"/>
      <c r="L1" s="95"/>
      <c r="M1" s="95"/>
      <c r="N1" s="95"/>
      <c r="O1" s="95"/>
      <c r="P1" s="95"/>
      <c r="Q1" s="95"/>
      <c r="R1" s="95"/>
      <c r="S1" s="8"/>
    </row>
    <row r="2" spans="1:115" ht="37.5" customHeight="1" thickBot="1" x14ac:dyDescent="0.25">
      <c r="A2" s="96" t="s">
        <v>23</v>
      </c>
      <c r="B2" s="97"/>
      <c r="C2" s="97"/>
      <c r="D2" s="97"/>
      <c r="E2" s="97"/>
      <c r="F2" s="97"/>
      <c r="G2" s="97"/>
      <c r="H2" s="97"/>
      <c r="I2" s="97"/>
      <c r="J2" s="97"/>
      <c r="K2" s="97"/>
      <c r="L2" s="97"/>
      <c r="M2" s="97"/>
      <c r="N2" s="97"/>
      <c r="O2" s="97"/>
      <c r="P2" s="97"/>
      <c r="Q2" s="97"/>
      <c r="R2" s="98"/>
      <c r="S2" s="92"/>
    </row>
    <row r="3" spans="1:115" s="4" customFormat="1" ht="36" customHeight="1" x14ac:dyDescent="0.2">
      <c r="A3" s="99" t="s">
        <v>0</v>
      </c>
      <c r="B3" s="99"/>
      <c r="C3" s="99"/>
      <c r="D3" s="99"/>
      <c r="E3" s="100" t="s">
        <v>125</v>
      </c>
      <c r="F3" s="100"/>
      <c r="G3" s="100"/>
      <c r="H3" s="100"/>
      <c r="I3" s="100"/>
      <c r="J3" s="100"/>
      <c r="K3" s="100"/>
      <c r="L3" s="100"/>
      <c r="M3" s="100"/>
      <c r="N3" s="100"/>
      <c r="O3" s="100"/>
      <c r="P3" s="100"/>
      <c r="Q3" s="100"/>
      <c r="R3" s="101"/>
      <c r="S3" s="93"/>
    </row>
    <row r="4" spans="1:115" s="4" customFormat="1" ht="16.5" customHeight="1" thickBot="1" x14ac:dyDescent="0.25">
      <c r="A4" s="99"/>
      <c r="B4" s="99"/>
      <c r="C4" s="99"/>
      <c r="D4" s="99"/>
      <c r="E4" s="102"/>
      <c r="F4" s="102"/>
      <c r="G4" s="102"/>
      <c r="H4" s="102"/>
      <c r="I4" s="102"/>
      <c r="J4" s="102"/>
      <c r="K4" s="102"/>
      <c r="L4" s="102"/>
      <c r="M4" s="102"/>
      <c r="N4" s="102"/>
      <c r="O4" s="102"/>
      <c r="P4" s="102"/>
      <c r="Q4" s="102"/>
      <c r="R4" s="103"/>
      <c r="S4" s="93"/>
    </row>
    <row r="5" spans="1:115" s="50" customFormat="1" ht="16.5" hidden="1" customHeight="1" thickBot="1" x14ac:dyDescent="0.25">
      <c r="A5" s="111" t="s">
        <v>9</v>
      </c>
      <c r="B5" s="111"/>
      <c r="C5" s="111" t="s">
        <v>24</v>
      </c>
      <c r="D5" s="104" t="s">
        <v>16</v>
      </c>
      <c r="E5" s="106" t="s">
        <v>10</v>
      </c>
      <c r="F5" s="106" t="s">
        <v>14</v>
      </c>
      <c r="G5" s="106"/>
      <c r="H5" s="108" t="s">
        <v>15</v>
      </c>
      <c r="I5" s="108"/>
      <c r="J5" s="108"/>
      <c r="K5" s="108"/>
      <c r="L5" s="108"/>
      <c r="M5" s="108"/>
      <c r="N5" s="108" t="s">
        <v>7</v>
      </c>
      <c r="O5" s="108" t="s">
        <v>21</v>
      </c>
      <c r="P5" s="108" t="s">
        <v>6</v>
      </c>
      <c r="Q5" s="108" t="s">
        <v>8</v>
      </c>
      <c r="R5" s="108" t="s">
        <v>20</v>
      </c>
      <c r="S5" s="94"/>
    </row>
    <row r="6" spans="1:115" s="4" customFormat="1" ht="174.75" customHeight="1" thickBot="1" x14ac:dyDescent="0.25">
      <c r="A6" s="112"/>
      <c r="B6" s="112"/>
      <c r="C6" s="112"/>
      <c r="D6" s="105"/>
      <c r="E6" s="107"/>
      <c r="F6" s="107"/>
      <c r="G6" s="107"/>
      <c r="H6" s="51" t="s">
        <v>1</v>
      </c>
      <c r="I6" s="51" t="s">
        <v>2</v>
      </c>
      <c r="J6" s="51" t="s">
        <v>19</v>
      </c>
      <c r="K6" s="51" t="s">
        <v>4</v>
      </c>
      <c r="L6" s="51" t="s">
        <v>5</v>
      </c>
      <c r="M6" s="51" t="s">
        <v>3</v>
      </c>
      <c r="N6" s="109"/>
      <c r="O6" s="109"/>
      <c r="P6" s="109"/>
      <c r="Q6" s="109"/>
      <c r="R6" s="110"/>
      <c r="S6" s="52" t="s">
        <v>50</v>
      </c>
    </row>
    <row r="7" spans="1:115" s="27" customFormat="1" ht="162.75" customHeight="1" x14ac:dyDescent="0.2">
      <c r="A7" s="91" t="s">
        <v>48</v>
      </c>
      <c r="B7" s="91"/>
      <c r="C7" s="47" t="s">
        <v>52</v>
      </c>
      <c r="D7" s="47" t="s">
        <v>98</v>
      </c>
      <c r="E7" s="33">
        <v>44993</v>
      </c>
      <c r="F7" s="86">
        <v>28</v>
      </c>
      <c r="G7" s="87"/>
      <c r="H7" s="34">
        <v>28</v>
      </c>
      <c r="I7" s="34">
        <v>0</v>
      </c>
      <c r="J7" s="34">
        <v>0</v>
      </c>
      <c r="K7" s="7"/>
      <c r="L7" s="7"/>
      <c r="M7" s="34">
        <f t="shared" ref="M7:M12" si="0">H7+I7+J7</f>
        <v>28</v>
      </c>
      <c r="N7" s="34"/>
      <c r="O7" s="34"/>
      <c r="P7" s="34"/>
      <c r="Q7" s="9">
        <f t="shared" ref="Q7:Q19" si="1">+M7/F7</f>
        <v>1</v>
      </c>
      <c r="R7" s="35" t="s">
        <v>51</v>
      </c>
      <c r="S7" s="53" t="s">
        <v>83</v>
      </c>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row>
    <row r="8" spans="1:115" s="28" customFormat="1" ht="234" customHeight="1" x14ac:dyDescent="0.2">
      <c r="A8" s="91"/>
      <c r="B8" s="91"/>
      <c r="C8" s="47" t="s">
        <v>56</v>
      </c>
      <c r="D8" s="47" t="s">
        <v>97</v>
      </c>
      <c r="E8" s="33">
        <v>44995</v>
      </c>
      <c r="F8" s="86">
        <v>54</v>
      </c>
      <c r="G8" s="87"/>
      <c r="H8" s="34">
        <v>28</v>
      </c>
      <c r="I8" s="34">
        <v>24</v>
      </c>
      <c r="J8" s="34">
        <v>2</v>
      </c>
      <c r="K8" s="7"/>
      <c r="L8" s="7"/>
      <c r="M8" s="34">
        <f t="shared" si="0"/>
        <v>54</v>
      </c>
      <c r="N8" s="34"/>
      <c r="O8" s="34"/>
      <c r="P8" s="36"/>
      <c r="Q8" s="9">
        <f t="shared" si="1"/>
        <v>1</v>
      </c>
      <c r="R8" s="37" t="s">
        <v>46</v>
      </c>
      <c r="S8" s="53" t="s">
        <v>84</v>
      </c>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row>
    <row r="9" spans="1:115" s="29" customFormat="1" ht="210.75" customHeight="1" x14ac:dyDescent="0.2">
      <c r="A9" s="91"/>
      <c r="B9" s="91"/>
      <c r="C9" s="47" t="s">
        <v>25</v>
      </c>
      <c r="D9" s="47" t="s">
        <v>76</v>
      </c>
      <c r="E9" s="38">
        <v>45034</v>
      </c>
      <c r="F9" s="86">
        <f>SUM(H9:J9)</f>
        <v>7</v>
      </c>
      <c r="G9" s="87"/>
      <c r="H9" s="34">
        <v>3</v>
      </c>
      <c r="I9" s="34">
        <v>4</v>
      </c>
      <c r="J9" s="34">
        <v>0</v>
      </c>
      <c r="K9" s="7"/>
      <c r="L9" s="34">
        <v>7</v>
      </c>
      <c r="M9" s="34">
        <f t="shared" si="0"/>
        <v>7</v>
      </c>
      <c r="N9" s="34"/>
      <c r="O9" s="34"/>
      <c r="P9" s="34"/>
      <c r="Q9" s="9">
        <f t="shared" si="1"/>
        <v>1</v>
      </c>
      <c r="R9" s="39" t="s">
        <v>59</v>
      </c>
      <c r="S9" s="7"/>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row>
    <row r="10" spans="1:115" s="29" customFormat="1" ht="139.5" customHeight="1" x14ac:dyDescent="0.2">
      <c r="A10" s="91"/>
      <c r="B10" s="91"/>
      <c r="C10" s="47" t="s">
        <v>26</v>
      </c>
      <c r="D10" s="47" t="s">
        <v>70</v>
      </c>
      <c r="E10" s="40" t="s">
        <v>126</v>
      </c>
      <c r="F10" s="86">
        <v>81</v>
      </c>
      <c r="G10" s="87"/>
      <c r="H10" s="63">
        <v>44</v>
      </c>
      <c r="I10" s="63">
        <v>36</v>
      </c>
      <c r="J10" s="63">
        <v>1</v>
      </c>
      <c r="K10" s="7"/>
      <c r="L10" s="7"/>
      <c r="M10" s="34">
        <f>SUM(H10:J10)</f>
        <v>81</v>
      </c>
      <c r="N10" s="34"/>
      <c r="O10" s="34"/>
      <c r="P10" s="34"/>
      <c r="Q10" s="9">
        <f t="shared" si="1"/>
        <v>1</v>
      </c>
      <c r="R10" s="39" t="s">
        <v>130</v>
      </c>
      <c r="S10" s="39"/>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row>
    <row r="11" spans="1:115" s="29" customFormat="1" ht="150" customHeight="1" x14ac:dyDescent="0.2">
      <c r="A11" s="91"/>
      <c r="B11" s="91"/>
      <c r="C11" s="48" t="s">
        <v>27</v>
      </c>
      <c r="D11" s="47" t="s">
        <v>96</v>
      </c>
      <c r="E11" s="40" t="s">
        <v>60</v>
      </c>
      <c r="F11" s="86">
        <f t="shared" ref="F11" si="2">SUM(H11:J11)</f>
        <v>24</v>
      </c>
      <c r="G11" s="87"/>
      <c r="H11" s="34">
        <v>24</v>
      </c>
      <c r="I11" s="34">
        <v>0</v>
      </c>
      <c r="J11" s="34">
        <v>0</v>
      </c>
      <c r="K11" s="7"/>
      <c r="L11" s="7"/>
      <c r="M11" s="34">
        <f t="shared" si="0"/>
        <v>24</v>
      </c>
      <c r="N11" s="34"/>
      <c r="O11" s="34"/>
      <c r="P11" s="34"/>
      <c r="Q11" s="9">
        <f t="shared" si="1"/>
        <v>1</v>
      </c>
      <c r="R11" s="39" t="s">
        <v>61</v>
      </c>
      <c r="S11" s="7"/>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row>
    <row r="12" spans="1:115" s="30" customFormat="1" ht="168" customHeight="1" x14ac:dyDescent="0.2">
      <c r="A12" s="85" t="s">
        <v>11</v>
      </c>
      <c r="B12" s="85"/>
      <c r="C12" s="47" t="s">
        <v>28</v>
      </c>
      <c r="D12" s="47" t="s">
        <v>95</v>
      </c>
      <c r="E12" s="38" t="s">
        <v>77</v>
      </c>
      <c r="F12" s="86">
        <v>17</v>
      </c>
      <c r="G12" s="87"/>
      <c r="H12" s="34">
        <v>5</v>
      </c>
      <c r="I12" s="34">
        <v>12</v>
      </c>
      <c r="J12" s="34">
        <v>0</v>
      </c>
      <c r="K12" s="7"/>
      <c r="L12" s="7"/>
      <c r="M12" s="34">
        <f t="shared" si="0"/>
        <v>17</v>
      </c>
      <c r="N12" s="34"/>
      <c r="O12" s="34"/>
      <c r="P12" s="34"/>
      <c r="Q12" s="9">
        <f t="shared" si="1"/>
        <v>1</v>
      </c>
      <c r="R12" s="41" t="s">
        <v>71</v>
      </c>
      <c r="S12" s="39" t="s">
        <v>74</v>
      </c>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row>
    <row r="13" spans="1:115" s="30" customFormat="1" ht="113.25" customHeight="1" x14ac:dyDescent="0.2">
      <c r="A13" s="85"/>
      <c r="B13" s="85"/>
      <c r="C13" s="47" t="s">
        <v>29</v>
      </c>
      <c r="D13" s="47" t="s">
        <v>87</v>
      </c>
      <c r="E13" s="38" t="s">
        <v>67</v>
      </c>
      <c r="F13" s="86">
        <v>73</v>
      </c>
      <c r="G13" s="87"/>
      <c r="H13" s="34">
        <v>33</v>
      </c>
      <c r="I13" s="34">
        <v>38</v>
      </c>
      <c r="J13" s="34">
        <v>2</v>
      </c>
      <c r="K13" s="7"/>
      <c r="L13" s="34"/>
      <c r="M13" s="34">
        <f>+H13+I13+J13</f>
        <v>73</v>
      </c>
      <c r="N13" s="34"/>
      <c r="O13" s="34"/>
      <c r="P13" s="34"/>
      <c r="Q13" s="9">
        <f t="shared" si="1"/>
        <v>1</v>
      </c>
      <c r="R13" s="39" t="s">
        <v>73</v>
      </c>
      <c r="S13" s="39" t="s">
        <v>81</v>
      </c>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row>
    <row r="14" spans="1:115" s="28" customFormat="1" ht="292.5" customHeight="1" x14ac:dyDescent="0.2">
      <c r="A14" s="85"/>
      <c r="B14" s="85"/>
      <c r="C14" s="47" t="s">
        <v>30</v>
      </c>
      <c r="D14" s="49" t="s">
        <v>94</v>
      </c>
      <c r="E14" s="38" t="s">
        <v>64</v>
      </c>
      <c r="F14" s="86">
        <v>48</v>
      </c>
      <c r="G14" s="87"/>
      <c r="H14" s="34">
        <v>28</v>
      </c>
      <c r="I14" s="34">
        <v>20</v>
      </c>
      <c r="J14" s="34">
        <v>0</v>
      </c>
      <c r="K14" s="7"/>
      <c r="L14" s="7"/>
      <c r="M14" s="34">
        <f t="shared" ref="M14:M20" si="3">H14+I14+J14</f>
        <v>48</v>
      </c>
      <c r="N14" s="34"/>
      <c r="O14" s="34"/>
      <c r="P14" s="34"/>
      <c r="Q14" s="9">
        <f t="shared" si="1"/>
        <v>1</v>
      </c>
      <c r="R14" s="41" t="s">
        <v>57</v>
      </c>
      <c r="S14" s="39" t="s">
        <v>85</v>
      </c>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row>
    <row r="15" spans="1:115" s="28" customFormat="1" ht="374.25" customHeight="1" x14ac:dyDescent="0.2">
      <c r="A15" s="85"/>
      <c r="B15" s="85"/>
      <c r="C15" s="47" t="s">
        <v>31</v>
      </c>
      <c r="D15" s="49" t="s">
        <v>93</v>
      </c>
      <c r="E15" s="38" t="s">
        <v>54</v>
      </c>
      <c r="F15" s="86">
        <v>41</v>
      </c>
      <c r="G15" s="87"/>
      <c r="H15" s="34">
        <v>23</v>
      </c>
      <c r="I15" s="34">
        <v>18</v>
      </c>
      <c r="J15" s="34">
        <v>0</v>
      </c>
      <c r="K15" s="7"/>
      <c r="L15" s="7"/>
      <c r="M15" s="34">
        <f t="shared" si="3"/>
        <v>41</v>
      </c>
      <c r="N15" s="34"/>
      <c r="O15" s="34"/>
      <c r="P15" s="34"/>
      <c r="Q15" s="9">
        <f t="shared" si="1"/>
        <v>1</v>
      </c>
      <c r="R15" s="42" t="s">
        <v>58</v>
      </c>
      <c r="S15" s="39" t="s">
        <v>86</v>
      </c>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c r="DB15" s="5"/>
      <c r="DC15" s="5"/>
      <c r="DD15" s="5"/>
      <c r="DE15" s="5"/>
      <c r="DF15" s="5"/>
      <c r="DG15" s="5"/>
      <c r="DH15" s="5"/>
      <c r="DI15" s="5"/>
      <c r="DJ15" s="5"/>
      <c r="DK15" s="5"/>
    </row>
    <row r="16" spans="1:115" s="28" customFormat="1" ht="143.25" customHeight="1" x14ac:dyDescent="0.2">
      <c r="A16" s="85"/>
      <c r="B16" s="85"/>
      <c r="C16" s="47" t="s">
        <v>32</v>
      </c>
      <c r="D16" s="47" t="s">
        <v>92</v>
      </c>
      <c r="E16" s="38" t="s">
        <v>55</v>
      </c>
      <c r="F16" s="86">
        <f t="shared" ref="F16" si="4">SUM(H16:J16)</f>
        <v>81</v>
      </c>
      <c r="G16" s="87"/>
      <c r="H16" s="34">
        <v>44</v>
      </c>
      <c r="I16" s="34">
        <v>36</v>
      </c>
      <c r="J16" s="34">
        <v>1</v>
      </c>
      <c r="K16" s="34"/>
      <c r="L16" s="34">
        <v>81</v>
      </c>
      <c r="M16" s="34">
        <f t="shared" si="3"/>
        <v>81</v>
      </c>
      <c r="N16" s="34"/>
      <c r="O16" s="34"/>
      <c r="P16" s="34"/>
      <c r="Q16" s="9">
        <f t="shared" si="1"/>
        <v>1</v>
      </c>
      <c r="R16" s="42" t="s">
        <v>47</v>
      </c>
      <c r="S16" s="43"/>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row>
    <row r="17" spans="1:115" s="29" customFormat="1" ht="189" x14ac:dyDescent="0.2">
      <c r="A17" s="85" t="s">
        <v>12</v>
      </c>
      <c r="B17" s="85"/>
      <c r="C17" s="47" t="s">
        <v>33</v>
      </c>
      <c r="D17" s="47" t="s">
        <v>91</v>
      </c>
      <c r="E17" s="40" t="s">
        <v>68</v>
      </c>
      <c r="F17" s="86">
        <f>SUM(H17:J17)</f>
        <v>26</v>
      </c>
      <c r="G17" s="87"/>
      <c r="H17" s="34">
        <v>14</v>
      </c>
      <c r="I17" s="34">
        <v>12</v>
      </c>
      <c r="J17" s="34">
        <v>0</v>
      </c>
      <c r="K17" s="34">
        <v>26</v>
      </c>
      <c r="L17" s="7"/>
      <c r="M17" s="34">
        <f t="shared" si="3"/>
        <v>26</v>
      </c>
      <c r="N17" s="34"/>
      <c r="O17" s="34"/>
      <c r="P17" s="34"/>
      <c r="Q17" s="9">
        <f t="shared" si="1"/>
        <v>1</v>
      </c>
      <c r="R17" s="39" t="s">
        <v>62</v>
      </c>
      <c r="S17" s="7"/>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c r="DB17" s="5"/>
      <c r="DC17" s="5"/>
      <c r="DD17" s="5"/>
      <c r="DE17" s="5"/>
      <c r="DF17" s="5"/>
      <c r="DG17" s="5"/>
      <c r="DH17" s="5"/>
      <c r="DI17" s="5"/>
      <c r="DJ17" s="5"/>
      <c r="DK17" s="5"/>
    </row>
    <row r="18" spans="1:115" s="29" customFormat="1" ht="157.5" customHeight="1" x14ac:dyDescent="0.2">
      <c r="A18" s="85"/>
      <c r="B18" s="85"/>
      <c r="C18" s="88" t="s">
        <v>80</v>
      </c>
      <c r="D18" s="47" t="s">
        <v>88</v>
      </c>
      <c r="E18" s="44" t="s">
        <v>65</v>
      </c>
      <c r="F18" s="86">
        <f>SUM(H18:J18)</f>
        <v>81</v>
      </c>
      <c r="G18" s="87"/>
      <c r="H18" s="34">
        <v>40</v>
      </c>
      <c r="I18" s="34">
        <v>39</v>
      </c>
      <c r="J18" s="34">
        <v>2</v>
      </c>
      <c r="K18" s="7"/>
      <c r="L18" s="34">
        <v>81</v>
      </c>
      <c r="M18" s="34">
        <f t="shared" si="3"/>
        <v>81</v>
      </c>
      <c r="N18" s="34"/>
      <c r="O18" s="34"/>
      <c r="P18" s="34"/>
      <c r="Q18" s="9">
        <f t="shared" si="1"/>
        <v>1</v>
      </c>
      <c r="R18" s="45" t="s">
        <v>78</v>
      </c>
      <c r="S18" s="4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row>
    <row r="19" spans="1:115" s="6" customFormat="1" ht="135.75" customHeight="1" x14ac:dyDescent="0.2">
      <c r="A19" s="85"/>
      <c r="B19" s="85"/>
      <c r="C19" s="89"/>
      <c r="D19" s="47" t="s">
        <v>75</v>
      </c>
      <c r="E19" s="45" t="s">
        <v>127</v>
      </c>
      <c r="F19" s="90">
        <f>SUM(H19:J19)</f>
        <v>81</v>
      </c>
      <c r="G19" s="90"/>
      <c r="H19" s="34">
        <v>40</v>
      </c>
      <c r="I19" s="34">
        <v>39</v>
      </c>
      <c r="J19" s="34">
        <v>2</v>
      </c>
      <c r="K19" s="7"/>
      <c r="L19" s="34">
        <v>81</v>
      </c>
      <c r="M19" s="34">
        <f t="shared" si="3"/>
        <v>81</v>
      </c>
      <c r="N19" s="34"/>
      <c r="O19" s="34"/>
      <c r="P19" s="34"/>
      <c r="Q19" s="9">
        <f t="shared" si="1"/>
        <v>1</v>
      </c>
      <c r="R19" s="45" t="s">
        <v>78</v>
      </c>
      <c r="S19" s="7"/>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row>
    <row r="20" spans="1:115" s="6" customFormat="1" ht="217.5" customHeight="1" x14ac:dyDescent="0.2">
      <c r="A20" s="85"/>
      <c r="B20" s="85"/>
      <c r="C20" s="47" t="s">
        <v>34</v>
      </c>
      <c r="D20" s="47" t="s">
        <v>131</v>
      </c>
      <c r="E20" s="46" t="s">
        <v>101</v>
      </c>
      <c r="F20" s="86">
        <v>64</v>
      </c>
      <c r="G20" s="87"/>
      <c r="H20" s="7">
        <v>39</v>
      </c>
      <c r="I20" s="7">
        <v>24</v>
      </c>
      <c r="J20" s="7">
        <v>1</v>
      </c>
      <c r="K20" s="7"/>
      <c r="L20" s="7"/>
      <c r="M20" s="7">
        <f t="shared" si="3"/>
        <v>64</v>
      </c>
      <c r="N20" s="7"/>
      <c r="O20" s="7"/>
      <c r="P20" s="7"/>
      <c r="Q20" s="54">
        <f>M20/F20</f>
        <v>1</v>
      </c>
      <c r="R20" s="45" t="s">
        <v>124</v>
      </c>
      <c r="S20" s="7"/>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row>
    <row r="21" spans="1:115" s="29" customFormat="1" ht="153.75" customHeight="1" x14ac:dyDescent="0.2">
      <c r="A21" s="85"/>
      <c r="B21" s="85"/>
      <c r="C21" s="88" t="s">
        <v>45</v>
      </c>
      <c r="D21" s="47" t="s">
        <v>89</v>
      </c>
      <c r="E21" s="46" t="s">
        <v>66</v>
      </c>
      <c r="F21" s="86">
        <f>SUM(H21:J21)</f>
        <v>26</v>
      </c>
      <c r="G21" s="87"/>
      <c r="H21" s="34">
        <v>16</v>
      </c>
      <c r="I21" s="34">
        <v>10</v>
      </c>
      <c r="J21" s="34">
        <v>0</v>
      </c>
      <c r="K21" s="34">
        <v>26</v>
      </c>
      <c r="L21" s="7"/>
      <c r="M21" s="34">
        <f>H21+I21+J21</f>
        <v>26</v>
      </c>
      <c r="N21" s="34"/>
      <c r="O21" s="34"/>
      <c r="P21" s="34"/>
      <c r="Q21" s="9">
        <f>+M21/F21</f>
        <v>1</v>
      </c>
      <c r="R21" s="39" t="s">
        <v>63</v>
      </c>
      <c r="S21" s="7"/>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row>
    <row r="22" spans="1:115" s="6" customFormat="1" ht="217.5" customHeight="1" x14ac:dyDescent="0.2">
      <c r="A22" s="85"/>
      <c r="B22" s="85"/>
      <c r="C22" s="89"/>
      <c r="D22" s="47" t="s">
        <v>102</v>
      </c>
      <c r="E22" s="56" t="s">
        <v>103</v>
      </c>
      <c r="F22" s="70">
        <v>15</v>
      </c>
      <c r="G22" s="71"/>
      <c r="H22" s="56">
        <v>10</v>
      </c>
      <c r="I22" s="56">
        <v>5</v>
      </c>
      <c r="J22" s="55">
        <v>0</v>
      </c>
      <c r="K22" s="55">
        <v>15</v>
      </c>
      <c r="L22" s="55">
        <v>15</v>
      </c>
      <c r="M22" s="55">
        <f>H22+I22+J22</f>
        <v>15</v>
      </c>
      <c r="N22" s="55"/>
      <c r="O22" s="55"/>
      <c r="P22" s="55"/>
      <c r="Q22" s="57">
        <v>1</v>
      </c>
      <c r="R22" s="55" t="s">
        <v>104</v>
      </c>
      <c r="S22" s="5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row>
    <row r="23" spans="1:115" s="6" customFormat="1" ht="63" x14ac:dyDescent="0.2">
      <c r="A23" s="85"/>
      <c r="B23" s="85"/>
      <c r="C23" s="47" t="s">
        <v>44</v>
      </c>
      <c r="D23" s="47" t="s">
        <v>105</v>
      </c>
      <c r="E23" s="56" t="s">
        <v>106</v>
      </c>
      <c r="F23" s="70">
        <v>25</v>
      </c>
      <c r="G23" s="71"/>
      <c r="H23" s="55">
        <v>13</v>
      </c>
      <c r="I23" s="56">
        <v>7</v>
      </c>
      <c r="J23" s="55">
        <v>0</v>
      </c>
      <c r="K23" s="56">
        <v>25</v>
      </c>
      <c r="L23" s="55">
        <v>25</v>
      </c>
      <c r="M23" s="56">
        <v>25</v>
      </c>
      <c r="N23" s="55"/>
      <c r="O23" s="55"/>
      <c r="P23" s="55"/>
      <c r="Q23" s="57">
        <v>1</v>
      </c>
      <c r="R23" s="55" t="s">
        <v>107</v>
      </c>
      <c r="S23" s="5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row>
    <row r="24" spans="1:115" s="6" customFormat="1" ht="171" customHeight="1" x14ac:dyDescent="0.2">
      <c r="A24" s="85" t="s">
        <v>13</v>
      </c>
      <c r="B24" s="85"/>
      <c r="C24" s="47" t="s">
        <v>43</v>
      </c>
      <c r="D24" s="47" t="s">
        <v>108</v>
      </c>
      <c r="E24" s="56" t="s">
        <v>109</v>
      </c>
      <c r="F24" s="70">
        <v>81</v>
      </c>
      <c r="G24" s="71"/>
      <c r="H24" s="7">
        <v>40</v>
      </c>
      <c r="I24" s="7">
        <v>39</v>
      </c>
      <c r="J24" s="7">
        <v>2</v>
      </c>
      <c r="K24" s="7"/>
      <c r="L24" s="7">
        <v>81</v>
      </c>
      <c r="M24" s="7">
        <v>81</v>
      </c>
      <c r="N24" s="7"/>
      <c r="O24" s="7"/>
      <c r="P24" s="7"/>
      <c r="Q24" s="54">
        <v>1</v>
      </c>
      <c r="R24" s="58" t="s">
        <v>110</v>
      </c>
      <c r="S24" s="7"/>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row>
    <row r="25" spans="1:115" s="6" customFormat="1" ht="236.25" x14ac:dyDescent="0.2">
      <c r="A25" s="85"/>
      <c r="B25" s="85"/>
      <c r="C25" s="47" t="s">
        <v>42</v>
      </c>
      <c r="D25" s="47" t="s">
        <v>132</v>
      </c>
      <c r="E25" s="59">
        <v>45254</v>
      </c>
      <c r="F25" s="70">
        <v>58</v>
      </c>
      <c r="G25" s="71"/>
      <c r="H25" s="56">
        <v>31</v>
      </c>
      <c r="I25" s="56">
        <v>25</v>
      </c>
      <c r="J25" s="56">
        <v>2</v>
      </c>
      <c r="K25" s="55"/>
      <c r="L25" s="55"/>
      <c r="M25" s="56">
        <v>58</v>
      </c>
      <c r="N25" s="55"/>
      <c r="O25" s="55"/>
      <c r="P25" s="55"/>
      <c r="Q25" s="9">
        <f>+M25/F25</f>
        <v>1</v>
      </c>
      <c r="R25" s="55" t="s">
        <v>111</v>
      </c>
      <c r="S25" s="55" t="s">
        <v>112</v>
      </c>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row>
    <row r="26" spans="1:115" s="6" customFormat="1" ht="126" x14ac:dyDescent="0.2">
      <c r="A26" s="85"/>
      <c r="B26" s="85"/>
      <c r="C26" s="47" t="s">
        <v>35</v>
      </c>
      <c r="D26" s="47" t="s">
        <v>90</v>
      </c>
      <c r="E26" s="46" t="s">
        <v>69</v>
      </c>
      <c r="F26" s="86">
        <v>45</v>
      </c>
      <c r="G26" s="87"/>
      <c r="H26" s="34">
        <v>22</v>
      </c>
      <c r="I26" s="34">
        <v>22</v>
      </c>
      <c r="J26" s="34">
        <v>1</v>
      </c>
      <c r="K26" s="7"/>
      <c r="L26" s="7"/>
      <c r="M26" s="34">
        <f>SUM(H26:J26)</f>
        <v>45</v>
      </c>
      <c r="N26" s="34"/>
      <c r="O26" s="34"/>
      <c r="P26" s="34"/>
      <c r="Q26" s="9">
        <f>+M26/F26</f>
        <v>1</v>
      </c>
      <c r="R26" s="39" t="s">
        <v>72</v>
      </c>
      <c r="S26" s="39" t="s">
        <v>82</v>
      </c>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row>
    <row r="27" spans="1:115" s="6" customFormat="1" ht="283.5" x14ac:dyDescent="0.2">
      <c r="A27" s="85"/>
      <c r="B27" s="85"/>
      <c r="C27" s="47" t="s">
        <v>41</v>
      </c>
      <c r="D27" s="47" t="s">
        <v>113</v>
      </c>
      <c r="E27" s="56" t="s">
        <v>114</v>
      </c>
      <c r="F27" s="86">
        <v>70</v>
      </c>
      <c r="G27" s="87"/>
      <c r="H27" s="56">
        <v>40</v>
      </c>
      <c r="I27" s="56">
        <v>30</v>
      </c>
      <c r="J27" s="56">
        <v>3</v>
      </c>
      <c r="K27" s="7"/>
      <c r="L27" s="7"/>
      <c r="M27" s="56">
        <v>70</v>
      </c>
      <c r="N27" s="56">
        <v>70</v>
      </c>
      <c r="O27" s="56">
        <v>68</v>
      </c>
      <c r="P27" s="56"/>
      <c r="Q27" s="9">
        <f>+M27/F27</f>
        <v>1</v>
      </c>
      <c r="R27" s="55" t="s">
        <v>115</v>
      </c>
      <c r="S27" s="55" t="s">
        <v>116</v>
      </c>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row>
    <row r="28" spans="1:115" s="6" customFormat="1" ht="182.25" customHeight="1" x14ac:dyDescent="0.2">
      <c r="A28" s="85"/>
      <c r="B28" s="85"/>
      <c r="C28" s="47" t="s">
        <v>40</v>
      </c>
      <c r="D28" s="47" t="s">
        <v>121</v>
      </c>
      <c r="E28" s="56" t="s">
        <v>122</v>
      </c>
      <c r="F28" s="70">
        <v>65</v>
      </c>
      <c r="G28" s="71"/>
      <c r="H28" s="56">
        <v>34</v>
      </c>
      <c r="I28" s="56">
        <v>28</v>
      </c>
      <c r="J28" s="56">
        <v>3</v>
      </c>
      <c r="K28" s="7"/>
      <c r="L28" s="7"/>
      <c r="M28" s="56">
        <v>65</v>
      </c>
      <c r="N28" s="56">
        <v>65</v>
      </c>
      <c r="O28" s="56">
        <v>65</v>
      </c>
      <c r="P28" s="56"/>
      <c r="Q28" s="57">
        <v>1</v>
      </c>
      <c r="R28" s="55" t="s">
        <v>123</v>
      </c>
      <c r="S28" s="7"/>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row>
    <row r="29" spans="1:115" s="6" customFormat="1" ht="139.5" customHeight="1" x14ac:dyDescent="0.2">
      <c r="A29" s="81" t="s">
        <v>49</v>
      </c>
      <c r="B29" s="82"/>
      <c r="C29" s="47" t="s">
        <v>39</v>
      </c>
      <c r="D29" s="47" t="s">
        <v>128</v>
      </c>
      <c r="E29" s="59" t="s">
        <v>117</v>
      </c>
      <c r="F29" s="70">
        <v>209</v>
      </c>
      <c r="G29" s="71"/>
      <c r="H29" s="56">
        <v>114</v>
      </c>
      <c r="I29" s="56">
        <v>92</v>
      </c>
      <c r="J29" s="56">
        <v>3</v>
      </c>
      <c r="K29" s="7"/>
      <c r="L29" s="7"/>
      <c r="M29" s="56">
        <v>209</v>
      </c>
      <c r="N29" s="56">
        <v>209</v>
      </c>
      <c r="O29" s="56">
        <v>207</v>
      </c>
      <c r="P29" s="56"/>
      <c r="Q29" s="57">
        <v>1</v>
      </c>
      <c r="R29" s="39" t="s">
        <v>119</v>
      </c>
      <c r="S29" s="55" t="s">
        <v>120</v>
      </c>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row>
    <row r="30" spans="1:115" s="6" customFormat="1" ht="387.75" customHeight="1" x14ac:dyDescent="0.2">
      <c r="A30" s="83"/>
      <c r="B30" s="84"/>
      <c r="C30" s="47" t="s">
        <v>36</v>
      </c>
      <c r="D30" s="47" t="s">
        <v>133</v>
      </c>
      <c r="E30" s="59">
        <v>45254</v>
      </c>
      <c r="F30" s="67">
        <v>58</v>
      </c>
      <c r="G30" s="68"/>
      <c r="H30" s="56">
        <v>31</v>
      </c>
      <c r="I30" s="56">
        <v>25</v>
      </c>
      <c r="J30" s="56">
        <v>2</v>
      </c>
      <c r="K30" s="55"/>
      <c r="L30" s="55"/>
      <c r="M30" s="56">
        <v>58</v>
      </c>
      <c r="N30" s="55"/>
      <c r="O30" s="55"/>
      <c r="P30" s="55"/>
      <c r="Q30" s="57">
        <v>1</v>
      </c>
      <c r="R30" s="55" t="s">
        <v>111</v>
      </c>
      <c r="S30" s="55" t="s">
        <v>112</v>
      </c>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row>
    <row r="31" spans="1:115" s="6" customFormat="1" ht="408.75" customHeight="1" x14ac:dyDescent="0.2">
      <c r="A31" s="83"/>
      <c r="B31" s="84"/>
      <c r="C31" s="47" t="s">
        <v>37</v>
      </c>
      <c r="D31" s="47" t="s">
        <v>134</v>
      </c>
      <c r="E31" s="59">
        <v>45254</v>
      </c>
      <c r="F31" s="67">
        <v>58</v>
      </c>
      <c r="G31" s="68"/>
      <c r="H31" s="56">
        <v>31</v>
      </c>
      <c r="I31" s="56">
        <v>25</v>
      </c>
      <c r="J31" s="56">
        <v>2</v>
      </c>
      <c r="K31" s="55"/>
      <c r="L31" s="55"/>
      <c r="M31" s="56">
        <v>58</v>
      </c>
      <c r="N31" s="55"/>
      <c r="O31" s="55"/>
      <c r="P31" s="55"/>
      <c r="Q31" s="57">
        <v>1</v>
      </c>
      <c r="R31" s="55" t="s">
        <v>111</v>
      </c>
      <c r="S31" s="55" t="s">
        <v>112</v>
      </c>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row>
    <row r="32" spans="1:115" ht="291.75" customHeight="1" x14ac:dyDescent="0.25">
      <c r="A32" s="83"/>
      <c r="B32" s="84"/>
      <c r="C32" s="47" t="s">
        <v>38</v>
      </c>
      <c r="D32" s="47" t="s">
        <v>135</v>
      </c>
      <c r="E32" s="56" t="s">
        <v>118</v>
      </c>
      <c r="F32" s="67">
        <v>209</v>
      </c>
      <c r="G32" s="68"/>
      <c r="H32" s="62">
        <v>114</v>
      </c>
      <c r="I32" s="62">
        <v>92</v>
      </c>
      <c r="J32" s="62">
        <v>3</v>
      </c>
      <c r="K32" s="60"/>
      <c r="L32" s="60"/>
      <c r="M32" s="61">
        <v>209</v>
      </c>
      <c r="N32" s="62">
        <v>209</v>
      </c>
      <c r="O32" s="62">
        <v>207</v>
      </c>
      <c r="P32" s="62">
        <v>207</v>
      </c>
      <c r="Q32" s="66">
        <v>1</v>
      </c>
      <c r="R32" s="39" t="s">
        <v>119</v>
      </c>
      <c r="S32" s="55" t="s">
        <v>136</v>
      </c>
    </row>
    <row r="33" spans="1:19" ht="16.5" thickBot="1" x14ac:dyDescent="0.3">
      <c r="A33" s="11"/>
      <c r="B33" s="11"/>
      <c r="C33" s="12"/>
      <c r="D33" s="13"/>
      <c r="E33" s="13"/>
      <c r="F33" s="14"/>
      <c r="G33" s="14"/>
      <c r="H33" s="14"/>
      <c r="I33" s="14"/>
      <c r="J33" s="14"/>
      <c r="K33" s="14"/>
      <c r="L33" s="14"/>
      <c r="M33" s="14"/>
      <c r="N33" s="14"/>
      <c r="O33" s="14"/>
      <c r="P33" s="14"/>
      <c r="Q33" s="14"/>
      <c r="R33" s="15"/>
      <c r="S33" s="15"/>
    </row>
    <row r="34" spans="1:19" ht="70.5" customHeight="1" x14ac:dyDescent="0.25">
      <c r="A34" s="72" t="s">
        <v>53</v>
      </c>
      <c r="B34" s="73"/>
      <c r="C34" s="16" t="s">
        <v>17</v>
      </c>
      <c r="D34" s="9">
        <f>1%*100</f>
        <v>1</v>
      </c>
      <c r="E34" s="17"/>
      <c r="F34" s="78"/>
      <c r="G34" s="78"/>
      <c r="H34" s="78"/>
      <c r="I34" s="78"/>
      <c r="J34" s="78"/>
      <c r="K34" s="14"/>
      <c r="L34" s="14"/>
      <c r="M34" s="14"/>
      <c r="N34" s="14"/>
      <c r="O34" s="14"/>
      <c r="P34" s="14"/>
      <c r="Q34" s="14"/>
      <c r="R34" s="15"/>
      <c r="S34" s="15"/>
    </row>
    <row r="35" spans="1:19" ht="59.25" customHeight="1" x14ac:dyDescent="0.25">
      <c r="A35" s="74"/>
      <c r="B35" s="75"/>
      <c r="C35" s="32" t="s">
        <v>129</v>
      </c>
      <c r="D35" s="9">
        <v>1</v>
      </c>
      <c r="E35" s="31"/>
      <c r="F35" s="17"/>
      <c r="G35" s="17"/>
      <c r="H35" s="14"/>
      <c r="I35" s="14"/>
      <c r="J35" s="14"/>
      <c r="K35" s="14"/>
      <c r="L35" s="14"/>
      <c r="M35" s="14"/>
      <c r="N35" s="14"/>
      <c r="O35" s="14"/>
      <c r="P35" s="14"/>
      <c r="Q35" s="14"/>
      <c r="R35" s="15"/>
      <c r="S35" s="15"/>
    </row>
    <row r="36" spans="1:19" ht="26.1" customHeight="1" x14ac:dyDescent="0.25">
      <c r="A36" s="74"/>
      <c r="B36" s="75"/>
      <c r="C36" s="64" t="s">
        <v>18</v>
      </c>
      <c r="D36" s="79">
        <v>1</v>
      </c>
      <c r="E36" s="17"/>
      <c r="F36" s="17"/>
      <c r="G36" s="17"/>
      <c r="H36" s="14"/>
      <c r="I36" s="14"/>
      <c r="J36" s="14"/>
      <c r="K36" s="14"/>
      <c r="L36" s="14"/>
      <c r="M36" s="14"/>
      <c r="N36" s="14"/>
      <c r="O36" s="14"/>
      <c r="P36" s="14"/>
      <c r="Q36" s="14"/>
      <c r="R36" s="15"/>
      <c r="S36" s="15"/>
    </row>
    <row r="37" spans="1:19" ht="28.5" customHeight="1" thickBot="1" x14ac:dyDescent="0.3">
      <c r="A37" s="76"/>
      <c r="B37" s="77"/>
      <c r="C37" s="65"/>
      <c r="D37" s="80"/>
      <c r="E37" s="17"/>
      <c r="F37" s="17"/>
      <c r="G37" s="17"/>
      <c r="H37" s="14"/>
      <c r="I37" s="14"/>
      <c r="J37" s="14"/>
      <c r="K37" s="14"/>
      <c r="L37" s="14"/>
      <c r="M37" s="14"/>
      <c r="N37" s="14"/>
      <c r="O37" s="14"/>
      <c r="P37" s="14"/>
      <c r="Q37" s="14"/>
      <c r="R37" s="15"/>
      <c r="S37" s="15"/>
    </row>
    <row r="38" spans="1:19" ht="13.5" customHeight="1" x14ac:dyDescent="0.2">
      <c r="A38" s="18"/>
      <c r="B38" s="18"/>
      <c r="D38" s="19"/>
      <c r="E38" s="20"/>
      <c r="F38" s="21"/>
      <c r="G38" s="21"/>
      <c r="H38" s="21"/>
      <c r="I38" s="21"/>
      <c r="J38" s="21"/>
      <c r="K38" s="21"/>
      <c r="L38" s="21"/>
      <c r="M38" s="21"/>
      <c r="N38" s="21"/>
      <c r="O38" s="21"/>
      <c r="P38" s="21"/>
      <c r="Q38" s="21"/>
      <c r="R38" s="22"/>
      <c r="S38" s="22"/>
    </row>
    <row r="39" spans="1:19" x14ac:dyDescent="0.2">
      <c r="A39" s="23"/>
      <c r="B39" s="23"/>
      <c r="C39" s="19"/>
      <c r="D39" s="24"/>
      <c r="E39" s="25"/>
      <c r="F39" s="10"/>
      <c r="G39" s="10"/>
      <c r="H39" s="10"/>
      <c r="I39" s="10"/>
      <c r="J39" s="10"/>
      <c r="K39" s="10"/>
      <c r="L39" s="10"/>
      <c r="M39" s="10"/>
      <c r="N39" s="10"/>
      <c r="O39" s="10"/>
      <c r="P39" s="10"/>
      <c r="Q39" s="10"/>
      <c r="R39" s="26"/>
      <c r="S39" s="26"/>
    </row>
    <row r="40" spans="1:19" x14ac:dyDescent="0.2">
      <c r="A40" s="18" t="s">
        <v>22</v>
      </c>
      <c r="B40" s="23"/>
      <c r="C40" s="24"/>
      <c r="D40" s="24"/>
      <c r="E40" s="25"/>
      <c r="F40" s="10"/>
      <c r="G40" s="10"/>
      <c r="H40" s="10"/>
      <c r="I40" s="10"/>
      <c r="J40" s="10"/>
      <c r="K40" s="10"/>
      <c r="L40" s="10"/>
      <c r="M40" s="10"/>
      <c r="N40" s="10"/>
      <c r="O40" s="10"/>
      <c r="P40" s="10"/>
      <c r="Q40" s="10"/>
      <c r="R40" s="26"/>
      <c r="S40" s="26"/>
    </row>
    <row r="41" spans="1:19" x14ac:dyDescent="0.2">
      <c r="A41" s="18" t="s">
        <v>79</v>
      </c>
      <c r="B41" s="23"/>
      <c r="C41" s="24"/>
      <c r="D41" s="24"/>
      <c r="E41" s="25"/>
      <c r="F41" s="10"/>
      <c r="G41" s="10"/>
      <c r="H41" s="10"/>
      <c r="I41" s="10"/>
      <c r="J41" s="10"/>
      <c r="K41" s="10"/>
      <c r="L41" s="10"/>
      <c r="M41" s="10"/>
      <c r="N41" s="10"/>
      <c r="O41" s="10"/>
      <c r="P41" s="10"/>
      <c r="Q41" s="10"/>
      <c r="R41" s="26"/>
      <c r="S41" s="26"/>
    </row>
    <row r="42" spans="1:19" x14ac:dyDescent="0.2">
      <c r="A42" s="69" t="s">
        <v>100</v>
      </c>
      <c r="B42" s="69"/>
      <c r="C42" s="24"/>
      <c r="D42" s="24"/>
      <c r="E42" s="25"/>
      <c r="F42" s="10"/>
      <c r="G42" s="10"/>
      <c r="H42" s="10"/>
      <c r="I42" s="10"/>
      <c r="J42" s="10"/>
      <c r="K42" s="10"/>
      <c r="L42" s="10"/>
      <c r="M42" s="10"/>
      <c r="N42" s="10"/>
      <c r="O42" s="10"/>
      <c r="P42" s="10"/>
      <c r="Q42" s="10"/>
      <c r="R42" s="26"/>
      <c r="S42" s="10"/>
    </row>
    <row r="43" spans="1:19" x14ac:dyDescent="0.2">
      <c r="A43" s="18" t="s">
        <v>99</v>
      </c>
      <c r="B43" s="23"/>
      <c r="C43" s="24"/>
      <c r="D43" s="24"/>
      <c r="E43" s="25"/>
      <c r="F43" s="10"/>
      <c r="G43" s="10"/>
      <c r="H43" s="10"/>
      <c r="I43" s="10"/>
      <c r="J43" s="10"/>
      <c r="K43" s="10"/>
      <c r="L43" s="10"/>
      <c r="M43" s="10"/>
      <c r="N43" s="10"/>
      <c r="O43" s="10"/>
      <c r="P43" s="10"/>
      <c r="Q43" s="10"/>
      <c r="R43" s="26"/>
      <c r="S43" s="26"/>
    </row>
    <row r="44" spans="1:19" x14ac:dyDescent="0.2">
      <c r="C44" s="24"/>
    </row>
  </sheetData>
  <mergeCells count="53">
    <mergeCell ref="S2:S5"/>
    <mergeCell ref="A1:R1"/>
    <mergeCell ref="A2:R2"/>
    <mergeCell ref="A3:D4"/>
    <mergeCell ref="E3:R4"/>
    <mergeCell ref="D5:D6"/>
    <mergeCell ref="E5:E6"/>
    <mergeCell ref="F5:G6"/>
    <mergeCell ref="N5:N6"/>
    <mergeCell ref="O5:O6"/>
    <mergeCell ref="P5:P6"/>
    <mergeCell ref="Q5:Q6"/>
    <mergeCell ref="R5:R6"/>
    <mergeCell ref="A5:B6"/>
    <mergeCell ref="C5:C6"/>
    <mergeCell ref="H5:M5"/>
    <mergeCell ref="F11:G11"/>
    <mergeCell ref="A12:B16"/>
    <mergeCell ref="F12:G12"/>
    <mergeCell ref="F13:G13"/>
    <mergeCell ref="F14:G14"/>
    <mergeCell ref="F15:G15"/>
    <mergeCell ref="F16:G16"/>
    <mergeCell ref="A7:B11"/>
    <mergeCell ref="F7:G7"/>
    <mergeCell ref="F8:G8"/>
    <mergeCell ref="F9:G9"/>
    <mergeCell ref="F10:G10"/>
    <mergeCell ref="A17:B23"/>
    <mergeCell ref="F17:G17"/>
    <mergeCell ref="C18:C19"/>
    <mergeCell ref="F18:G18"/>
    <mergeCell ref="F19:G19"/>
    <mergeCell ref="F20:G20"/>
    <mergeCell ref="F21:G21"/>
    <mergeCell ref="F22:G22"/>
    <mergeCell ref="F23:G23"/>
    <mergeCell ref="C21:C22"/>
    <mergeCell ref="A24:B28"/>
    <mergeCell ref="F24:G24"/>
    <mergeCell ref="F25:G25"/>
    <mergeCell ref="F26:G26"/>
    <mergeCell ref="F27:G27"/>
    <mergeCell ref="F28:G28"/>
    <mergeCell ref="F32:G32"/>
    <mergeCell ref="A42:B42"/>
    <mergeCell ref="F29:G29"/>
    <mergeCell ref="F30:G30"/>
    <mergeCell ref="F31:G31"/>
    <mergeCell ref="A34:B37"/>
    <mergeCell ref="F34:J34"/>
    <mergeCell ref="D36:D37"/>
    <mergeCell ref="A29:B32"/>
  </mergeCells>
  <printOptions headings="1" gridLines="1"/>
  <pageMargins left="0.70866141732283472" right="0.70866141732283472" top="0.74803149606299213" bottom="0.74803149606299213" header="0.31496062992125984" footer="0.31496062992125984"/>
  <pageSetup scale="2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4 to  Trimestre</vt:lpstr>
      <vt:lpstr>'4 to  Trimestre'!Área_de_impresión</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Bermudez</dc:creator>
  <cp:lastModifiedBy>Diana Maria Camargo Pulido</cp:lastModifiedBy>
  <cp:lastPrinted>2021-04-13T02:03:44Z</cp:lastPrinted>
  <dcterms:created xsi:type="dcterms:W3CDTF">2013-11-29T18:50:26Z</dcterms:created>
  <dcterms:modified xsi:type="dcterms:W3CDTF">2024-01-04T22:29:42Z</dcterms:modified>
</cp:coreProperties>
</file>