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44" activeTab="0"/>
  </bookViews>
  <sheets>
    <sheet name="EJEC RESERVAS SEPTIEMBRE 2020" sheetId="1" r:id="rId1"/>
  </sheets>
  <definedNames/>
  <calcPr fullCalcOnLoad="1"/>
</workbook>
</file>

<file path=xl/sharedStrings.xml><?xml version="1.0" encoding="utf-8"?>
<sst xmlns="http://schemas.openxmlformats.org/spreadsheetml/2006/main" count="108" uniqueCount="107">
  <si>
    <t>GASTOS</t>
  </si>
  <si>
    <t>GASTOS DE FUNCIONAMIENTO</t>
  </si>
  <si>
    <t>3-1-2-02</t>
  </si>
  <si>
    <t>Adquisiciones diferentes de activos no financieros</t>
  </si>
  <si>
    <t>3-1-2-02-01</t>
  </si>
  <si>
    <t>Materiales y suministros</t>
  </si>
  <si>
    <t>3-1-2-02-01-01</t>
  </si>
  <si>
    <t>Productos alimenticios, bebidas y tabaco; textiles, prendas de vestir y productos de cuero</t>
  </si>
  <si>
    <t>3-1-2-02-01-01-0006</t>
  </si>
  <si>
    <t>3-1-2-02-01-02</t>
  </si>
  <si>
    <t>3-1-2-02-01-02-0002</t>
  </si>
  <si>
    <t>3-1-2-02-01-02-0003</t>
  </si>
  <si>
    <t>3-1-2-02-02</t>
  </si>
  <si>
    <t>3-1-2-02-02-01</t>
  </si>
  <si>
    <t>3-1-2-02-02-01-0006</t>
  </si>
  <si>
    <t>3-1-2-02-02-01-0006-001</t>
  </si>
  <si>
    <t>3-1-2-02-02-03</t>
  </si>
  <si>
    <t>3-1-2-02-02-03-0002</t>
  </si>
  <si>
    <t>3-1-2-02-02-03-0002-001</t>
  </si>
  <si>
    <t>3-1-2-02-02-03-0004</t>
  </si>
  <si>
    <t>3-1-2-02-02-03-0004-004</t>
  </si>
  <si>
    <t>3-1-2-02-02-03-0005</t>
  </si>
  <si>
    <t>Servicios de soporte</t>
  </si>
  <si>
    <t>3-1-2-02-02-03-0005-001</t>
  </si>
  <si>
    <t>3-1-2-02-02-03-0005-002</t>
  </si>
  <si>
    <t>Servicios de limpieza general</t>
  </si>
  <si>
    <t>3-1-2-02-02-03-0005-003</t>
  </si>
  <si>
    <t>3-1-2-02-02-03-0006</t>
  </si>
  <si>
    <t>3-1-2-02-02-03-0006-003</t>
  </si>
  <si>
    <t>3-1-2-02-02-03-0006-004</t>
  </si>
  <si>
    <t>3-1-2-02-02-06</t>
  </si>
  <si>
    <t>3-1-2-02-02-07</t>
  </si>
  <si>
    <t>Bienestar e incentivos</t>
  </si>
  <si>
    <t>3-1-2-02-02-08</t>
  </si>
  <si>
    <t>Salud Ocupacional</t>
  </si>
  <si>
    <t>DIRECTA</t>
  </si>
  <si>
    <t>3-3-1-15</t>
  </si>
  <si>
    <t>3-3-1-15-02</t>
  </si>
  <si>
    <t>Pilar Democracia urbana</t>
  </si>
  <si>
    <t>3-3-1-15-02-17</t>
  </si>
  <si>
    <t>3-3-1-15-02-17-1064</t>
  </si>
  <si>
    <t>3-3-1-15-02-17-1064-138</t>
  </si>
  <si>
    <t>3-3-1-15-02-17-1065</t>
  </si>
  <si>
    <t>3-3-1-15-02-17-1065-138</t>
  </si>
  <si>
    <t>3-3-1-15-07</t>
  </si>
  <si>
    <t>3-3-1-15-07-42</t>
  </si>
  <si>
    <t>3-3-1-15-07-42-1066</t>
  </si>
  <si>
    <t>Fortalecimiento institucional DADEP</t>
  </si>
  <si>
    <t>3-3-1-15-07-42-1066-185</t>
  </si>
  <si>
    <t>3-3-1-15-07-44</t>
  </si>
  <si>
    <t>3-3-1-15-07-44-1122</t>
  </si>
  <si>
    <t>3-3-1-15-07-44-1122-192</t>
  </si>
  <si>
    <t>DEPARTAMENTO ADMINISTRATIVO DE LA DEFENSORIA DEL ESPACIO PUBLICO - DADEP</t>
  </si>
  <si>
    <t>3-1</t>
  </si>
  <si>
    <t>3-1-2</t>
  </si>
  <si>
    <t>3-3</t>
  </si>
  <si>
    <t>3-3-1</t>
  </si>
  <si>
    <t>Adquisición de bienes y servicios</t>
  </si>
  <si>
    <t>Dotación (prendas de vestir y calzado)</t>
  </si>
  <si>
    <t>Adquisición de servicios</t>
  </si>
  <si>
    <t>Servicios de venta y de distribución; alojamiento; servicios de suministro de comidas y bebidas; servicios de transporte; y servicios de distribución de electricidad, gas y agua</t>
  </si>
  <si>
    <t>Servicios prestados a las empresas y servicios de producción</t>
  </si>
  <si>
    <t>Servicios de telecomunicaciones, transmisión y suministro de información</t>
  </si>
  <si>
    <t>Servicios de protección (guardas de seguridad)</t>
  </si>
  <si>
    <t>Servicios de copia y reproducción</t>
  </si>
  <si>
    <t>Servicios de mantenimiento, reparación e instalación (excepto servicios de construcción)</t>
  </si>
  <si>
    <t>Servicios de mantenimiento y reparación de maquinaria y equipo de transporte</t>
  </si>
  <si>
    <t>Capacitación</t>
  </si>
  <si>
    <t>Espacio público, derecho de todos</t>
  </si>
  <si>
    <t>Desarrollo integral y sostenible del espacio público</t>
  </si>
  <si>
    <t>Fortalecimiento a la gestión pública efectiva y eficiente</t>
  </si>
  <si>
    <t>Bogotá Mejor Para Todos</t>
  </si>
  <si>
    <t>Estructurando a Bogotá desde el espacio público</t>
  </si>
  <si>
    <t xml:space="preserve">Cuido y defiendo el espacio público de Bogotá </t>
  </si>
  <si>
    <t>Otros bienes transportables (excepto productos metálicos, maquinaria y equipo</t>
  </si>
  <si>
    <t>Pasta o pulpa, papel y productos de papel; impresos y artículos relacionados</t>
  </si>
  <si>
    <t>Productos de hornos de coque, de refinación de petróleo y combustible</t>
  </si>
  <si>
    <t>Servicios postales y de mensajería</t>
  </si>
  <si>
    <t>Servicios de mensajería</t>
  </si>
  <si>
    <t>Servicios jurídicos y contables</t>
  </si>
  <si>
    <t>Servicios de documentación y certificación jurídica</t>
  </si>
  <si>
    <t>Servicios de telecomunicaciones a través de internet</t>
  </si>
  <si>
    <t>Servicios de mantenimiento y reparación de computadores y equipo periférico</t>
  </si>
  <si>
    <t>Eje transversal Gobierno legítimo, fortalecimiento local y eficiencia</t>
  </si>
  <si>
    <t>Transparencia, gestión pública y servicio a la ciudadanía</t>
  </si>
  <si>
    <t>Gobierno y ciudadanía digital</t>
  </si>
  <si>
    <t>Fortalecimiento de la plataforma tecnológica de información y comunicación del DADEP</t>
  </si>
  <si>
    <t>Fortalecimiento institucional a través del uso de TIC</t>
  </si>
  <si>
    <t>RESERVA CONSTITUIDA</t>
  </si>
  <si>
    <t>ANULACIONES MES</t>
  </si>
  <si>
    <t>ANULACIONES ACUMULADA</t>
  </si>
  <si>
    <t>RESERVA DEFINITIVA</t>
  </si>
  <si>
    <t>AUTORIZACION DE GIRO MES</t>
  </si>
  <si>
    <t>AUTORIZACION DE GIRO ACUMULADA</t>
  </si>
  <si>
    <t>% EJEC GIRO</t>
  </si>
  <si>
    <t>SALDO RESERVAS</t>
  </si>
  <si>
    <t>CODIGO</t>
  </si>
  <si>
    <t>DESCRIPCION</t>
  </si>
  <si>
    <t xml:space="preserve">EJECUCION DE RESERVAS PRESUPUESTALES 2020 </t>
  </si>
  <si>
    <t>INVERSIÓN</t>
  </si>
  <si>
    <t>3-3-1-15-07-43</t>
  </si>
  <si>
    <t>Modernización institucional</t>
  </si>
  <si>
    <t>3-3-1-15-07-43-7503</t>
  </si>
  <si>
    <t>Mejoramiento de la infraestructura física del DADEP</t>
  </si>
  <si>
    <t>3-3-1-15-07-43-7503-189</t>
  </si>
  <si>
    <t>Modernización administrativa</t>
  </si>
  <si>
    <t>SEPTIEMBRE 30 DE 2020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</si>
</sst>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4" fillId="33" borderId="10" xfId="0" applyFont="1" applyFill="1" applyBorder="1" applyAlignment="1">
      <alignment horizontal="center" wrapText="1"/>
    </xf>
    <xf numFmtId="0" fontId="34" fillId="34" borderId="10" xfId="0" applyFont="1" applyFill="1" applyBorder="1" applyAlignment="1">
      <alignment horizontal="center" wrapText="1"/>
    </xf>
    <xf numFmtId="0" fontId="34" fillId="34" borderId="11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 quotePrefix="1">
      <alignment/>
    </xf>
    <xf numFmtId="49" fontId="34" fillId="8" borderId="10" xfId="0" applyNumberFormat="1" applyFont="1" applyFill="1" applyBorder="1" applyAlignment="1">
      <alignment/>
    </xf>
    <xf numFmtId="0" fontId="34" fillId="8" borderId="10" xfId="0" applyFont="1" applyFill="1" applyBorder="1" applyAlignment="1">
      <alignment/>
    </xf>
    <xf numFmtId="16" fontId="34" fillId="8" borderId="10" xfId="0" applyNumberFormat="1" applyFont="1" applyFill="1" applyBorder="1" applyAlignment="1" quotePrefix="1">
      <alignment/>
    </xf>
    <xf numFmtId="14" fontId="34" fillId="8" borderId="10" xfId="0" applyNumberFormat="1" applyFont="1" applyFill="1" applyBorder="1" applyAlignment="1" quotePrefix="1">
      <alignment/>
    </xf>
    <xf numFmtId="3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3" fontId="34" fillId="34" borderId="10" xfId="0" applyNumberFormat="1" applyFont="1" applyFill="1" applyBorder="1" applyAlignment="1">
      <alignment horizontal="center" wrapText="1"/>
    </xf>
    <xf numFmtId="3" fontId="34" fillId="34" borderId="12" xfId="0" applyNumberFormat="1" applyFont="1" applyFill="1" applyBorder="1" applyAlignment="1">
      <alignment horizontal="center" vertical="center" wrapText="1"/>
    </xf>
    <xf numFmtId="3" fontId="34" fillId="8" borderId="10" xfId="0" applyNumberFormat="1" applyFont="1" applyFill="1" applyBorder="1" applyAlignment="1">
      <alignment/>
    </xf>
    <xf numFmtId="10" fontId="34" fillId="8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35" fillId="0" borderId="13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="90" zoomScaleNormal="90" zoomScalePageLayoutView="0" workbookViewId="0" topLeftCell="A1">
      <selection activeCell="E50" sqref="E50"/>
    </sheetView>
  </sheetViews>
  <sheetFormatPr defaultColWidth="11.421875" defaultRowHeight="15"/>
  <cols>
    <col min="1" max="1" width="23.00390625" style="0" customWidth="1"/>
    <col min="2" max="2" width="59.7109375" style="0" customWidth="1"/>
    <col min="3" max="3" width="18.7109375" style="0" customWidth="1"/>
    <col min="4" max="4" width="14.7109375" style="0" customWidth="1"/>
    <col min="5" max="5" width="17.28125" style="0" customWidth="1"/>
    <col min="6" max="6" width="17.7109375" style="0" customWidth="1"/>
    <col min="7" max="7" width="17.57421875" style="0" customWidth="1"/>
    <col min="8" max="8" width="19.7109375" style="0" customWidth="1"/>
    <col min="9" max="9" width="17.57421875" style="0" customWidth="1"/>
    <col min="10" max="10" width="18.28125" style="0" customWidth="1"/>
  </cols>
  <sheetData>
    <row r="1" spans="1:10" ht="14.25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0" ht="18">
      <c r="A2" s="19" t="s">
        <v>98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8">
      <c r="A3" s="19" t="s">
        <v>52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18">
      <c r="A4" s="1"/>
      <c r="I4" s="20" t="s">
        <v>106</v>
      </c>
      <c r="J4" s="20"/>
    </row>
    <row r="5" spans="1:10" ht="28.5">
      <c r="A5" s="2" t="s">
        <v>96</v>
      </c>
      <c r="B5" s="2" t="s">
        <v>97</v>
      </c>
      <c r="C5" s="2" t="s">
        <v>88</v>
      </c>
      <c r="D5" s="2" t="s">
        <v>89</v>
      </c>
      <c r="E5" s="2" t="s">
        <v>90</v>
      </c>
      <c r="F5" s="2" t="s">
        <v>91</v>
      </c>
      <c r="G5" s="2" t="s">
        <v>92</v>
      </c>
      <c r="H5" s="2" t="s">
        <v>93</v>
      </c>
      <c r="I5" s="2" t="s">
        <v>94</v>
      </c>
      <c r="J5" s="2" t="s">
        <v>95</v>
      </c>
    </row>
    <row r="6" spans="1:10" ht="14.25">
      <c r="A6" s="3"/>
      <c r="B6" s="4"/>
      <c r="C6" s="13"/>
      <c r="D6" s="13"/>
      <c r="E6" s="13"/>
      <c r="F6" s="14"/>
      <c r="G6" s="14"/>
      <c r="H6" s="14"/>
      <c r="I6" s="3"/>
      <c r="J6" s="13"/>
    </row>
    <row r="7" spans="1:10" ht="14.25">
      <c r="A7" s="7">
        <v>3</v>
      </c>
      <c r="B7" s="8" t="s">
        <v>0</v>
      </c>
      <c r="C7" s="15">
        <f>+C8+C36</f>
        <v>6383963628</v>
      </c>
      <c r="D7" s="15">
        <f aca="true" t="shared" si="0" ref="D7:J7">+D8+D36</f>
        <v>3219348</v>
      </c>
      <c r="E7" s="15">
        <f t="shared" si="0"/>
        <v>164398255</v>
      </c>
      <c r="F7" s="15">
        <f t="shared" si="0"/>
        <v>6219565373</v>
      </c>
      <c r="G7" s="15">
        <f t="shared" si="0"/>
        <v>54278677</v>
      </c>
      <c r="H7" s="15">
        <f t="shared" si="0"/>
        <v>5803557839</v>
      </c>
      <c r="I7" s="16">
        <f aca="true" t="shared" si="1" ref="I7:I38">+H7/F7</f>
        <v>0.9331130860355699</v>
      </c>
      <c r="J7" s="15">
        <f t="shared" si="0"/>
        <v>416007534</v>
      </c>
    </row>
    <row r="8" spans="1:10" ht="14.25">
      <c r="A8" s="7" t="s">
        <v>53</v>
      </c>
      <c r="B8" s="8" t="s">
        <v>1</v>
      </c>
      <c r="C8" s="15">
        <f>+C9</f>
        <v>223555338</v>
      </c>
      <c r="D8" s="15">
        <f aca="true" t="shared" si="2" ref="D8:J8">+D9</f>
        <v>3219347</v>
      </c>
      <c r="E8" s="15">
        <f t="shared" si="2"/>
        <v>9926769</v>
      </c>
      <c r="F8" s="15">
        <f t="shared" si="2"/>
        <v>213628569</v>
      </c>
      <c r="G8" s="15">
        <f t="shared" si="2"/>
        <v>102506</v>
      </c>
      <c r="H8" s="15">
        <f t="shared" si="2"/>
        <v>200827280</v>
      </c>
      <c r="I8" s="16">
        <f t="shared" si="1"/>
        <v>0.9400768864392852</v>
      </c>
      <c r="J8" s="15">
        <f t="shared" si="2"/>
        <v>12801289</v>
      </c>
    </row>
    <row r="9" spans="1:10" ht="14.25">
      <c r="A9" s="6" t="s">
        <v>54</v>
      </c>
      <c r="B9" s="5" t="s">
        <v>57</v>
      </c>
      <c r="C9" s="11">
        <f>+C10</f>
        <v>223555338</v>
      </c>
      <c r="D9" s="11">
        <f aca="true" t="shared" si="3" ref="D9:J9">+D10</f>
        <v>3219347</v>
      </c>
      <c r="E9" s="11">
        <f t="shared" si="3"/>
        <v>9926769</v>
      </c>
      <c r="F9" s="11">
        <f t="shared" si="3"/>
        <v>213628569</v>
      </c>
      <c r="G9" s="11">
        <f t="shared" si="3"/>
        <v>102506</v>
      </c>
      <c r="H9" s="11">
        <f t="shared" si="3"/>
        <v>200827280</v>
      </c>
      <c r="I9" s="12">
        <f t="shared" si="1"/>
        <v>0.9400768864392852</v>
      </c>
      <c r="J9" s="11">
        <f t="shared" si="3"/>
        <v>12801289</v>
      </c>
    </row>
    <row r="10" spans="1:10" ht="14.25">
      <c r="A10" s="5" t="s">
        <v>2</v>
      </c>
      <c r="B10" s="5" t="s">
        <v>3</v>
      </c>
      <c r="C10" s="11">
        <f>+C11+C17</f>
        <v>223555338</v>
      </c>
      <c r="D10" s="11">
        <f aca="true" t="shared" si="4" ref="D10:J10">+D11+D17</f>
        <v>3219347</v>
      </c>
      <c r="E10" s="11">
        <f t="shared" si="4"/>
        <v>9926769</v>
      </c>
      <c r="F10" s="11">
        <f t="shared" si="4"/>
        <v>213628569</v>
      </c>
      <c r="G10" s="11">
        <f t="shared" si="4"/>
        <v>102506</v>
      </c>
      <c r="H10" s="11">
        <f t="shared" si="4"/>
        <v>200827280</v>
      </c>
      <c r="I10" s="12">
        <f t="shared" si="1"/>
        <v>0.9400768864392852</v>
      </c>
      <c r="J10" s="11">
        <f t="shared" si="4"/>
        <v>12801289</v>
      </c>
    </row>
    <row r="11" spans="1:10" ht="14.25">
      <c r="A11" s="5" t="s">
        <v>4</v>
      </c>
      <c r="B11" s="5" t="s">
        <v>5</v>
      </c>
      <c r="C11" s="11">
        <f>+C12+C14</f>
        <v>18925504</v>
      </c>
      <c r="D11" s="11">
        <f aca="true" t="shared" si="5" ref="D11:J11">+D12+D14</f>
        <v>0</v>
      </c>
      <c r="E11" s="11">
        <f t="shared" si="5"/>
        <v>1140000</v>
      </c>
      <c r="F11" s="11">
        <f t="shared" si="5"/>
        <v>17785504</v>
      </c>
      <c r="G11" s="11">
        <f t="shared" si="5"/>
        <v>102506</v>
      </c>
      <c r="H11" s="11">
        <f t="shared" si="5"/>
        <v>11789634</v>
      </c>
      <c r="I11" s="12">
        <f t="shared" si="1"/>
        <v>0.6628788253624974</v>
      </c>
      <c r="J11" s="11">
        <f t="shared" si="5"/>
        <v>5995870</v>
      </c>
    </row>
    <row r="12" spans="1:10" ht="14.25">
      <c r="A12" s="5" t="s">
        <v>6</v>
      </c>
      <c r="B12" s="5" t="s">
        <v>7</v>
      </c>
      <c r="C12" s="11">
        <f>+C13</f>
        <v>1140000</v>
      </c>
      <c r="D12" s="11">
        <f aca="true" t="shared" si="6" ref="D12:J12">+D13</f>
        <v>0</v>
      </c>
      <c r="E12" s="11">
        <f t="shared" si="6"/>
        <v>1140000</v>
      </c>
      <c r="F12" s="11">
        <f t="shared" si="6"/>
        <v>0</v>
      </c>
      <c r="G12" s="11">
        <f t="shared" si="6"/>
        <v>0</v>
      </c>
      <c r="H12" s="11">
        <f t="shared" si="6"/>
        <v>0</v>
      </c>
      <c r="I12" s="12">
        <v>0</v>
      </c>
      <c r="J12" s="11">
        <f t="shared" si="6"/>
        <v>0</v>
      </c>
    </row>
    <row r="13" spans="1:10" ht="14.25">
      <c r="A13" s="5" t="s">
        <v>8</v>
      </c>
      <c r="B13" s="5" t="s">
        <v>58</v>
      </c>
      <c r="C13" s="11">
        <v>1140000</v>
      </c>
      <c r="D13" s="11">
        <v>0</v>
      </c>
      <c r="E13" s="11">
        <v>1140000</v>
      </c>
      <c r="F13" s="11">
        <f>+C13-E13</f>
        <v>0</v>
      </c>
      <c r="G13" s="11">
        <v>0</v>
      </c>
      <c r="H13" s="11">
        <v>0</v>
      </c>
      <c r="I13" s="12">
        <v>0</v>
      </c>
      <c r="J13" s="11">
        <f>+F13-H13</f>
        <v>0</v>
      </c>
    </row>
    <row r="14" spans="1:10" ht="14.25">
      <c r="A14" s="5" t="s">
        <v>9</v>
      </c>
      <c r="B14" s="5" t="s">
        <v>74</v>
      </c>
      <c r="C14" s="11">
        <f>+C15+C16</f>
        <v>17785504</v>
      </c>
      <c r="D14" s="11">
        <f aca="true" t="shared" si="7" ref="D14:J14">+D15+D16</f>
        <v>0</v>
      </c>
      <c r="E14" s="11">
        <f t="shared" si="7"/>
        <v>0</v>
      </c>
      <c r="F14" s="11">
        <f t="shared" si="7"/>
        <v>17785504</v>
      </c>
      <c r="G14" s="11">
        <f t="shared" si="7"/>
        <v>102506</v>
      </c>
      <c r="H14" s="11">
        <f t="shared" si="7"/>
        <v>11789634</v>
      </c>
      <c r="I14" s="12">
        <f t="shared" si="1"/>
        <v>0.6628788253624974</v>
      </c>
      <c r="J14" s="11">
        <f t="shared" si="7"/>
        <v>5995870</v>
      </c>
    </row>
    <row r="15" spans="1:10" ht="14.25">
      <c r="A15" s="5" t="s">
        <v>10</v>
      </c>
      <c r="B15" s="5" t="s">
        <v>75</v>
      </c>
      <c r="C15" s="11">
        <v>10668055</v>
      </c>
      <c r="D15" s="11">
        <v>0</v>
      </c>
      <c r="E15" s="11">
        <v>0</v>
      </c>
      <c r="F15" s="11">
        <v>10668055</v>
      </c>
      <c r="G15" s="11">
        <v>0</v>
      </c>
      <c r="H15" s="11">
        <v>8044783</v>
      </c>
      <c r="I15" s="12">
        <v>0.7541002553886346</v>
      </c>
      <c r="J15" s="11">
        <v>2623272</v>
      </c>
    </row>
    <row r="16" spans="1:10" ht="14.25">
      <c r="A16" s="5" t="s">
        <v>11</v>
      </c>
      <c r="B16" s="5" t="s">
        <v>76</v>
      </c>
      <c r="C16" s="11">
        <v>7117449</v>
      </c>
      <c r="D16" s="11">
        <v>0</v>
      </c>
      <c r="E16" s="11">
        <v>0</v>
      </c>
      <c r="F16" s="11">
        <v>7117449</v>
      </c>
      <c r="G16" s="11">
        <v>102506</v>
      </c>
      <c r="H16" s="11">
        <v>3744851</v>
      </c>
      <c r="I16" s="12">
        <v>0.5261507318141655</v>
      </c>
      <c r="J16" s="11">
        <v>3372598</v>
      </c>
    </row>
    <row r="17" spans="1:10" ht="14.25">
      <c r="A17" s="5" t="s">
        <v>12</v>
      </c>
      <c r="B17" s="5" t="s">
        <v>59</v>
      </c>
      <c r="C17" s="11">
        <f>+C18+C21+C33+C34+C35</f>
        <v>204629834</v>
      </c>
      <c r="D17" s="11">
        <f aca="true" t="shared" si="8" ref="D17:J17">+D18+D21+D33+D34+D35</f>
        <v>3219347</v>
      </c>
      <c r="E17" s="11">
        <f t="shared" si="8"/>
        <v>8786769</v>
      </c>
      <c r="F17" s="11">
        <f t="shared" si="8"/>
        <v>195843065</v>
      </c>
      <c r="G17" s="11">
        <f t="shared" si="8"/>
        <v>0</v>
      </c>
      <c r="H17" s="11">
        <f t="shared" si="8"/>
        <v>189037646</v>
      </c>
      <c r="I17" s="12">
        <f t="shared" si="1"/>
        <v>0.9652506510761563</v>
      </c>
      <c r="J17" s="11">
        <f t="shared" si="8"/>
        <v>6805419</v>
      </c>
    </row>
    <row r="18" spans="1:10" ht="14.25">
      <c r="A18" s="5" t="s">
        <v>13</v>
      </c>
      <c r="B18" s="5" t="s">
        <v>60</v>
      </c>
      <c r="C18" s="11">
        <f>+C19</f>
        <v>30473776</v>
      </c>
      <c r="D18" s="11">
        <f aca="true" t="shared" si="9" ref="D18:J18">+D19</f>
        <v>0</v>
      </c>
      <c r="E18" s="11">
        <f t="shared" si="9"/>
        <v>4648839</v>
      </c>
      <c r="F18" s="11">
        <f t="shared" si="9"/>
        <v>25824937</v>
      </c>
      <c r="G18" s="11">
        <f t="shared" si="9"/>
        <v>0</v>
      </c>
      <c r="H18" s="11">
        <f t="shared" si="9"/>
        <v>25824937</v>
      </c>
      <c r="I18" s="12">
        <f t="shared" si="1"/>
        <v>1</v>
      </c>
      <c r="J18" s="11">
        <f t="shared" si="9"/>
        <v>0</v>
      </c>
    </row>
    <row r="19" spans="1:10" ht="14.25">
      <c r="A19" s="5" t="s">
        <v>14</v>
      </c>
      <c r="B19" s="5" t="s">
        <v>77</v>
      </c>
      <c r="C19" s="11">
        <f>+C20</f>
        <v>30473776</v>
      </c>
      <c r="D19" s="11">
        <f aca="true" t="shared" si="10" ref="D19:J19">+D20</f>
        <v>0</v>
      </c>
      <c r="E19" s="11">
        <f t="shared" si="10"/>
        <v>4648839</v>
      </c>
      <c r="F19" s="11">
        <f t="shared" si="10"/>
        <v>25824937</v>
      </c>
      <c r="G19" s="11">
        <f t="shared" si="10"/>
        <v>0</v>
      </c>
      <c r="H19" s="11">
        <f t="shared" si="10"/>
        <v>25824937</v>
      </c>
      <c r="I19" s="12">
        <f t="shared" si="1"/>
        <v>1</v>
      </c>
      <c r="J19" s="11">
        <f t="shared" si="10"/>
        <v>0</v>
      </c>
    </row>
    <row r="20" spans="1:10" ht="14.25">
      <c r="A20" s="5" t="s">
        <v>15</v>
      </c>
      <c r="B20" s="5" t="s">
        <v>78</v>
      </c>
      <c r="C20" s="11">
        <v>30473776</v>
      </c>
      <c r="D20" s="11">
        <v>0</v>
      </c>
      <c r="E20" s="11">
        <v>4648839</v>
      </c>
      <c r="F20" s="11">
        <v>25824937</v>
      </c>
      <c r="G20" s="11">
        <v>0</v>
      </c>
      <c r="H20" s="11">
        <v>25824937</v>
      </c>
      <c r="I20" s="12">
        <v>1</v>
      </c>
      <c r="J20" s="11">
        <v>0</v>
      </c>
    </row>
    <row r="21" spans="1:10" ht="14.25">
      <c r="A21" s="5" t="s">
        <v>16</v>
      </c>
      <c r="B21" s="5" t="s">
        <v>61</v>
      </c>
      <c r="C21" s="11">
        <f>+C22+C24+C26+C30</f>
        <v>151761085</v>
      </c>
      <c r="D21" s="11">
        <f aca="true" t="shared" si="11" ref="D21:J21">+D22+D24+D26+D30</f>
        <v>0</v>
      </c>
      <c r="E21" s="11">
        <f t="shared" si="11"/>
        <v>918583</v>
      </c>
      <c r="F21" s="11">
        <f t="shared" si="11"/>
        <v>150842502</v>
      </c>
      <c r="G21" s="11">
        <f t="shared" si="11"/>
        <v>0</v>
      </c>
      <c r="H21" s="11">
        <f t="shared" si="11"/>
        <v>144271583</v>
      </c>
      <c r="I21" s="12">
        <f t="shared" si="1"/>
        <v>0.9564385440915054</v>
      </c>
      <c r="J21" s="11">
        <f t="shared" si="11"/>
        <v>6570919</v>
      </c>
    </row>
    <row r="22" spans="1:10" ht="14.25">
      <c r="A22" s="5" t="s">
        <v>17</v>
      </c>
      <c r="B22" s="5" t="s">
        <v>79</v>
      </c>
      <c r="C22" s="11">
        <f>+C23</f>
        <v>1413720</v>
      </c>
      <c r="D22" s="11">
        <f aca="true" t="shared" si="12" ref="D22:J22">+D23</f>
        <v>0</v>
      </c>
      <c r="E22" s="11">
        <f t="shared" si="12"/>
        <v>0</v>
      </c>
      <c r="F22" s="11">
        <f t="shared" si="12"/>
        <v>1413720</v>
      </c>
      <c r="G22" s="11">
        <f t="shared" si="12"/>
        <v>0</v>
      </c>
      <c r="H22" s="11">
        <f t="shared" si="12"/>
        <v>1413720</v>
      </c>
      <c r="I22" s="12">
        <f t="shared" si="1"/>
        <v>1</v>
      </c>
      <c r="J22" s="11">
        <f t="shared" si="12"/>
        <v>0</v>
      </c>
    </row>
    <row r="23" spans="1:10" ht="14.25">
      <c r="A23" s="5" t="s">
        <v>18</v>
      </c>
      <c r="B23" s="5" t="s">
        <v>80</v>
      </c>
      <c r="C23" s="11">
        <v>1413720</v>
      </c>
      <c r="D23" s="11">
        <v>0</v>
      </c>
      <c r="E23" s="11">
        <v>0</v>
      </c>
      <c r="F23" s="11">
        <v>1413720</v>
      </c>
      <c r="G23" s="11">
        <v>0</v>
      </c>
      <c r="H23" s="11">
        <v>1413720</v>
      </c>
      <c r="I23" s="12">
        <v>1</v>
      </c>
      <c r="J23" s="11">
        <v>0</v>
      </c>
    </row>
    <row r="24" spans="1:10" ht="14.25">
      <c r="A24" s="5" t="s">
        <v>19</v>
      </c>
      <c r="B24" s="5" t="s">
        <v>62</v>
      </c>
      <c r="C24" s="11">
        <f>+C25</f>
        <v>24585400</v>
      </c>
      <c r="D24" s="11">
        <f aca="true" t="shared" si="13" ref="D24:J24">+D25</f>
        <v>0</v>
      </c>
      <c r="E24" s="11">
        <f t="shared" si="13"/>
        <v>0</v>
      </c>
      <c r="F24" s="11">
        <f t="shared" si="13"/>
        <v>24585400</v>
      </c>
      <c r="G24" s="11">
        <f t="shared" si="13"/>
        <v>0</v>
      </c>
      <c r="H24" s="11">
        <f t="shared" si="13"/>
        <v>24585400</v>
      </c>
      <c r="I24" s="12">
        <f t="shared" si="1"/>
        <v>1</v>
      </c>
      <c r="J24" s="11">
        <f t="shared" si="13"/>
        <v>0</v>
      </c>
    </row>
    <row r="25" spans="1:10" ht="14.25">
      <c r="A25" s="5" t="s">
        <v>20</v>
      </c>
      <c r="B25" s="5" t="s">
        <v>81</v>
      </c>
      <c r="C25" s="11">
        <v>24585400</v>
      </c>
      <c r="D25" s="11">
        <v>0</v>
      </c>
      <c r="E25" s="11">
        <v>0</v>
      </c>
      <c r="F25" s="11">
        <v>24585400</v>
      </c>
      <c r="G25" s="11">
        <v>0</v>
      </c>
      <c r="H25" s="11">
        <v>24585400</v>
      </c>
      <c r="I25" s="12">
        <v>1</v>
      </c>
      <c r="J25" s="11">
        <v>0</v>
      </c>
    </row>
    <row r="26" spans="1:10" ht="14.25">
      <c r="A26" s="5" t="s">
        <v>21</v>
      </c>
      <c r="B26" s="5" t="s">
        <v>22</v>
      </c>
      <c r="C26" s="11">
        <f>+C27+C28+C29</f>
        <v>108203967</v>
      </c>
      <c r="D26" s="11">
        <f aca="true" t="shared" si="14" ref="D26:J26">+D27+D28+D29</f>
        <v>0</v>
      </c>
      <c r="E26" s="11">
        <f t="shared" si="14"/>
        <v>918583</v>
      </c>
      <c r="F26" s="11">
        <f t="shared" si="14"/>
        <v>107285384</v>
      </c>
      <c r="G26" s="11">
        <f t="shared" si="14"/>
        <v>0</v>
      </c>
      <c r="H26" s="11">
        <f t="shared" si="14"/>
        <v>101028127</v>
      </c>
      <c r="I26" s="12">
        <f t="shared" si="1"/>
        <v>0.9416765195154635</v>
      </c>
      <c r="J26" s="11">
        <f t="shared" si="14"/>
        <v>6257257</v>
      </c>
    </row>
    <row r="27" spans="1:10" ht="14.25">
      <c r="A27" s="5" t="s">
        <v>23</v>
      </c>
      <c r="B27" s="5" t="s">
        <v>63</v>
      </c>
      <c r="C27" s="11">
        <v>70184200</v>
      </c>
      <c r="D27" s="11">
        <v>0</v>
      </c>
      <c r="E27" s="11">
        <v>0</v>
      </c>
      <c r="F27" s="11">
        <v>70184200</v>
      </c>
      <c r="G27" s="11">
        <v>0</v>
      </c>
      <c r="H27" s="11">
        <v>70184200</v>
      </c>
      <c r="I27" s="12">
        <v>1</v>
      </c>
      <c r="J27" s="11">
        <v>0</v>
      </c>
    </row>
    <row r="28" spans="1:10" ht="14.25">
      <c r="A28" s="5" t="s">
        <v>24</v>
      </c>
      <c r="B28" s="5" t="s">
        <v>25</v>
      </c>
      <c r="C28" s="11">
        <v>29391349</v>
      </c>
      <c r="D28" s="11">
        <v>0</v>
      </c>
      <c r="E28" s="11">
        <v>918583</v>
      </c>
      <c r="F28" s="11">
        <v>28472766</v>
      </c>
      <c r="G28" s="11">
        <v>0</v>
      </c>
      <c r="H28" s="11">
        <v>28472766</v>
      </c>
      <c r="I28" s="12">
        <v>1</v>
      </c>
      <c r="J28" s="11">
        <v>0</v>
      </c>
    </row>
    <row r="29" spans="1:10" ht="14.25">
      <c r="A29" s="5" t="s">
        <v>26</v>
      </c>
      <c r="B29" s="5" t="s">
        <v>64</v>
      </c>
      <c r="C29" s="11">
        <v>8628418</v>
      </c>
      <c r="D29" s="11">
        <v>0</v>
      </c>
      <c r="E29" s="11">
        <v>0</v>
      </c>
      <c r="F29" s="11">
        <v>8628418</v>
      </c>
      <c r="G29" s="11">
        <v>0</v>
      </c>
      <c r="H29" s="11">
        <v>2371161</v>
      </c>
      <c r="I29" s="12">
        <v>0.27480831364451747</v>
      </c>
      <c r="J29" s="11">
        <v>6257257</v>
      </c>
    </row>
    <row r="30" spans="1:10" ht="14.25">
      <c r="A30" s="5" t="s">
        <v>27</v>
      </c>
      <c r="B30" s="5" t="s">
        <v>65</v>
      </c>
      <c r="C30" s="11">
        <f>+C31+C32</f>
        <v>17557998</v>
      </c>
      <c r="D30" s="11">
        <f aca="true" t="shared" si="15" ref="D30:J30">+D31+D32</f>
        <v>0</v>
      </c>
      <c r="E30" s="11">
        <f t="shared" si="15"/>
        <v>0</v>
      </c>
      <c r="F30" s="11">
        <f t="shared" si="15"/>
        <v>17557998</v>
      </c>
      <c r="G30" s="11">
        <f t="shared" si="15"/>
        <v>0</v>
      </c>
      <c r="H30" s="11">
        <f t="shared" si="15"/>
        <v>17244336</v>
      </c>
      <c r="I30" s="12">
        <f t="shared" si="1"/>
        <v>0.9821356626193943</v>
      </c>
      <c r="J30" s="11">
        <f t="shared" si="15"/>
        <v>313662</v>
      </c>
    </row>
    <row r="31" spans="1:10" ht="14.25">
      <c r="A31" s="5" t="s">
        <v>28</v>
      </c>
      <c r="B31" s="5" t="s">
        <v>82</v>
      </c>
      <c r="C31" s="11">
        <v>15601719</v>
      </c>
      <c r="D31" s="11">
        <v>0</v>
      </c>
      <c r="E31" s="11">
        <v>0</v>
      </c>
      <c r="F31" s="11">
        <v>15601719</v>
      </c>
      <c r="G31" s="11">
        <v>0</v>
      </c>
      <c r="H31" s="11">
        <v>15601719</v>
      </c>
      <c r="I31" s="12">
        <v>1</v>
      </c>
      <c r="J31" s="11">
        <v>0</v>
      </c>
    </row>
    <row r="32" spans="1:10" ht="14.25">
      <c r="A32" s="5" t="s">
        <v>29</v>
      </c>
      <c r="B32" s="5" t="s">
        <v>66</v>
      </c>
      <c r="C32" s="11">
        <v>1956279</v>
      </c>
      <c r="D32" s="11">
        <v>0</v>
      </c>
      <c r="E32" s="11">
        <v>0</v>
      </c>
      <c r="F32" s="11">
        <v>1956279</v>
      </c>
      <c r="G32" s="11">
        <v>0</v>
      </c>
      <c r="H32" s="11">
        <v>1642617</v>
      </c>
      <c r="I32" s="12">
        <v>0.8396639743104127</v>
      </c>
      <c r="J32" s="11">
        <v>313662</v>
      </c>
    </row>
    <row r="33" spans="1:10" ht="14.25">
      <c r="A33" s="5" t="s">
        <v>30</v>
      </c>
      <c r="B33" s="5" t="s">
        <v>67</v>
      </c>
      <c r="C33" s="11">
        <v>8211501</v>
      </c>
      <c r="D33" s="11">
        <v>769241</v>
      </c>
      <c r="E33" s="11">
        <v>769241</v>
      </c>
      <c r="F33" s="11">
        <v>7442260</v>
      </c>
      <c r="G33" s="11">
        <v>0</v>
      </c>
      <c r="H33" s="11">
        <v>7442260</v>
      </c>
      <c r="I33" s="12">
        <v>1</v>
      </c>
      <c r="J33" s="11">
        <v>0</v>
      </c>
    </row>
    <row r="34" spans="1:10" ht="14.25">
      <c r="A34" s="5" t="s">
        <v>31</v>
      </c>
      <c r="B34" s="5" t="s">
        <v>32</v>
      </c>
      <c r="C34" s="11">
        <v>7350106</v>
      </c>
      <c r="D34" s="11">
        <v>2450106</v>
      </c>
      <c r="E34" s="11">
        <v>2450106</v>
      </c>
      <c r="F34" s="11">
        <v>4900000</v>
      </c>
      <c r="G34" s="11">
        <v>0</v>
      </c>
      <c r="H34" s="11">
        <v>4900000</v>
      </c>
      <c r="I34" s="12">
        <v>1</v>
      </c>
      <c r="J34" s="11">
        <v>0</v>
      </c>
    </row>
    <row r="35" spans="1:10" ht="14.25">
      <c r="A35" s="5" t="s">
        <v>33</v>
      </c>
      <c r="B35" s="5" t="s">
        <v>34</v>
      </c>
      <c r="C35" s="11">
        <v>6833366</v>
      </c>
      <c r="D35" s="11">
        <v>0</v>
      </c>
      <c r="E35" s="11">
        <v>0</v>
      </c>
      <c r="F35" s="11">
        <v>6833366</v>
      </c>
      <c r="G35" s="11">
        <v>0</v>
      </c>
      <c r="H35" s="11">
        <v>6598866</v>
      </c>
      <c r="I35" s="12">
        <v>0.9656830908808338</v>
      </c>
      <c r="J35" s="11">
        <v>234500</v>
      </c>
    </row>
    <row r="36" spans="1:10" ht="14.25">
      <c r="A36" s="9" t="s">
        <v>55</v>
      </c>
      <c r="B36" s="8" t="s">
        <v>99</v>
      </c>
      <c r="C36" s="15">
        <f>+C37</f>
        <v>6160408290</v>
      </c>
      <c r="D36" s="15">
        <f aca="true" t="shared" si="16" ref="D36:J36">+D37</f>
        <v>1</v>
      </c>
      <c r="E36" s="15">
        <f t="shared" si="16"/>
        <v>154471486</v>
      </c>
      <c r="F36" s="15">
        <f t="shared" si="16"/>
        <v>6005936804</v>
      </c>
      <c r="G36" s="15">
        <f t="shared" si="16"/>
        <v>54176171</v>
      </c>
      <c r="H36" s="15">
        <f t="shared" si="16"/>
        <v>5602730559</v>
      </c>
      <c r="I36" s="16">
        <f t="shared" si="1"/>
        <v>0.9328653866734892</v>
      </c>
      <c r="J36" s="15">
        <f t="shared" si="16"/>
        <v>403206245</v>
      </c>
    </row>
    <row r="37" spans="1:10" ht="14.25">
      <c r="A37" s="10" t="s">
        <v>56</v>
      </c>
      <c r="B37" s="8" t="s">
        <v>35</v>
      </c>
      <c r="C37" s="15">
        <f>+C38</f>
        <v>6160408290</v>
      </c>
      <c r="D37" s="15">
        <f aca="true" t="shared" si="17" ref="D37:J37">+D38</f>
        <v>1</v>
      </c>
      <c r="E37" s="15">
        <f t="shared" si="17"/>
        <v>154471486</v>
      </c>
      <c r="F37" s="15">
        <f t="shared" si="17"/>
        <v>6005936804</v>
      </c>
      <c r="G37" s="15">
        <f t="shared" si="17"/>
        <v>54176171</v>
      </c>
      <c r="H37" s="15">
        <f t="shared" si="17"/>
        <v>5602730559</v>
      </c>
      <c r="I37" s="16">
        <f t="shared" si="1"/>
        <v>0.9328653866734892</v>
      </c>
      <c r="J37" s="15">
        <f t="shared" si="17"/>
        <v>403206245</v>
      </c>
    </row>
    <row r="38" spans="1:10" ht="14.25">
      <c r="A38" s="5" t="s">
        <v>36</v>
      </c>
      <c r="B38" s="5" t="s">
        <v>71</v>
      </c>
      <c r="C38" s="11">
        <f>+C39+C45</f>
        <v>6160408290</v>
      </c>
      <c r="D38" s="11">
        <f aca="true" t="shared" si="18" ref="D38:J38">+D39+D45</f>
        <v>1</v>
      </c>
      <c r="E38" s="11">
        <f t="shared" si="18"/>
        <v>154471486</v>
      </c>
      <c r="F38" s="11">
        <f t="shared" si="18"/>
        <v>6005936804</v>
      </c>
      <c r="G38" s="11">
        <f t="shared" si="18"/>
        <v>54176171</v>
      </c>
      <c r="H38" s="11">
        <f t="shared" si="18"/>
        <v>5602730559</v>
      </c>
      <c r="I38" s="12">
        <f t="shared" si="1"/>
        <v>0.9328653866734892</v>
      </c>
      <c r="J38" s="11">
        <f t="shared" si="18"/>
        <v>403206245</v>
      </c>
    </row>
    <row r="39" spans="1:10" ht="14.25">
      <c r="A39" s="5" t="s">
        <v>37</v>
      </c>
      <c r="B39" s="5" t="s">
        <v>38</v>
      </c>
      <c r="C39" s="11">
        <f>+C40</f>
        <v>3077526938</v>
      </c>
      <c r="D39" s="11">
        <f aca="true" t="shared" si="19" ref="D39:J39">+D40</f>
        <v>0</v>
      </c>
      <c r="E39" s="11">
        <f t="shared" si="19"/>
        <v>56492849</v>
      </c>
      <c r="F39" s="11">
        <f t="shared" si="19"/>
        <v>3021034089</v>
      </c>
      <c r="G39" s="11">
        <f t="shared" si="19"/>
        <v>54176171</v>
      </c>
      <c r="H39" s="11">
        <f t="shared" si="19"/>
        <v>2761663987</v>
      </c>
      <c r="I39" s="12">
        <f aca="true" t="shared" si="20" ref="I39:I53">+H39/F39</f>
        <v>0.9141452580941068</v>
      </c>
      <c r="J39" s="11">
        <f t="shared" si="19"/>
        <v>259370102</v>
      </c>
    </row>
    <row r="40" spans="1:10" ht="14.25">
      <c r="A40" s="5" t="s">
        <v>39</v>
      </c>
      <c r="B40" s="5" t="s">
        <v>68</v>
      </c>
      <c r="C40" s="11">
        <f>+C41+C43</f>
        <v>3077526938</v>
      </c>
      <c r="D40" s="11">
        <f aca="true" t="shared" si="21" ref="D40:J40">+D41+D43</f>
        <v>0</v>
      </c>
      <c r="E40" s="11">
        <f t="shared" si="21"/>
        <v>56492849</v>
      </c>
      <c r="F40" s="11">
        <f t="shared" si="21"/>
        <v>3021034089</v>
      </c>
      <c r="G40" s="11">
        <f t="shared" si="21"/>
        <v>54176171</v>
      </c>
      <c r="H40" s="11">
        <f t="shared" si="21"/>
        <v>2761663987</v>
      </c>
      <c r="I40" s="12">
        <f t="shared" si="20"/>
        <v>0.9141452580941068</v>
      </c>
      <c r="J40" s="11">
        <f t="shared" si="21"/>
        <v>259370102</v>
      </c>
    </row>
    <row r="41" spans="1:10" ht="14.25">
      <c r="A41" s="5" t="s">
        <v>40</v>
      </c>
      <c r="B41" s="5" t="s">
        <v>72</v>
      </c>
      <c r="C41" s="11">
        <f>+C42</f>
        <v>360610244</v>
      </c>
      <c r="D41" s="11">
        <f aca="true" t="shared" si="22" ref="D41:J41">+D42</f>
        <v>0</v>
      </c>
      <c r="E41" s="11">
        <f t="shared" si="22"/>
        <v>250000</v>
      </c>
      <c r="F41" s="11">
        <f t="shared" si="22"/>
        <v>360360244</v>
      </c>
      <c r="G41" s="11">
        <f t="shared" si="22"/>
        <v>3761472</v>
      </c>
      <c r="H41" s="11">
        <f t="shared" si="22"/>
        <v>360360244</v>
      </c>
      <c r="I41" s="12">
        <f t="shared" si="20"/>
        <v>1</v>
      </c>
      <c r="J41" s="11">
        <f t="shared" si="22"/>
        <v>0</v>
      </c>
    </row>
    <row r="42" spans="1:10" ht="14.25">
      <c r="A42" s="5" t="s">
        <v>41</v>
      </c>
      <c r="B42" s="5" t="s">
        <v>69</v>
      </c>
      <c r="C42" s="11">
        <v>360610244</v>
      </c>
      <c r="D42" s="11">
        <v>0</v>
      </c>
      <c r="E42" s="11">
        <v>250000</v>
      </c>
      <c r="F42" s="11">
        <v>360360244</v>
      </c>
      <c r="G42" s="11">
        <v>3761472</v>
      </c>
      <c r="H42" s="11">
        <v>360360244</v>
      </c>
      <c r="I42" s="12">
        <v>1</v>
      </c>
      <c r="J42" s="11">
        <v>0</v>
      </c>
    </row>
    <row r="43" spans="1:10" ht="14.25">
      <c r="A43" s="5" t="s">
        <v>42</v>
      </c>
      <c r="B43" s="5" t="s">
        <v>73</v>
      </c>
      <c r="C43" s="11">
        <f>+C44</f>
        <v>2716916694</v>
      </c>
      <c r="D43" s="11">
        <f aca="true" t="shared" si="23" ref="D43:J43">+D44</f>
        <v>0</v>
      </c>
      <c r="E43" s="11">
        <f t="shared" si="23"/>
        <v>56242849</v>
      </c>
      <c r="F43" s="11">
        <f t="shared" si="23"/>
        <v>2660673845</v>
      </c>
      <c r="G43" s="11">
        <f t="shared" si="23"/>
        <v>50414699</v>
      </c>
      <c r="H43" s="11">
        <f t="shared" si="23"/>
        <v>2401303743</v>
      </c>
      <c r="I43" s="12">
        <f t="shared" si="20"/>
        <v>0.9025171377215534</v>
      </c>
      <c r="J43" s="11">
        <f t="shared" si="23"/>
        <v>259370102</v>
      </c>
    </row>
    <row r="44" spans="1:10" ht="14.25">
      <c r="A44" s="5" t="s">
        <v>43</v>
      </c>
      <c r="B44" s="5" t="s">
        <v>69</v>
      </c>
      <c r="C44" s="11">
        <v>2716916694</v>
      </c>
      <c r="D44" s="11">
        <v>0</v>
      </c>
      <c r="E44" s="11">
        <v>56242849</v>
      </c>
      <c r="F44" s="11">
        <v>2660673845</v>
      </c>
      <c r="G44" s="11">
        <v>50414699</v>
      </c>
      <c r="H44" s="11">
        <v>2401303743</v>
      </c>
      <c r="I44" s="12">
        <v>0.9025171377215534</v>
      </c>
      <c r="J44" s="11">
        <v>259370102</v>
      </c>
    </row>
    <row r="45" spans="1:10" ht="14.25">
      <c r="A45" s="5" t="s">
        <v>44</v>
      </c>
      <c r="B45" s="5" t="s">
        <v>83</v>
      </c>
      <c r="C45" s="11">
        <f>+C46+C49+C52</f>
        <v>3082881352</v>
      </c>
      <c r="D45" s="11">
        <f aca="true" t="shared" si="24" ref="D45:J45">+D46+D49+D52</f>
        <v>1</v>
      </c>
      <c r="E45" s="11">
        <f t="shared" si="24"/>
        <v>97978637</v>
      </c>
      <c r="F45" s="11">
        <f t="shared" si="24"/>
        <v>2984902715</v>
      </c>
      <c r="G45" s="11">
        <f t="shared" si="24"/>
        <v>0</v>
      </c>
      <c r="H45" s="11">
        <f t="shared" si="24"/>
        <v>2841066572</v>
      </c>
      <c r="I45" s="12">
        <f t="shared" si="20"/>
        <v>0.9518121169319249</v>
      </c>
      <c r="J45" s="11">
        <f t="shared" si="24"/>
        <v>143836143</v>
      </c>
    </row>
    <row r="46" spans="1:10" ht="14.25">
      <c r="A46" s="5" t="s">
        <v>45</v>
      </c>
      <c r="B46" s="5" t="s">
        <v>84</v>
      </c>
      <c r="C46" s="11">
        <f>+C47</f>
        <v>1047728710</v>
      </c>
      <c r="D46" s="11">
        <f aca="true" t="shared" si="25" ref="D46:J46">+D47</f>
        <v>0</v>
      </c>
      <c r="E46" s="11">
        <f t="shared" si="25"/>
        <v>97978636</v>
      </c>
      <c r="F46" s="11">
        <f t="shared" si="25"/>
        <v>949750074</v>
      </c>
      <c r="G46" s="11">
        <f t="shared" si="25"/>
        <v>0</v>
      </c>
      <c r="H46" s="11">
        <f t="shared" si="25"/>
        <v>931950074</v>
      </c>
      <c r="I46" s="12">
        <f t="shared" si="20"/>
        <v>0.9812582273091773</v>
      </c>
      <c r="J46" s="11">
        <f t="shared" si="25"/>
        <v>17800000</v>
      </c>
    </row>
    <row r="47" spans="1:10" ht="14.25">
      <c r="A47" s="5" t="s">
        <v>46</v>
      </c>
      <c r="B47" s="5" t="s">
        <v>47</v>
      </c>
      <c r="C47" s="11">
        <f>+C48</f>
        <v>1047728710</v>
      </c>
      <c r="D47" s="11">
        <f aca="true" t="shared" si="26" ref="D47:J47">+D48</f>
        <v>0</v>
      </c>
      <c r="E47" s="11">
        <f t="shared" si="26"/>
        <v>97978636</v>
      </c>
      <c r="F47" s="11">
        <f t="shared" si="26"/>
        <v>949750074</v>
      </c>
      <c r="G47" s="11">
        <f t="shared" si="26"/>
        <v>0</v>
      </c>
      <c r="H47" s="11">
        <f t="shared" si="26"/>
        <v>931950074</v>
      </c>
      <c r="I47" s="12">
        <f t="shared" si="20"/>
        <v>0.9812582273091773</v>
      </c>
      <c r="J47" s="11">
        <f t="shared" si="26"/>
        <v>17800000</v>
      </c>
    </row>
    <row r="48" spans="1:10" ht="14.25">
      <c r="A48" s="5" t="s">
        <v>48</v>
      </c>
      <c r="B48" s="5" t="s">
        <v>70</v>
      </c>
      <c r="C48" s="11">
        <v>1047728710</v>
      </c>
      <c r="D48" s="11">
        <v>0</v>
      </c>
      <c r="E48" s="11">
        <v>97978636</v>
      </c>
      <c r="F48" s="11">
        <v>949750074</v>
      </c>
      <c r="G48" s="11">
        <v>0</v>
      </c>
      <c r="H48" s="11">
        <v>931950074</v>
      </c>
      <c r="I48" s="12">
        <v>0.9812582273091773</v>
      </c>
      <c r="J48" s="11">
        <v>17800000</v>
      </c>
    </row>
    <row r="49" spans="1:10" ht="14.25">
      <c r="A49" s="5" t="s">
        <v>100</v>
      </c>
      <c r="B49" s="5" t="s">
        <v>101</v>
      </c>
      <c r="C49" s="11">
        <f>+C50</f>
        <v>2934000</v>
      </c>
      <c r="D49" s="11">
        <f aca="true" t="shared" si="27" ref="D49:J49">+D50</f>
        <v>0</v>
      </c>
      <c r="E49" s="11">
        <f t="shared" si="27"/>
        <v>0</v>
      </c>
      <c r="F49" s="11">
        <f t="shared" si="27"/>
        <v>2934000</v>
      </c>
      <c r="G49" s="11">
        <f t="shared" si="27"/>
        <v>0</v>
      </c>
      <c r="H49" s="11">
        <f t="shared" si="27"/>
        <v>2934000</v>
      </c>
      <c r="I49" s="12">
        <f t="shared" si="20"/>
        <v>1</v>
      </c>
      <c r="J49" s="11">
        <f t="shared" si="27"/>
        <v>0</v>
      </c>
    </row>
    <row r="50" spans="1:10" ht="14.25">
      <c r="A50" s="5" t="s">
        <v>102</v>
      </c>
      <c r="B50" s="5" t="s">
        <v>103</v>
      </c>
      <c r="C50" s="11">
        <f>+C51</f>
        <v>2934000</v>
      </c>
      <c r="D50" s="11">
        <f aca="true" t="shared" si="28" ref="D50:J50">+D51</f>
        <v>0</v>
      </c>
      <c r="E50" s="11">
        <f t="shared" si="28"/>
        <v>0</v>
      </c>
      <c r="F50" s="11">
        <f t="shared" si="28"/>
        <v>2934000</v>
      </c>
      <c r="G50" s="11">
        <f t="shared" si="28"/>
        <v>0</v>
      </c>
      <c r="H50" s="11">
        <f t="shared" si="28"/>
        <v>2934000</v>
      </c>
      <c r="I50" s="12">
        <f t="shared" si="20"/>
        <v>1</v>
      </c>
      <c r="J50" s="11">
        <f t="shared" si="28"/>
        <v>0</v>
      </c>
    </row>
    <row r="51" spans="1:10" ht="14.25">
      <c r="A51" s="5" t="s">
        <v>104</v>
      </c>
      <c r="B51" s="5" t="s">
        <v>105</v>
      </c>
      <c r="C51" s="11">
        <v>2934000</v>
      </c>
      <c r="D51" s="11">
        <v>0</v>
      </c>
      <c r="E51" s="11">
        <v>0</v>
      </c>
      <c r="F51" s="11">
        <v>2934000</v>
      </c>
      <c r="G51" s="11">
        <v>0</v>
      </c>
      <c r="H51" s="11">
        <v>2934000</v>
      </c>
      <c r="I51" s="12">
        <v>1</v>
      </c>
      <c r="J51" s="11">
        <v>0</v>
      </c>
    </row>
    <row r="52" spans="1:10" ht="14.25">
      <c r="A52" s="5" t="s">
        <v>49</v>
      </c>
      <c r="B52" s="5" t="s">
        <v>85</v>
      </c>
      <c r="C52" s="11">
        <f>+C53</f>
        <v>2032218642</v>
      </c>
      <c r="D52" s="11">
        <f aca="true" t="shared" si="29" ref="D52:J52">+D53</f>
        <v>1</v>
      </c>
      <c r="E52" s="11">
        <f t="shared" si="29"/>
        <v>1</v>
      </c>
      <c r="F52" s="11">
        <f t="shared" si="29"/>
        <v>2032218641</v>
      </c>
      <c r="G52" s="11">
        <f t="shared" si="29"/>
        <v>0</v>
      </c>
      <c r="H52" s="11">
        <f t="shared" si="29"/>
        <v>1906182498</v>
      </c>
      <c r="I52" s="12">
        <f t="shared" si="20"/>
        <v>0.9379810122507384</v>
      </c>
      <c r="J52" s="11">
        <f t="shared" si="29"/>
        <v>126036143</v>
      </c>
    </row>
    <row r="53" spans="1:10" ht="14.25">
      <c r="A53" s="5" t="s">
        <v>50</v>
      </c>
      <c r="B53" s="5" t="s">
        <v>86</v>
      </c>
      <c r="C53" s="11">
        <f>+C54</f>
        <v>2032218642</v>
      </c>
      <c r="D53" s="11">
        <f aca="true" t="shared" si="30" ref="D53:J53">+D54</f>
        <v>1</v>
      </c>
      <c r="E53" s="11">
        <f t="shared" si="30"/>
        <v>1</v>
      </c>
      <c r="F53" s="11">
        <f t="shared" si="30"/>
        <v>2032218641</v>
      </c>
      <c r="G53" s="11">
        <f t="shared" si="30"/>
        <v>0</v>
      </c>
      <c r="H53" s="11">
        <f t="shared" si="30"/>
        <v>1906182498</v>
      </c>
      <c r="I53" s="12">
        <f t="shared" si="20"/>
        <v>0.9379810122507384</v>
      </c>
      <c r="J53" s="11">
        <f t="shared" si="30"/>
        <v>126036143</v>
      </c>
    </row>
    <row r="54" spans="1:10" ht="14.25">
      <c r="A54" s="5" t="s">
        <v>51</v>
      </c>
      <c r="B54" s="5" t="s">
        <v>87</v>
      </c>
      <c r="C54" s="11">
        <v>2032218642</v>
      </c>
      <c r="D54" s="11">
        <v>1</v>
      </c>
      <c r="E54" s="11">
        <v>1</v>
      </c>
      <c r="F54" s="11">
        <v>2032218641</v>
      </c>
      <c r="G54" s="17">
        <v>0</v>
      </c>
      <c r="H54" s="11">
        <v>1906182498</v>
      </c>
      <c r="I54" s="12">
        <v>0.9379810122507384</v>
      </c>
      <c r="J54" s="11">
        <v>126036143</v>
      </c>
    </row>
  </sheetData>
  <sheetProtection/>
  <mergeCells count="4">
    <mergeCell ref="A1:J1"/>
    <mergeCell ref="A2:J2"/>
    <mergeCell ref="A3:J3"/>
    <mergeCell ref="I4:J4"/>
  </mergeCells>
  <printOptions/>
  <pageMargins left="0.7" right="0.7" top="0.75" bottom="0.75" header="0.3" footer="0.3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Adolfo Gomez Salazar</dc:creator>
  <cp:keywords/>
  <dc:description/>
  <cp:lastModifiedBy>pc8010</cp:lastModifiedBy>
  <dcterms:created xsi:type="dcterms:W3CDTF">2020-02-07T14:54:19Z</dcterms:created>
  <dcterms:modified xsi:type="dcterms:W3CDTF">2020-10-02T22:07:25Z</dcterms:modified>
  <cp:category/>
  <cp:version/>
  <cp:contentType/>
  <cp:contentStatus/>
</cp:coreProperties>
</file>